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nilniraula/TxTRS_BModel/"/>
    </mc:Choice>
  </mc:AlternateContent>
  <xr:revisionPtr revIDLastSave="0" documentId="13_ncr:1_{8E8B7DAF-1824-CC43-8E96-082228505423}" xr6:coauthVersionLast="47" xr6:coauthVersionMax="47" xr10:uidLastSave="{00000000-0000-0000-0000-000000000000}"/>
  <bookViews>
    <workbookView xWindow="0" yWindow="520" windowWidth="35840" windowHeight="20080" tabRatio="500" activeTab="1" xr2:uid="{00000000-000D-0000-FFFF-FFFF00000000}"/>
  </bookViews>
  <sheets>
    <sheet name="Main" sheetId="1" r:id="rId1"/>
    <sheet name="Salary and Headcount" sheetId="12" r:id="rId2"/>
    <sheet name="Salary Growth YOS" sheetId="18" r:id="rId3"/>
    <sheet name="Mortality Rates" sheetId="10" r:id="rId4"/>
    <sheet name="Termination Rates after 10" sheetId="15" r:id="rId5"/>
    <sheet name="Termination Rates before 10" sheetId="16" r:id="rId6"/>
    <sheet name="Retirement Rates" sheetId="17" r:id="rId7"/>
    <sheet name="MP-2018_Male" sheetId="7" r:id="rId8"/>
    <sheet name="MP-2018_Female" sheetId="8" r:id="rId9"/>
  </sheets>
  <externalReferences>
    <externalReference r:id="rId10"/>
    <externalReference r:id="rId11"/>
  </externalReferences>
  <definedNames>
    <definedName name="Inflation">[1]Parameters!$B$4</definedName>
    <definedName name="PctMale">[2]Parameters!$B$13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2" l="1"/>
  <c r="C11" i="12"/>
  <c r="C10" i="12"/>
  <c r="C9" i="12"/>
  <c r="C8" i="12"/>
  <c r="C7" i="12"/>
  <c r="C6" i="12"/>
  <c r="C5" i="12"/>
  <c r="C4" i="12"/>
  <c r="C3" i="12"/>
  <c r="C2" i="12"/>
  <c r="D12" i="12"/>
  <c r="D11" i="12"/>
  <c r="D10" i="12"/>
  <c r="D9" i="12"/>
  <c r="D8" i="12"/>
  <c r="D7" i="12"/>
  <c r="D6" i="12"/>
  <c r="D5" i="12"/>
  <c r="D4" i="12"/>
  <c r="D3" i="12"/>
  <c r="D2" i="12"/>
  <c r="BH1" i="8"/>
  <c r="F11" i="16" l="1"/>
  <c r="F10" i="16"/>
  <c r="F9" i="16"/>
  <c r="F8" i="16"/>
  <c r="F7" i="16"/>
  <c r="F6" i="16"/>
  <c r="F5" i="16"/>
  <c r="F4" i="16"/>
  <c r="F3" i="16"/>
  <c r="F2" i="16"/>
  <c r="B11" i="16"/>
  <c r="B10" i="16"/>
  <c r="B9" i="16"/>
  <c r="B8" i="16"/>
  <c r="B7" i="16"/>
  <c r="B6" i="16"/>
  <c r="B5" i="16"/>
  <c r="B4" i="16"/>
  <c r="B3" i="16"/>
  <c r="B2" i="16"/>
  <c r="S84" i="1"/>
  <c r="S85" i="1"/>
  <c r="S86" i="1"/>
  <c r="S87" i="1"/>
  <c r="S88" i="1"/>
  <c r="S89" i="1"/>
  <c r="S90" i="1"/>
  <c r="S91" i="1"/>
  <c r="S92" i="1"/>
  <c r="S93" i="1"/>
  <c r="D2" i="1" l="1"/>
  <c r="D3" i="1" s="1"/>
  <c r="D4" i="1" s="1"/>
  <c r="AC2" i="1"/>
  <c r="AF2" i="1" s="1"/>
  <c r="V2" i="1"/>
  <c r="X2" i="1" s="1"/>
  <c r="P2" i="1"/>
  <c r="R2" i="1" s="1"/>
  <c r="W2" i="1"/>
  <c r="Z2" i="1" s="1"/>
  <c r="AB2" i="1"/>
  <c r="AD2" i="1" s="1"/>
  <c r="Q2" i="1"/>
  <c r="T2" i="1" s="1"/>
  <c r="AC3" i="1"/>
  <c r="P3" i="1"/>
  <c r="V3" i="1"/>
  <c r="W3" i="1"/>
  <c r="Q3" i="1"/>
  <c r="AB3" i="1"/>
  <c r="Q4" i="1"/>
  <c r="AC4" i="1"/>
  <c r="P4" i="1"/>
  <c r="V4" i="1"/>
  <c r="AB4" i="1"/>
  <c r="W4" i="1"/>
  <c r="Q5" i="1"/>
  <c r="V5" i="1"/>
  <c r="W5" i="1"/>
  <c r="P5" i="1"/>
  <c r="AC5" i="1"/>
  <c r="AB5" i="1"/>
  <c r="W6" i="1"/>
  <c r="P6" i="1"/>
  <c r="S2" i="1" l="1"/>
  <c r="U2" i="1" s="1"/>
  <c r="Y2" i="1"/>
  <c r="AA2" i="1" s="1"/>
  <c r="AE2" i="1"/>
  <c r="AG2" i="1" s="1"/>
  <c r="AF3" i="1"/>
  <c r="AF4" i="1" s="1"/>
  <c r="D5" i="1"/>
  <c r="D6" i="1" s="1"/>
  <c r="D7" i="1" s="1"/>
  <c r="D8" i="1" s="1"/>
  <c r="D9" i="1" s="1"/>
  <c r="D10" i="1" s="1"/>
  <c r="Z3" i="1"/>
  <c r="Z4" i="1" s="1"/>
  <c r="R3" i="1"/>
  <c r="R4" i="1" s="1"/>
  <c r="R5" i="1" s="1"/>
  <c r="AD3" i="1"/>
  <c r="AD4" i="1" s="1"/>
  <c r="AD5" i="1" s="1"/>
  <c r="X3" i="1"/>
  <c r="X4" i="1" s="1"/>
  <c r="X5" i="1" s="1"/>
  <c r="Y5" i="1" s="1"/>
  <c r="T3" i="1"/>
  <c r="V6" i="1"/>
  <c r="AC6" i="1"/>
  <c r="Q7" i="1"/>
  <c r="AB6" i="1"/>
  <c r="Q6" i="1"/>
  <c r="P8" i="1"/>
  <c r="W8" i="1"/>
  <c r="Q8" i="1"/>
  <c r="AC7" i="1"/>
  <c r="V7" i="1"/>
  <c r="P7" i="1"/>
  <c r="AB7" i="1"/>
  <c r="W7" i="1"/>
  <c r="S5" i="1" l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AE5" i="1"/>
  <c r="S4" i="1"/>
  <c r="AE4" i="1"/>
  <c r="AG4" i="1" s="1"/>
  <c r="S3" i="1"/>
  <c r="U3" i="1" s="1"/>
  <c r="Y3" i="1"/>
  <c r="AA3" i="1" s="1"/>
  <c r="X6" i="1"/>
  <c r="Y6" i="1" s="1"/>
  <c r="Y4" i="1"/>
  <c r="AA4" i="1" s="1"/>
  <c r="AE3" i="1"/>
  <c r="AG3" i="1" s="1"/>
  <c r="AD6" i="1"/>
  <c r="AE6" i="1" s="1"/>
  <c r="R6" i="1"/>
  <c r="S6" i="1" s="1"/>
  <c r="AF5" i="1"/>
  <c r="T4" i="1"/>
  <c r="Z5" i="1"/>
  <c r="V8" i="1"/>
  <c r="AB8" i="1"/>
  <c r="AC8" i="1"/>
  <c r="AB9" i="1"/>
  <c r="P9" i="1"/>
  <c r="W9" i="1"/>
  <c r="AC9" i="1"/>
  <c r="V9" i="1"/>
  <c r="Q9" i="1"/>
  <c r="AG5" i="1" l="1"/>
  <c r="X7" i="1"/>
  <c r="Y7" i="1" s="1"/>
  <c r="AD7" i="1"/>
  <c r="AE7" i="1" s="1"/>
  <c r="R7" i="1"/>
  <c r="AF6" i="1"/>
  <c r="AA5" i="1"/>
  <c r="Z6" i="1"/>
  <c r="T5" i="1"/>
  <c r="U4" i="1"/>
  <c r="W10" i="1"/>
  <c r="P10" i="1"/>
  <c r="Q10" i="1"/>
  <c r="AB10" i="1"/>
  <c r="V10" i="1"/>
  <c r="AC10" i="1"/>
  <c r="X8" i="1" l="1"/>
  <c r="X9" i="1" s="1"/>
  <c r="X10" i="1" s="1"/>
  <c r="AD8" i="1"/>
  <c r="S7" i="1"/>
  <c r="R8" i="1"/>
  <c r="AF7" i="1"/>
  <c r="AG6" i="1"/>
  <c r="Z7" i="1"/>
  <c r="AA6" i="1"/>
  <c r="U5" i="1"/>
  <c r="T6" i="1"/>
  <c r="Y9" i="1"/>
  <c r="Q11" i="1"/>
  <c r="P11" i="1"/>
  <c r="AB11" i="1"/>
  <c r="W11" i="1"/>
  <c r="V11" i="1"/>
  <c r="AC11" i="1"/>
  <c r="Y8" i="1" l="1"/>
  <c r="AD9" i="1"/>
  <c r="AE8" i="1"/>
  <c r="S8" i="1"/>
  <c r="R9" i="1"/>
  <c r="AG7" i="1"/>
  <c r="AF8" i="1"/>
  <c r="U6" i="1"/>
  <c r="T7" i="1"/>
  <c r="Z8" i="1"/>
  <c r="AA7" i="1"/>
  <c r="P12" i="1"/>
  <c r="AC12" i="1"/>
  <c r="Q12" i="1"/>
  <c r="V12" i="1"/>
  <c r="W12" i="1"/>
  <c r="AB12" i="1"/>
  <c r="X11" i="1"/>
  <c r="Y10" i="1"/>
  <c r="AE9" i="1" l="1"/>
  <c r="AD10" i="1"/>
  <c r="R10" i="1"/>
  <c r="S9" i="1"/>
  <c r="AF9" i="1"/>
  <c r="AG8" i="1"/>
  <c r="T8" i="1"/>
  <c r="U7" i="1"/>
  <c r="Z9" i="1"/>
  <c r="AA8" i="1"/>
  <c r="Q13" i="1"/>
  <c r="AB13" i="1"/>
  <c r="V13" i="1"/>
  <c r="AC13" i="1"/>
  <c r="P13" i="1"/>
  <c r="W13" i="1"/>
  <c r="Y11" i="1"/>
  <c r="X12" i="1"/>
  <c r="AD11" i="1" l="1"/>
  <c r="AE10" i="1"/>
  <c r="S10" i="1"/>
  <c r="R11" i="1"/>
  <c r="AF10" i="1"/>
  <c r="AG9" i="1"/>
  <c r="Z10" i="1"/>
  <c r="AA9" i="1"/>
  <c r="T9" i="1"/>
  <c r="U8" i="1"/>
  <c r="W14" i="1"/>
  <c r="P14" i="1"/>
  <c r="V14" i="1"/>
  <c r="AC14" i="1"/>
  <c r="AB14" i="1"/>
  <c r="Q14" i="1"/>
  <c r="Y12" i="1"/>
  <c r="X13" i="1"/>
  <c r="AE11" i="1" l="1"/>
  <c r="AD12" i="1"/>
  <c r="S11" i="1"/>
  <c r="R12" i="1"/>
  <c r="AF11" i="1"/>
  <c r="AG10" i="1"/>
  <c r="T10" i="1"/>
  <c r="U9" i="1"/>
  <c r="Z11" i="1"/>
  <c r="AA10" i="1"/>
  <c r="X14" i="1"/>
  <c r="Y13" i="1"/>
  <c r="AC15" i="1"/>
  <c r="Q15" i="1"/>
  <c r="V15" i="1"/>
  <c r="AB15" i="1"/>
  <c r="P15" i="1"/>
  <c r="W15" i="1"/>
  <c r="AD13" i="1" l="1"/>
  <c r="AE12" i="1"/>
  <c r="S12" i="1"/>
  <c r="R13" i="1"/>
  <c r="AF12" i="1"/>
  <c r="AG11" i="1"/>
  <c r="T11" i="1"/>
  <c r="U10" i="1"/>
  <c r="Z12" i="1"/>
  <c r="AA11" i="1"/>
  <c r="P16" i="1"/>
  <c r="Q16" i="1"/>
  <c r="AC16" i="1"/>
  <c r="AB16" i="1"/>
  <c r="V16" i="1"/>
  <c r="W16" i="1"/>
  <c r="X15" i="1"/>
  <c r="Y14" i="1"/>
  <c r="AD14" i="1" l="1"/>
  <c r="AE13" i="1"/>
  <c r="S13" i="1"/>
  <c r="R14" i="1"/>
  <c r="AF13" i="1"/>
  <c r="AG12" i="1"/>
  <c r="Z13" i="1"/>
  <c r="AA12" i="1"/>
  <c r="T12" i="1"/>
  <c r="U11" i="1"/>
  <c r="X16" i="1"/>
  <c r="Y15" i="1"/>
  <c r="W17" i="1"/>
  <c r="AB17" i="1"/>
  <c r="P17" i="1"/>
  <c r="Q17" i="1"/>
  <c r="V17" i="1"/>
  <c r="AC17" i="1"/>
  <c r="AD15" i="1" l="1"/>
  <c r="AE14" i="1"/>
  <c r="S14" i="1"/>
  <c r="R15" i="1"/>
  <c r="AF14" i="1"/>
  <c r="AG13" i="1"/>
  <c r="T13" i="1"/>
  <c r="U12" i="1"/>
  <c r="Z14" i="1"/>
  <c r="AA13" i="1"/>
  <c r="X17" i="1"/>
  <c r="Y16" i="1"/>
  <c r="Q18" i="1"/>
  <c r="W18" i="1"/>
  <c r="AC18" i="1"/>
  <c r="P18" i="1"/>
  <c r="V18" i="1"/>
  <c r="AB18" i="1"/>
  <c r="AD16" i="1" l="1"/>
  <c r="AE15" i="1"/>
  <c r="R16" i="1"/>
  <c r="S15" i="1"/>
  <c r="AF15" i="1"/>
  <c r="AG14" i="1"/>
  <c r="Z15" i="1"/>
  <c r="AA14" i="1"/>
  <c r="T14" i="1"/>
  <c r="U13" i="1"/>
  <c r="P19" i="1"/>
  <c r="AC19" i="1"/>
  <c r="AB19" i="1"/>
  <c r="V19" i="1"/>
  <c r="W19" i="1"/>
  <c r="Q19" i="1"/>
  <c r="X18" i="1"/>
  <c r="Y17" i="1"/>
  <c r="AE16" i="1" l="1"/>
  <c r="AD17" i="1"/>
  <c r="R17" i="1"/>
  <c r="S16" i="1"/>
  <c r="AF16" i="1"/>
  <c r="AG15" i="1"/>
  <c r="T15" i="1"/>
  <c r="U14" i="1"/>
  <c r="Z16" i="1"/>
  <c r="AA15" i="1"/>
  <c r="Q20" i="1"/>
  <c r="AB20" i="1"/>
  <c r="AC20" i="1"/>
  <c r="P20" i="1"/>
  <c r="W20" i="1"/>
  <c r="V20" i="1"/>
  <c r="X19" i="1"/>
  <c r="Y18" i="1"/>
  <c r="AE17" i="1" l="1"/>
  <c r="AD18" i="1"/>
  <c r="S17" i="1"/>
  <c r="R18" i="1"/>
  <c r="AF17" i="1"/>
  <c r="AG16" i="1"/>
  <c r="T16" i="1"/>
  <c r="U15" i="1"/>
  <c r="Z17" i="1"/>
  <c r="AA16" i="1"/>
  <c r="X20" i="1"/>
  <c r="Y19" i="1"/>
  <c r="AB21" i="1"/>
  <c r="AC21" i="1"/>
  <c r="V21" i="1"/>
  <c r="P21" i="1"/>
  <c r="Q21" i="1"/>
  <c r="W21" i="1"/>
  <c r="AD19" i="1" l="1"/>
  <c r="AE18" i="1"/>
  <c r="S18" i="1"/>
  <c r="R19" i="1"/>
  <c r="AF18" i="1"/>
  <c r="AG17" i="1"/>
  <c r="Z18" i="1"/>
  <c r="AA17" i="1"/>
  <c r="T17" i="1"/>
  <c r="U16" i="1"/>
  <c r="Q22" i="1"/>
  <c r="P22" i="1"/>
  <c r="W22" i="1"/>
  <c r="AC22" i="1"/>
  <c r="V22" i="1"/>
  <c r="AB22" i="1"/>
  <c r="X21" i="1"/>
  <c r="Y20" i="1"/>
  <c r="AD20" i="1" l="1"/>
  <c r="AE19" i="1"/>
  <c r="S19" i="1"/>
  <c r="R20" i="1"/>
  <c r="AF19" i="1"/>
  <c r="AG18" i="1"/>
  <c r="T18" i="1"/>
  <c r="U17" i="1"/>
  <c r="Z19" i="1"/>
  <c r="AA18" i="1"/>
  <c r="AC23" i="1"/>
  <c r="AB23" i="1"/>
  <c r="W23" i="1"/>
  <c r="V23" i="1"/>
  <c r="P23" i="1"/>
  <c r="Q23" i="1"/>
  <c r="Y21" i="1"/>
  <c r="X22" i="1"/>
  <c r="AD21" i="1" l="1"/>
  <c r="AE20" i="1"/>
  <c r="S20" i="1"/>
  <c r="R21" i="1"/>
  <c r="AF20" i="1"/>
  <c r="AG19" i="1"/>
  <c r="T19" i="1"/>
  <c r="U18" i="1"/>
  <c r="Z20" i="1"/>
  <c r="AA19" i="1"/>
  <c r="Y22" i="1"/>
  <c r="X23" i="1"/>
  <c r="AB24" i="1"/>
  <c r="Q24" i="1"/>
  <c r="AC24" i="1"/>
  <c r="V24" i="1"/>
  <c r="W24" i="1"/>
  <c r="P24" i="1"/>
  <c r="AD22" i="1" l="1"/>
  <c r="AE21" i="1"/>
  <c r="S21" i="1"/>
  <c r="R22" i="1"/>
  <c r="AF21" i="1"/>
  <c r="AG20" i="1"/>
  <c r="Z21" i="1"/>
  <c r="AA20" i="1"/>
  <c r="T20" i="1"/>
  <c r="U19" i="1"/>
  <c r="P25" i="1"/>
  <c r="V25" i="1"/>
  <c r="AC25" i="1"/>
  <c r="Q25" i="1"/>
  <c r="W25" i="1"/>
  <c r="AB25" i="1"/>
  <c r="Y23" i="1"/>
  <c r="X24" i="1"/>
  <c r="AE22" i="1" l="1"/>
  <c r="AD23" i="1"/>
  <c r="R23" i="1"/>
  <c r="S22" i="1"/>
  <c r="AF22" i="1"/>
  <c r="AG21" i="1"/>
  <c r="Z22" i="1"/>
  <c r="AA21" i="1"/>
  <c r="T21" i="1"/>
  <c r="U20" i="1"/>
  <c r="Y24" i="1"/>
  <c r="X25" i="1"/>
  <c r="V26" i="1"/>
  <c r="AC26" i="1"/>
  <c r="P26" i="1"/>
  <c r="W26" i="1"/>
  <c r="Q26" i="1"/>
  <c r="AB26" i="1"/>
  <c r="AD24" i="1" l="1"/>
  <c r="AE23" i="1"/>
  <c r="R24" i="1"/>
  <c r="S23" i="1"/>
  <c r="AF23" i="1"/>
  <c r="AG22" i="1"/>
  <c r="T22" i="1"/>
  <c r="U21" i="1"/>
  <c r="Z23" i="1"/>
  <c r="AA22" i="1"/>
  <c r="X26" i="1"/>
  <c r="Y25" i="1"/>
  <c r="W27" i="1"/>
  <c r="AB27" i="1"/>
  <c r="P27" i="1"/>
  <c r="V27" i="1"/>
  <c r="Q27" i="1"/>
  <c r="AC27" i="1"/>
  <c r="AD25" i="1" l="1"/>
  <c r="AE24" i="1"/>
  <c r="S24" i="1"/>
  <c r="R25" i="1"/>
  <c r="AF24" i="1"/>
  <c r="AG23" i="1"/>
  <c r="Z24" i="1"/>
  <c r="AA23" i="1"/>
  <c r="T23" i="1"/>
  <c r="U22" i="1"/>
  <c r="AC28" i="1"/>
  <c r="P28" i="1"/>
  <c r="W28" i="1"/>
  <c r="V28" i="1"/>
  <c r="Q28" i="1"/>
  <c r="AB28" i="1"/>
  <c r="Y26" i="1"/>
  <c r="X27" i="1"/>
  <c r="AD26" i="1" l="1"/>
  <c r="AE25" i="1"/>
  <c r="R26" i="1"/>
  <c r="S25" i="1"/>
  <c r="AF25" i="1"/>
  <c r="AG24" i="1"/>
  <c r="T24" i="1"/>
  <c r="U23" i="1"/>
  <c r="Z25" i="1"/>
  <c r="AA24" i="1"/>
  <c r="P29" i="1"/>
  <c r="AC29" i="1"/>
  <c r="W29" i="1"/>
  <c r="AB29" i="1"/>
  <c r="V29" i="1"/>
  <c r="Q29" i="1"/>
  <c r="X28" i="1"/>
  <c r="Y27" i="1"/>
  <c r="AE26" i="1" l="1"/>
  <c r="AD27" i="1"/>
  <c r="S26" i="1"/>
  <c r="R27" i="1"/>
  <c r="AF26" i="1"/>
  <c r="AG25" i="1"/>
  <c r="Z26" i="1"/>
  <c r="AA25" i="1"/>
  <c r="T25" i="1"/>
  <c r="U24" i="1"/>
  <c r="V30" i="1"/>
  <c r="Q30" i="1"/>
  <c r="AC30" i="1"/>
  <c r="AB30" i="1"/>
  <c r="W30" i="1"/>
  <c r="P30" i="1"/>
  <c r="Y28" i="1"/>
  <c r="X29" i="1"/>
  <c r="AD28" i="1" l="1"/>
  <c r="AE27" i="1"/>
  <c r="R28" i="1"/>
  <c r="S27" i="1"/>
  <c r="AF27" i="1"/>
  <c r="AG26" i="1"/>
  <c r="Z27" i="1"/>
  <c r="AA26" i="1"/>
  <c r="T26" i="1"/>
  <c r="U25" i="1"/>
  <c r="Y29" i="1"/>
  <c r="X30" i="1"/>
  <c r="V31" i="1"/>
  <c r="AB31" i="1"/>
  <c r="W31" i="1"/>
  <c r="P31" i="1"/>
  <c r="AC31" i="1"/>
  <c r="Q31" i="1"/>
  <c r="AE28" i="1" l="1"/>
  <c r="AD29" i="1"/>
  <c r="R29" i="1"/>
  <c r="S28" i="1"/>
  <c r="AF28" i="1"/>
  <c r="AG27" i="1"/>
  <c r="T27" i="1"/>
  <c r="U26" i="1"/>
  <c r="Z28" i="1"/>
  <c r="AA27" i="1"/>
  <c r="X31" i="1"/>
  <c r="Y30" i="1"/>
  <c r="AB32" i="1"/>
  <c r="P32" i="1"/>
  <c r="W32" i="1"/>
  <c r="V32" i="1"/>
  <c r="Q32" i="1"/>
  <c r="AC32" i="1"/>
  <c r="AD30" i="1" l="1"/>
  <c r="AE29" i="1"/>
  <c r="S29" i="1"/>
  <c r="R30" i="1"/>
  <c r="AF29" i="1"/>
  <c r="AG28" i="1"/>
  <c r="Z29" i="1"/>
  <c r="AA28" i="1"/>
  <c r="T28" i="1"/>
  <c r="U27" i="1"/>
  <c r="Q33" i="1"/>
  <c r="AB33" i="1"/>
  <c r="AC33" i="1"/>
  <c r="P33" i="1"/>
  <c r="V33" i="1"/>
  <c r="W33" i="1"/>
  <c r="Y31" i="1"/>
  <c r="X32" i="1"/>
  <c r="AE30" i="1" l="1"/>
  <c r="AD31" i="1"/>
  <c r="S30" i="1"/>
  <c r="R31" i="1"/>
  <c r="AF30" i="1"/>
  <c r="AG29" i="1"/>
  <c r="T29" i="1"/>
  <c r="U28" i="1"/>
  <c r="Z30" i="1"/>
  <c r="AA29" i="1"/>
  <c r="W34" i="1"/>
  <c r="P34" i="1"/>
  <c r="V34" i="1"/>
  <c r="Q34" i="1"/>
  <c r="AC34" i="1"/>
  <c r="AB34" i="1"/>
  <c r="Y32" i="1"/>
  <c r="X33" i="1"/>
  <c r="AD32" i="1" l="1"/>
  <c r="AE31" i="1"/>
  <c r="R32" i="1"/>
  <c r="S31" i="1"/>
  <c r="AF31" i="1"/>
  <c r="AG30" i="1"/>
  <c r="T30" i="1"/>
  <c r="U29" i="1"/>
  <c r="Z31" i="1"/>
  <c r="AA30" i="1"/>
  <c r="Y33" i="1"/>
  <c r="X34" i="1"/>
  <c r="W35" i="1"/>
  <c r="AB35" i="1"/>
  <c r="P35" i="1"/>
  <c r="AC35" i="1"/>
  <c r="Q35" i="1"/>
  <c r="V35" i="1"/>
  <c r="AD33" i="1" l="1"/>
  <c r="AE32" i="1"/>
  <c r="S32" i="1"/>
  <c r="R33" i="1"/>
  <c r="AF32" i="1"/>
  <c r="AG31" i="1"/>
  <c r="Z32" i="1"/>
  <c r="AA31" i="1"/>
  <c r="T31" i="1"/>
  <c r="U30" i="1"/>
  <c r="V36" i="1"/>
  <c r="AC36" i="1"/>
  <c r="Q36" i="1"/>
  <c r="P36" i="1"/>
  <c r="W36" i="1"/>
  <c r="AB36" i="1"/>
  <c r="Y34" i="1"/>
  <c r="X35" i="1"/>
  <c r="AD34" i="1" l="1"/>
  <c r="AE33" i="1"/>
  <c r="R34" i="1"/>
  <c r="S33" i="1"/>
  <c r="AF33" i="1"/>
  <c r="AG32" i="1"/>
  <c r="Z33" i="1"/>
  <c r="AA32" i="1"/>
  <c r="T32" i="1"/>
  <c r="U31" i="1"/>
  <c r="W37" i="1"/>
  <c r="Q37" i="1"/>
  <c r="AB37" i="1"/>
  <c r="AC37" i="1"/>
  <c r="V37" i="1"/>
  <c r="P37" i="1"/>
  <c r="Y35" i="1"/>
  <c r="X36" i="1"/>
  <c r="AE34" i="1" l="1"/>
  <c r="AD35" i="1"/>
  <c r="S34" i="1"/>
  <c r="R35" i="1"/>
  <c r="AF34" i="1"/>
  <c r="AG33" i="1"/>
  <c r="T33" i="1"/>
  <c r="U32" i="1"/>
  <c r="Z34" i="1"/>
  <c r="AA33" i="1"/>
  <c r="Q38" i="1"/>
  <c r="P38" i="1"/>
  <c r="V38" i="1"/>
  <c r="AB38" i="1"/>
  <c r="AC38" i="1"/>
  <c r="W38" i="1"/>
  <c r="Y36" i="1"/>
  <c r="X37" i="1"/>
  <c r="AD36" i="1" l="1"/>
  <c r="AE35" i="1"/>
  <c r="R36" i="1"/>
  <c r="S35" i="1"/>
  <c r="AF35" i="1"/>
  <c r="AG34" i="1"/>
  <c r="Z35" i="1"/>
  <c r="AA34" i="1"/>
  <c r="T34" i="1"/>
  <c r="U33" i="1"/>
  <c r="X38" i="1"/>
  <c r="Y37" i="1"/>
  <c r="AC39" i="1"/>
  <c r="W39" i="1"/>
  <c r="AB39" i="1"/>
  <c r="V39" i="1"/>
  <c r="Q39" i="1"/>
  <c r="P39" i="1"/>
  <c r="AE36" i="1" l="1"/>
  <c r="AD37" i="1"/>
  <c r="S36" i="1"/>
  <c r="R37" i="1"/>
  <c r="AF36" i="1"/>
  <c r="AG35" i="1"/>
  <c r="T35" i="1"/>
  <c r="U34" i="1"/>
  <c r="Z36" i="1"/>
  <c r="AA35" i="1"/>
  <c r="V40" i="1"/>
  <c r="AB40" i="1"/>
  <c r="P40" i="1"/>
  <c r="Q40" i="1"/>
  <c r="W40" i="1"/>
  <c r="AC40" i="1"/>
  <c r="Y38" i="1"/>
  <c r="X39" i="1"/>
  <c r="AD38" i="1" l="1"/>
  <c r="AE37" i="1"/>
  <c r="S37" i="1"/>
  <c r="R38" i="1"/>
  <c r="AF37" i="1"/>
  <c r="AG36" i="1"/>
  <c r="Z37" i="1"/>
  <c r="AA36" i="1"/>
  <c r="T36" i="1"/>
  <c r="U35" i="1"/>
  <c r="V41" i="1"/>
  <c r="W41" i="1"/>
  <c r="AC41" i="1"/>
  <c r="AB41" i="1"/>
  <c r="Q41" i="1"/>
  <c r="P41" i="1"/>
  <c r="Y39" i="1"/>
  <c r="X40" i="1"/>
  <c r="AD39" i="1" l="1"/>
  <c r="AE38" i="1"/>
  <c r="R39" i="1"/>
  <c r="S38" i="1"/>
  <c r="AF38" i="1"/>
  <c r="AG37" i="1"/>
  <c r="T37" i="1"/>
  <c r="U36" i="1"/>
  <c r="Z38" i="1"/>
  <c r="AA37" i="1"/>
  <c r="X41" i="1"/>
  <c r="Y40" i="1"/>
  <c r="AB42" i="1"/>
  <c r="P42" i="1"/>
  <c r="V42" i="1"/>
  <c r="W42" i="1"/>
  <c r="Q42" i="1"/>
  <c r="AC42" i="1"/>
  <c r="AD40" i="1" l="1"/>
  <c r="AE39" i="1"/>
  <c r="S39" i="1"/>
  <c r="R40" i="1"/>
  <c r="AF39" i="1"/>
  <c r="AG38" i="1"/>
  <c r="Z39" i="1"/>
  <c r="AA38" i="1"/>
  <c r="T38" i="1"/>
  <c r="U37" i="1"/>
  <c r="V43" i="1"/>
  <c r="AC43" i="1"/>
  <c r="P43" i="1"/>
  <c r="W43" i="1"/>
  <c r="AB43" i="1"/>
  <c r="Q43" i="1"/>
  <c r="Y41" i="1"/>
  <c r="X42" i="1"/>
  <c r="AD41" i="1" l="1"/>
  <c r="AE40" i="1"/>
  <c r="S40" i="1"/>
  <c r="R41" i="1"/>
  <c r="AF40" i="1"/>
  <c r="AG39" i="1"/>
  <c r="T39" i="1"/>
  <c r="U38" i="1"/>
  <c r="Z40" i="1"/>
  <c r="AA39" i="1"/>
  <c r="P44" i="1"/>
  <c r="AB44" i="1"/>
  <c r="AC44" i="1"/>
  <c r="V44" i="1"/>
  <c r="Q44" i="1"/>
  <c r="W44" i="1"/>
  <c r="X43" i="1"/>
  <c r="Y42" i="1"/>
  <c r="AD42" i="1" l="1"/>
  <c r="AE41" i="1"/>
  <c r="S41" i="1"/>
  <c r="R42" i="1"/>
  <c r="AF41" i="1"/>
  <c r="AG40" i="1"/>
  <c r="Z41" i="1"/>
  <c r="AA40" i="1"/>
  <c r="T40" i="1"/>
  <c r="U39" i="1"/>
  <c r="Y43" i="1"/>
  <c r="X44" i="1"/>
  <c r="AC45" i="1"/>
  <c r="Q45" i="1"/>
  <c r="V45" i="1"/>
  <c r="W45" i="1"/>
  <c r="AB45" i="1"/>
  <c r="P45" i="1"/>
  <c r="AE42" i="1" l="1"/>
  <c r="AD43" i="1"/>
  <c r="S42" i="1"/>
  <c r="R43" i="1"/>
  <c r="AF42" i="1"/>
  <c r="AG41" i="1"/>
  <c r="T41" i="1"/>
  <c r="U40" i="1"/>
  <c r="Z42" i="1"/>
  <c r="AA41" i="1"/>
  <c r="Q46" i="1"/>
  <c r="V46" i="1"/>
  <c r="AC46" i="1"/>
  <c r="P46" i="1"/>
  <c r="AB46" i="1"/>
  <c r="W46" i="1"/>
  <c r="Y44" i="1"/>
  <c r="X45" i="1"/>
  <c r="AE43" i="1" l="1"/>
  <c r="AD44" i="1"/>
  <c r="S43" i="1"/>
  <c r="R44" i="1"/>
  <c r="AF43" i="1"/>
  <c r="AG42" i="1"/>
  <c r="Z43" i="1"/>
  <c r="AA42" i="1"/>
  <c r="T42" i="1"/>
  <c r="U41" i="1"/>
  <c r="X46" i="1"/>
  <c r="Y45" i="1"/>
  <c r="W47" i="1"/>
  <c r="AC47" i="1"/>
  <c r="V47" i="1"/>
  <c r="Q47" i="1"/>
  <c r="P47" i="1"/>
  <c r="AB47" i="1"/>
  <c r="AD45" i="1" l="1"/>
  <c r="AE44" i="1"/>
  <c r="S44" i="1"/>
  <c r="R45" i="1"/>
  <c r="AF44" i="1"/>
  <c r="AG43" i="1"/>
  <c r="T43" i="1"/>
  <c r="U42" i="1"/>
  <c r="Z44" i="1"/>
  <c r="AA43" i="1"/>
  <c r="AB48" i="1"/>
  <c r="AC48" i="1"/>
  <c r="V48" i="1"/>
  <c r="Q48" i="1"/>
  <c r="W48" i="1"/>
  <c r="P48" i="1"/>
  <c r="Y46" i="1"/>
  <c r="X47" i="1"/>
  <c r="AE45" i="1" l="1"/>
  <c r="AD46" i="1"/>
  <c r="R46" i="1"/>
  <c r="S45" i="1"/>
  <c r="AF45" i="1"/>
  <c r="AG44" i="1"/>
  <c r="Z45" i="1"/>
  <c r="AA44" i="1"/>
  <c r="T44" i="1"/>
  <c r="U43" i="1"/>
  <c r="V49" i="1"/>
  <c r="AB49" i="1"/>
  <c r="W49" i="1"/>
  <c r="P49" i="1"/>
  <c r="AC49" i="1"/>
  <c r="Q49" i="1"/>
  <c r="Y47" i="1"/>
  <c r="X48" i="1"/>
  <c r="AD47" i="1" l="1"/>
  <c r="AE46" i="1"/>
  <c r="S46" i="1"/>
  <c r="R47" i="1"/>
  <c r="AF46" i="1"/>
  <c r="AG45" i="1"/>
  <c r="T45" i="1"/>
  <c r="U44" i="1"/>
  <c r="Z46" i="1"/>
  <c r="AA45" i="1"/>
  <c r="X49" i="1"/>
  <c r="Y48" i="1"/>
  <c r="AC50" i="1"/>
  <c r="AB50" i="1"/>
  <c r="Q50" i="1"/>
  <c r="P50" i="1"/>
  <c r="W50" i="1"/>
  <c r="V50" i="1"/>
  <c r="AD48" i="1" l="1"/>
  <c r="AE47" i="1"/>
  <c r="R48" i="1"/>
  <c r="S47" i="1"/>
  <c r="AF47" i="1"/>
  <c r="AG46" i="1"/>
  <c r="T46" i="1"/>
  <c r="U45" i="1"/>
  <c r="Z47" i="1"/>
  <c r="AA46" i="1"/>
  <c r="X50" i="1"/>
  <c r="Y49" i="1"/>
  <c r="AB51" i="1"/>
  <c r="Q51" i="1"/>
  <c r="AC51" i="1"/>
  <c r="V51" i="1"/>
  <c r="P51" i="1"/>
  <c r="W51" i="1"/>
  <c r="AE48" i="1" l="1"/>
  <c r="AD49" i="1"/>
  <c r="S48" i="1"/>
  <c r="R49" i="1"/>
  <c r="AF48" i="1"/>
  <c r="AG47" i="1"/>
  <c r="T47" i="1"/>
  <c r="U46" i="1"/>
  <c r="Z48" i="1"/>
  <c r="AA47" i="1"/>
  <c r="P52" i="1"/>
  <c r="W52" i="1"/>
  <c r="Q52" i="1"/>
  <c r="V52" i="1"/>
  <c r="AC52" i="1"/>
  <c r="AB52" i="1"/>
  <c r="Y50" i="1"/>
  <c r="X51" i="1"/>
  <c r="AE49" i="1" l="1"/>
  <c r="AD50" i="1"/>
  <c r="R50" i="1"/>
  <c r="S49" i="1"/>
  <c r="AF49" i="1"/>
  <c r="AG48" i="1"/>
  <c r="Z49" i="1"/>
  <c r="AA48" i="1"/>
  <c r="T48" i="1"/>
  <c r="U47" i="1"/>
  <c r="V53" i="1"/>
  <c r="AC53" i="1"/>
  <c r="AB53" i="1"/>
  <c r="P53" i="1"/>
  <c r="W53" i="1"/>
  <c r="Q53" i="1"/>
  <c r="Y51" i="1"/>
  <c r="X52" i="1"/>
  <c r="AE50" i="1" l="1"/>
  <c r="AD51" i="1"/>
  <c r="S50" i="1"/>
  <c r="R51" i="1"/>
  <c r="AF50" i="1"/>
  <c r="AG49" i="1"/>
  <c r="T49" i="1"/>
  <c r="U48" i="1"/>
  <c r="Z50" i="1"/>
  <c r="AA49" i="1"/>
  <c r="Y52" i="1"/>
  <c r="X53" i="1"/>
  <c r="W54" i="1"/>
  <c r="AB54" i="1"/>
  <c r="Q54" i="1"/>
  <c r="V54" i="1"/>
  <c r="AC54" i="1"/>
  <c r="P54" i="1"/>
  <c r="AD52" i="1" l="1"/>
  <c r="AE51" i="1"/>
  <c r="S51" i="1"/>
  <c r="R52" i="1"/>
  <c r="AF51" i="1"/>
  <c r="AG50" i="1"/>
  <c r="Z51" i="1"/>
  <c r="AA50" i="1"/>
  <c r="T50" i="1"/>
  <c r="U49" i="1"/>
  <c r="Y53" i="1"/>
  <c r="X54" i="1"/>
  <c r="P55" i="1"/>
  <c r="AB55" i="1"/>
  <c r="Q55" i="1"/>
  <c r="W55" i="1"/>
  <c r="V55" i="1"/>
  <c r="AC55" i="1"/>
  <c r="AE52" i="1" l="1"/>
  <c r="AD53" i="1"/>
  <c r="S52" i="1"/>
  <c r="R53" i="1"/>
  <c r="AF52" i="1"/>
  <c r="AG51" i="1"/>
  <c r="T51" i="1"/>
  <c r="U50" i="1"/>
  <c r="Z52" i="1"/>
  <c r="AA51" i="1"/>
  <c r="AB56" i="1"/>
  <c r="P56" i="1"/>
  <c r="AC56" i="1"/>
  <c r="Q56" i="1"/>
  <c r="V56" i="1"/>
  <c r="W56" i="1"/>
  <c r="Y54" i="1"/>
  <c r="X55" i="1"/>
  <c r="AD54" i="1" l="1"/>
  <c r="AE53" i="1"/>
  <c r="R54" i="1"/>
  <c r="S53" i="1"/>
  <c r="AF53" i="1"/>
  <c r="AG52" i="1"/>
  <c r="T52" i="1"/>
  <c r="U51" i="1"/>
  <c r="Z53" i="1"/>
  <c r="AA52" i="1"/>
  <c r="Y55" i="1"/>
  <c r="X56" i="1"/>
  <c r="W57" i="1"/>
  <c r="AC57" i="1"/>
  <c r="V57" i="1"/>
  <c r="AB57" i="1"/>
  <c r="Q57" i="1"/>
  <c r="P57" i="1"/>
  <c r="AD55" i="1" l="1"/>
  <c r="AE54" i="1"/>
  <c r="S54" i="1"/>
  <c r="R55" i="1"/>
  <c r="AF54" i="1"/>
  <c r="AG53" i="1"/>
  <c r="T53" i="1"/>
  <c r="U52" i="1"/>
  <c r="Z54" i="1"/>
  <c r="AA53" i="1"/>
  <c r="Y56" i="1"/>
  <c r="X57" i="1"/>
  <c r="AB58" i="1"/>
  <c r="P58" i="1"/>
  <c r="Q58" i="1"/>
  <c r="W58" i="1"/>
  <c r="AC58" i="1"/>
  <c r="V58" i="1"/>
  <c r="AD56" i="1" l="1"/>
  <c r="AE55" i="1"/>
  <c r="R56" i="1"/>
  <c r="S55" i="1"/>
  <c r="AF55" i="1"/>
  <c r="AG54" i="1"/>
  <c r="T54" i="1"/>
  <c r="U53" i="1"/>
  <c r="Z55" i="1"/>
  <c r="AA54" i="1"/>
  <c r="AB59" i="1"/>
  <c r="P59" i="1"/>
  <c r="V59" i="1"/>
  <c r="W59" i="1"/>
  <c r="Q59" i="1"/>
  <c r="AC59" i="1"/>
  <c r="Y57" i="1"/>
  <c r="X58" i="1"/>
  <c r="AE56" i="1" l="1"/>
  <c r="AD57" i="1"/>
  <c r="R57" i="1"/>
  <c r="S56" i="1"/>
  <c r="AF56" i="1"/>
  <c r="AG55" i="1"/>
  <c r="Z56" i="1"/>
  <c r="AA55" i="1"/>
  <c r="T55" i="1"/>
  <c r="U54" i="1"/>
  <c r="V60" i="1"/>
  <c r="W60" i="1"/>
  <c r="P60" i="1"/>
  <c r="AB60" i="1"/>
  <c r="AC60" i="1"/>
  <c r="Q60" i="1"/>
  <c r="Y58" i="1"/>
  <c r="X59" i="1"/>
  <c r="AD58" i="1" l="1"/>
  <c r="AE57" i="1"/>
  <c r="S57" i="1"/>
  <c r="R58" i="1"/>
  <c r="AF57" i="1"/>
  <c r="AG56" i="1"/>
  <c r="Z57" i="1"/>
  <c r="AA56" i="1"/>
  <c r="T56" i="1"/>
  <c r="U55" i="1"/>
  <c r="X60" i="1"/>
  <c r="Y59" i="1"/>
  <c r="P61" i="1"/>
  <c r="W61" i="1"/>
  <c r="AC61" i="1"/>
  <c r="Q61" i="1"/>
  <c r="V61" i="1"/>
  <c r="AB61" i="1"/>
  <c r="AE58" i="1" l="1"/>
  <c r="AD59" i="1"/>
  <c r="S58" i="1"/>
  <c r="R59" i="1"/>
  <c r="AF58" i="1"/>
  <c r="AG57" i="1"/>
  <c r="Z58" i="1"/>
  <c r="AA57" i="1"/>
  <c r="T57" i="1"/>
  <c r="U56" i="1"/>
  <c r="P62" i="1"/>
  <c r="AC62" i="1"/>
  <c r="V62" i="1"/>
  <c r="W62" i="1"/>
  <c r="Q62" i="1"/>
  <c r="AB62" i="1"/>
  <c r="Y60" i="1"/>
  <c r="X61" i="1"/>
  <c r="AE59" i="1" l="1"/>
  <c r="AD60" i="1"/>
  <c r="R60" i="1"/>
  <c r="S59" i="1"/>
  <c r="AF59" i="1"/>
  <c r="AG58" i="1"/>
  <c r="T58" i="1"/>
  <c r="U57" i="1"/>
  <c r="Z59" i="1"/>
  <c r="AA58" i="1"/>
  <c r="AB63" i="1"/>
  <c r="V63" i="1"/>
  <c r="W63" i="1"/>
  <c r="P63" i="1"/>
  <c r="AC63" i="1"/>
  <c r="Q63" i="1"/>
  <c r="Y61" i="1"/>
  <c r="X62" i="1"/>
  <c r="AE60" i="1" l="1"/>
  <c r="AD61" i="1"/>
  <c r="R61" i="1"/>
  <c r="S60" i="1"/>
  <c r="AF60" i="1"/>
  <c r="AG59" i="1"/>
  <c r="T59" i="1"/>
  <c r="U58" i="1"/>
  <c r="Z60" i="1"/>
  <c r="AA59" i="1"/>
  <c r="X63" i="1"/>
  <c r="Y62" i="1"/>
  <c r="P64" i="1"/>
  <c r="AC64" i="1"/>
  <c r="AB64" i="1"/>
  <c r="V64" i="1"/>
  <c r="W64" i="1"/>
  <c r="Q64" i="1"/>
  <c r="AD62" i="1" l="1"/>
  <c r="AE61" i="1"/>
  <c r="S61" i="1"/>
  <c r="R62" i="1"/>
  <c r="AF61" i="1"/>
  <c r="AG60" i="1"/>
  <c r="Z61" i="1"/>
  <c r="AA60" i="1"/>
  <c r="T60" i="1"/>
  <c r="U59" i="1"/>
  <c r="Y63" i="1"/>
  <c r="X64" i="1"/>
  <c r="P65" i="1"/>
  <c r="Q65" i="1"/>
  <c r="AB65" i="1"/>
  <c r="V65" i="1"/>
  <c r="AC65" i="1"/>
  <c r="W65" i="1"/>
  <c r="AD63" i="1" l="1"/>
  <c r="AE62" i="1"/>
  <c r="S62" i="1"/>
  <c r="R63" i="1"/>
  <c r="AF62" i="1"/>
  <c r="AG61" i="1"/>
  <c r="Z62" i="1"/>
  <c r="AA61" i="1"/>
  <c r="T61" i="1"/>
  <c r="U60" i="1"/>
  <c r="AB66" i="1"/>
  <c r="Q66" i="1"/>
  <c r="V66" i="1"/>
  <c r="AC66" i="1"/>
  <c r="P66" i="1"/>
  <c r="W66" i="1"/>
  <c r="X65" i="1"/>
  <c r="Y64" i="1"/>
  <c r="AD64" i="1" l="1"/>
  <c r="AE63" i="1"/>
  <c r="R64" i="1"/>
  <c r="S63" i="1"/>
  <c r="AF63" i="1"/>
  <c r="AG62" i="1"/>
  <c r="T62" i="1"/>
  <c r="U61" i="1"/>
  <c r="Z63" i="1"/>
  <c r="AA62" i="1"/>
  <c r="Y65" i="1"/>
  <c r="X66" i="1"/>
  <c r="W67" i="1"/>
  <c r="Q67" i="1"/>
  <c r="V67" i="1"/>
  <c r="P67" i="1"/>
  <c r="AC67" i="1"/>
  <c r="AB67" i="1"/>
  <c r="AE64" i="1" l="1"/>
  <c r="AD65" i="1"/>
  <c r="S64" i="1"/>
  <c r="R65" i="1"/>
  <c r="AF64" i="1"/>
  <c r="AG63" i="1"/>
  <c r="Z64" i="1"/>
  <c r="AA63" i="1"/>
  <c r="T63" i="1"/>
  <c r="U62" i="1"/>
  <c r="Q68" i="1"/>
  <c r="W68" i="1"/>
  <c r="P68" i="1"/>
  <c r="AB68" i="1"/>
  <c r="AC68" i="1"/>
  <c r="V68" i="1"/>
  <c r="Y66" i="1"/>
  <c r="X67" i="1"/>
  <c r="AE65" i="1" l="1"/>
  <c r="AD66" i="1"/>
  <c r="R66" i="1"/>
  <c r="S65" i="1"/>
  <c r="AF65" i="1"/>
  <c r="AG64" i="1"/>
  <c r="T64" i="1"/>
  <c r="U63" i="1"/>
  <c r="Z65" i="1"/>
  <c r="AA64" i="1"/>
  <c r="V69" i="1"/>
  <c r="AC69" i="1"/>
  <c r="W69" i="1"/>
  <c r="Q69" i="1"/>
  <c r="AB69" i="1"/>
  <c r="P69" i="1"/>
  <c r="X68" i="1"/>
  <c r="Y67" i="1"/>
  <c r="AD67" i="1" l="1"/>
  <c r="AE66" i="1"/>
  <c r="S66" i="1"/>
  <c r="R67" i="1"/>
  <c r="AF66" i="1"/>
  <c r="AG65" i="1"/>
  <c r="Z66" i="1"/>
  <c r="AA65" i="1"/>
  <c r="T65" i="1"/>
  <c r="U64" i="1"/>
  <c r="W70" i="1"/>
  <c r="AC70" i="1"/>
  <c r="P70" i="1"/>
  <c r="V70" i="1"/>
  <c r="AB70" i="1"/>
  <c r="Q70" i="1"/>
  <c r="Y68" i="1"/>
  <c r="X69" i="1"/>
  <c r="AD68" i="1" l="1"/>
  <c r="AE67" i="1"/>
  <c r="S67" i="1"/>
  <c r="R68" i="1"/>
  <c r="AF67" i="1"/>
  <c r="AG66" i="1"/>
  <c r="Z67" i="1"/>
  <c r="AA66" i="1"/>
  <c r="T66" i="1"/>
  <c r="U65" i="1"/>
  <c r="X70" i="1"/>
  <c r="Y69" i="1"/>
  <c r="AC71" i="1"/>
  <c r="AB71" i="1"/>
  <c r="V71" i="1"/>
  <c r="P71" i="1"/>
  <c r="W71" i="1"/>
  <c r="Q71" i="1"/>
  <c r="AD69" i="1" l="1"/>
  <c r="AE68" i="1"/>
  <c r="R69" i="1"/>
  <c r="S68" i="1"/>
  <c r="AF68" i="1"/>
  <c r="AG67" i="1"/>
  <c r="T67" i="1"/>
  <c r="U66" i="1"/>
  <c r="Z68" i="1"/>
  <c r="AA67" i="1"/>
  <c r="W72" i="1"/>
  <c r="P72" i="1"/>
  <c r="V72" i="1"/>
  <c r="Q72" i="1"/>
  <c r="AC72" i="1"/>
  <c r="AB72" i="1"/>
  <c r="Y70" i="1"/>
  <c r="X71" i="1"/>
  <c r="AE69" i="1" l="1"/>
  <c r="AD70" i="1"/>
  <c r="S69" i="1"/>
  <c r="R70" i="1"/>
  <c r="AF69" i="1"/>
  <c r="AG68" i="1"/>
  <c r="Z69" i="1"/>
  <c r="AA68" i="1"/>
  <c r="T68" i="1"/>
  <c r="U67" i="1"/>
  <c r="V73" i="1"/>
  <c r="P73" i="1"/>
  <c r="AC73" i="1"/>
  <c r="W73" i="1"/>
  <c r="AB73" i="1"/>
  <c r="Q73" i="1"/>
  <c r="Y71" i="1"/>
  <c r="X72" i="1"/>
  <c r="AE70" i="1" l="1"/>
  <c r="AD71" i="1"/>
  <c r="S70" i="1"/>
  <c r="R71" i="1"/>
  <c r="AF70" i="1"/>
  <c r="AG69" i="1"/>
  <c r="T69" i="1"/>
  <c r="U68" i="1"/>
  <c r="Z70" i="1"/>
  <c r="AA69" i="1"/>
  <c r="Y72" i="1"/>
  <c r="X73" i="1"/>
  <c r="AB74" i="1"/>
  <c r="Q74" i="1"/>
  <c r="W74" i="1"/>
  <c r="V74" i="1"/>
  <c r="P74" i="1"/>
  <c r="AC74" i="1"/>
  <c r="AE71" i="1" l="1"/>
  <c r="AD72" i="1"/>
  <c r="S71" i="1"/>
  <c r="R72" i="1"/>
  <c r="AF71" i="1"/>
  <c r="AG70" i="1"/>
  <c r="T70" i="1"/>
  <c r="U69" i="1"/>
  <c r="Z71" i="1"/>
  <c r="AA70" i="1"/>
  <c r="AC75" i="1"/>
  <c r="P75" i="1"/>
  <c r="Q75" i="1"/>
  <c r="W75" i="1"/>
  <c r="V75" i="1"/>
  <c r="AB75" i="1"/>
  <c r="X74" i="1"/>
  <c r="Y73" i="1"/>
  <c r="AE72" i="1" l="1"/>
  <c r="AD73" i="1"/>
  <c r="R73" i="1"/>
  <c r="S72" i="1"/>
  <c r="AF72" i="1"/>
  <c r="AG71" i="1"/>
  <c r="Z72" i="1"/>
  <c r="AA71" i="1"/>
  <c r="T71" i="1"/>
  <c r="U70" i="1"/>
  <c r="X75" i="1"/>
  <c r="Y74" i="1"/>
  <c r="P76" i="1"/>
  <c r="V76" i="1"/>
  <c r="W76" i="1"/>
  <c r="AC76" i="1"/>
  <c r="Q76" i="1"/>
  <c r="AB76" i="1"/>
  <c r="AD74" i="1" l="1"/>
  <c r="AE73" i="1"/>
  <c r="R74" i="1"/>
  <c r="S73" i="1"/>
  <c r="AF73" i="1"/>
  <c r="AG72" i="1"/>
  <c r="Z73" i="1"/>
  <c r="AA72" i="1"/>
  <c r="T72" i="1"/>
  <c r="U71" i="1"/>
  <c r="P77" i="1"/>
  <c r="AB77" i="1"/>
  <c r="V77" i="1"/>
  <c r="W77" i="1"/>
  <c r="Q77" i="1"/>
  <c r="AC77" i="1"/>
  <c r="Y75" i="1"/>
  <c r="X76" i="1"/>
  <c r="AE74" i="1" l="1"/>
  <c r="AD75" i="1"/>
  <c r="R75" i="1"/>
  <c r="S74" i="1"/>
  <c r="AF74" i="1"/>
  <c r="AG73" i="1"/>
  <c r="T73" i="1"/>
  <c r="U72" i="1"/>
  <c r="Z74" i="1"/>
  <c r="AA73" i="1"/>
  <c r="AB78" i="1"/>
  <c r="W78" i="1"/>
  <c r="Q78" i="1"/>
  <c r="V78" i="1"/>
  <c r="AC78" i="1"/>
  <c r="P78" i="1"/>
  <c r="X77" i="1"/>
  <c r="Y76" i="1"/>
  <c r="AD76" i="1" l="1"/>
  <c r="AE75" i="1"/>
  <c r="R76" i="1"/>
  <c r="S75" i="1"/>
  <c r="AF75" i="1"/>
  <c r="AG74" i="1"/>
  <c r="Z75" i="1"/>
  <c r="AA74" i="1"/>
  <c r="T74" i="1"/>
  <c r="U73" i="1"/>
  <c r="W79" i="1"/>
  <c r="V79" i="1"/>
  <c r="AB79" i="1"/>
  <c r="P79" i="1"/>
  <c r="Q79" i="1"/>
  <c r="AC79" i="1"/>
  <c r="X78" i="1"/>
  <c r="Y77" i="1"/>
  <c r="AD77" i="1" l="1"/>
  <c r="AE76" i="1"/>
  <c r="R77" i="1"/>
  <c r="S76" i="1"/>
  <c r="AF76" i="1"/>
  <c r="AG75" i="1"/>
  <c r="T75" i="1"/>
  <c r="U74" i="1"/>
  <c r="Z76" i="1"/>
  <c r="AA75" i="1"/>
  <c r="Y78" i="1"/>
  <c r="X79" i="1"/>
  <c r="Q80" i="1"/>
  <c r="AC80" i="1"/>
  <c r="P80" i="1"/>
  <c r="V80" i="1"/>
  <c r="AB80" i="1"/>
  <c r="W80" i="1"/>
  <c r="AE77" i="1" l="1"/>
  <c r="AD78" i="1"/>
  <c r="R78" i="1"/>
  <c r="S77" i="1"/>
  <c r="AF77" i="1"/>
  <c r="AG76" i="1"/>
  <c r="Z77" i="1"/>
  <c r="AA76" i="1"/>
  <c r="T76" i="1"/>
  <c r="U75" i="1"/>
  <c r="Y79" i="1"/>
  <c r="X80" i="1"/>
  <c r="Y80" i="1" s="1"/>
  <c r="AD79" i="1" l="1"/>
  <c r="AE78" i="1"/>
  <c r="S78" i="1"/>
  <c r="R79" i="1"/>
  <c r="AF78" i="1"/>
  <c r="AG77" i="1"/>
  <c r="T77" i="1"/>
  <c r="U76" i="1"/>
  <c r="Z78" i="1"/>
  <c r="AA77" i="1"/>
  <c r="AE79" i="1" l="1"/>
  <c r="AD80" i="1"/>
  <c r="AE80" i="1" s="1"/>
  <c r="S79" i="1"/>
  <c r="R80" i="1"/>
  <c r="S80" i="1" s="1"/>
  <c r="AF79" i="1"/>
  <c r="AG78" i="1"/>
  <c r="T78" i="1"/>
  <c r="U77" i="1"/>
  <c r="Z79" i="1"/>
  <c r="AA78" i="1"/>
  <c r="AF80" i="1" l="1"/>
  <c r="AG80" i="1" s="1"/>
  <c r="AG79" i="1"/>
  <c r="Z80" i="1"/>
  <c r="AA80" i="1" s="1"/>
  <c r="AA79" i="1"/>
  <c r="T79" i="1"/>
  <c r="U78" i="1"/>
  <c r="T80" i="1" l="1"/>
  <c r="U80" i="1" s="1"/>
  <c r="U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Swaroop Bhagavatula</author>
  </authors>
  <commentList>
    <comment ref="F1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 xml:space="preserve">Microsoft Office User:
Source: </t>
        </r>
        <r>
          <rPr>
            <sz val="10"/>
            <color indexed="81"/>
            <rFont val="Calibri"/>
            <family val="2"/>
          </rPr>
          <t>2017 val report, page 37.</t>
        </r>
      </text>
    </comment>
    <comment ref="C28" authorId="1" shapeId="0" xr:uid="{00000000-0006-0000-0000-000002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  <comment ref="C29" authorId="1" shapeId="0" xr:uid="{00000000-0006-0000-0000-000003000000}">
      <text>
        <r>
          <rPr>
            <b/>
            <sz val="9"/>
            <color rgb="FF000000"/>
            <rFont val="Tahoma"/>
            <family val="2"/>
          </rPr>
          <t>Swaroop Bhagavatula: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pg 5 of 2019 val report. Multiplier is tiered</t>
        </r>
      </text>
    </comment>
  </commentList>
</comments>
</file>

<file path=xl/sharedStrings.xml><?xml version="1.0" encoding="utf-8"?>
<sst xmlns="http://schemas.openxmlformats.org/spreadsheetml/2006/main" count="200" uniqueCount="172">
  <si>
    <t>Age</t>
  </si>
  <si>
    <t>EE Contribution Rate</t>
  </si>
  <si>
    <t>Credited Interest</t>
  </si>
  <si>
    <t>IRS Compensation Limit</t>
  </si>
  <si>
    <t>Final Average Salary (years)</t>
  </si>
  <si>
    <t>Payroll Growth Rate (Basic)</t>
  </si>
  <si>
    <t>Main Parameters</t>
  </si>
  <si>
    <t>Starting Salary</t>
  </si>
  <si>
    <t>ARR/DR</t>
  </si>
  <si>
    <t>COLA</t>
  </si>
  <si>
    <t>Hiring Age</t>
  </si>
  <si>
    <t>Benefit Tier</t>
  </si>
  <si>
    <t>Vesting (years)</t>
  </si>
  <si>
    <t>Merit &amp; Promotional Increases</t>
  </si>
  <si>
    <t>COLA Compounds (1=Yes)</t>
  </si>
  <si>
    <t>Rule of Age + YOS</t>
  </si>
  <si>
    <t>https://files.eric.ed.gov/fulltext/ED499007.pdf</t>
  </si>
  <si>
    <t>DC Plan</t>
  </si>
  <si>
    <t>EE Contribution</t>
  </si>
  <si>
    <t>ER Contribution</t>
  </si>
  <si>
    <t>Optimistic Return Scenario</t>
  </si>
  <si>
    <t>Pessimistic Return Scenario</t>
  </si>
  <si>
    <t>ER DC Contribution</t>
  </si>
  <si>
    <t>EE DC Contribution</t>
  </si>
  <si>
    <t>Total Vested DC Balance (Adjusted for Inflation)</t>
  </si>
  <si>
    <t>Vested DC Balance (Adjusted for Inflation)</t>
  </si>
  <si>
    <t>DC Balance (ER Only)</t>
  </si>
  <si>
    <t>DC Balance (EE Only)</t>
  </si>
  <si>
    <t>Assumed Price Inflation</t>
  </si>
  <si>
    <t>Plan</t>
  </si>
  <si>
    <t>Normal Retirement Age II</t>
  </si>
  <si>
    <t>Normal Retirement YOS II</t>
  </si>
  <si>
    <t>Normal Retirement Age I</t>
  </si>
  <si>
    <t>Normal Retirement YOS I</t>
  </si>
  <si>
    <t>Normal Retirement Rule of</t>
  </si>
  <si>
    <t>Normal Retirement Rule Min Age</t>
  </si>
  <si>
    <t>Value</t>
  </si>
  <si>
    <t>DC Vesting (years)</t>
  </si>
  <si>
    <t>ER Contribution Rate</t>
  </si>
  <si>
    <t>Survival Model</t>
  </si>
  <si>
    <t>Salary Increase (Wage Inflation)</t>
  </si>
  <si>
    <t>Mortality Rate Scale Multiple</t>
  </si>
  <si>
    <t>Mortality Rate Set Back (year)</t>
  </si>
  <si>
    <t>Variable</t>
  </si>
  <si>
    <t>payroll_growth</t>
  </si>
  <si>
    <t>salary_growth</t>
  </si>
  <si>
    <t>Vesting</t>
  </si>
  <si>
    <t>HiringAge</t>
  </si>
  <si>
    <t>StartingSalary</t>
  </si>
  <si>
    <t>IRSCompLimit</t>
  </si>
  <si>
    <t>Interest</t>
  </si>
  <si>
    <t>COLACompound</t>
  </si>
  <si>
    <t>ARR</t>
  </si>
  <si>
    <t>ScaleMultiple</t>
  </si>
  <si>
    <t>SetBackYear</t>
  </si>
  <si>
    <t>ReduceRetAge</t>
  </si>
  <si>
    <t>NormalRetAgeI</t>
  </si>
  <si>
    <t>NormalRetAgeII</t>
  </si>
  <si>
    <t>NormalYOSI</t>
  </si>
  <si>
    <t>NormalYOSII</t>
  </si>
  <si>
    <t>assum_infl</t>
  </si>
  <si>
    <t>ReduceRetYOS</t>
  </si>
  <si>
    <t>FinAvgSalaryYears</t>
  </si>
  <si>
    <t>YOS</t>
  </si>
  <si>
    <t>Enhanced Refund ER Match (5 YOS)</t>
  </si>
  <si>
    <t>Enhanced Refund ER Match (6-10 YOS)</t>
  </si>
  <si>
    <t>Enhanced Refund ER Match (&gt;10 YOS)</t>
  </si>
  <si>
    <t>EnhER5</t>
  </si>
  <si>
    <t>EnhER610</t>
  </si>
  <si>
    <t>EnhERGreater10</t>
  </si>
  <si>
    <t>Under 25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</si>
  <si>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</si>
  <si>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</si>
  <si>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</si>
  <si>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</si>
  <si>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</si>
  <si>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</si>
  <si>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</si>
  <si>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</si>
  <si>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Age Group</t>
  </si>
  <si>
    <t>65 - 69</t>
  </si>
  <si>
    <t>70 &amp; over</t>
  </si>
  <si>
    <t>Minimum Retirement Benefit</t>
  </si>
  <si>
    <t>Benefit Multiplier 1-25 years</t>
  </si>
  <si>
    <t>Benefit Multiplier 25+ years</t>
  </si>
  <si>
    <t>EarlyRetYOS</t>
  </si>
  <si>
    <t>EarlyRetAge</t>
  </si>
  <si>
    <t>Maximum Retirement Benefit</t>
  </si>
  <si>
    <t>entry_age</t>
  </si>
  <si>
    <t>start_sal</t>
  </si>
  <si>
    <t>count_start</t>
  </si>
  <si>
    <t>Salary Growth</t>
  </si>
  <si>
    <t>Mortality Rate Scale Multiple Male Active</t>
  </si>
  <si>
    <t>Mortality Rate Scale Multiple Male Retiree</t>
  </si>
  <si>
    <t>Mortality Rate Scale Multiple Female Active</t>
  </si>
  <si>
    <t>Mortality Rate Scale Multiple Female Retiree</t>
  </si>
  <si>
    <t>ScaleMultipleMaleAct</t>
  </si>
  <si>
    <t>ScaleMultipleMaleRet</t>
  </si>
  <si>
    <t>ScaleMultipleFemaleAct</t>
  </si>
  <si>
    <t>ScaleMultipleFemaleRet</t>
  </si>
  <si>
    <t>Reduced Retirement Rule of</t>
  </si>
  <si>
    <t>ReduceRetRule</t>
  </si>
  <si>
    <t>NormalRetRule</t>
  </si>
  <si>
    <t>NormalRetRuleAge</t>
  </si>
  <si>
    <t>Under 20</t>
  </si>
  <si>
    <t>20 - 24</t>
  </si>
  <si>
    <t>DC_EE_cont</t>
  </si>
  <si>
    <t>DC_ER_cont</t>
  </si>
  <si>
    <t>DC Investment Return</t>
  </si>
  <si>
    <t>DC_return</t>
  </si>
  <si>
    <t>DC arithmetic return</t>
  </si>
  <si>
    <t>DC return volatility</t>
  </si>
  <si>
    <t>DC_arith_return</t>
  </si>
  <si>
    <t>Benefit Multiplier</t>
  </si>
  <si>
    <t>BenMult</t>
  </si>
  <si>
    <t>DC_return_vol</t>
  </si>
  <si>
    <t>DB_EE_cont</t>
  </si>
  <si>
    <t>DB_ER_cont</t>
  </si>
  <si>
    <t>65 &amp; up</t>
  </si>
  <si>
    <t>AgeRed</t>
  </si>
  <si>
    <t>YOSRed</t>
  </si>
  <si>
    <t>Annual YOS Reduction (&lt; 28)</t>
  </si>
  <si>
    <t xml:space="preserve"> salary_increase_yos_General</t>
  </si>
  <si>
    <t xml:space="preserve"> salary_increase_yos_Teacher</t>
  </si>
  <si>
    <t xml:space="preserve"> salary_increase_yos_Blend</t>
  </si>
  <si>
    <t>ScaleMultipleMaleTeacherRet</t>
  </si>
  <si>
    <t>Mortality Rate Scale Multiple Male Teacher Retiree</t>
  </si>
  <si>
    <t>ScaleMultipleFeMaleTeacherRet</t>
  </si>
  <si>
    <t>ScaleMultipleFeMaleGeneralRet</t>
  </si>
  <si>
    <t>Mortality Rate Scale Multiple Male GeneralRetiree</t>
  </si>
  <si>
    <t>Mortality Rate Scale Multiple Female General Retiree</t>
  </si>
  <si>
    <t>Mortality Rate Scale Multiple Female Teacher Retiree</t>
  </si>
  <si>
    <t>ScaleMultipleMaleGeneralRet</t>
  </si>
  <si>
    <t>TermBefore10GeneralMale</t>
  </si>
  <si>
    <t>TermBefore10GeneralFeMale</t>
  </si>
  <si>
    <t>TermBefore10TeacherMale</t>
  </si>
  <si>
    <t>TermBefore10TeacherFeMale</t>
  </si>
  <si>
    <t>TermBefore10BlendMale</t>
  </si>
  <si>
    <t>TermBefore10BlendFeMale</t>
  </si>
  <si>
    <t>ReducedMaleGeneral</t>
  </si>
  <si>
    <t>ReducedFeMaleGeneral</t>
  </si>
  <si>
    <t>NormalMaleGeneral</t>
  </si>
  <si>
    <t>NormalFeMaleGeneral</t>
  </si>
  <si>
    <t>ReducedMaleTeacher</t>
  </si>
  <si>
    <t>ReducedFeMaleTeacher</t>
  </si>
  <si>
    <t>NormalMaleTeacher</t>
  </si>
  <si>
    <t>NormalFeMaleTeacher</t>
  </si>
  <si>
    <t>Rule90</t>
  </si>
  <si>
    <t>ReducedMaleBlend</t>
  </si>
  <si>
    <t>ReducedFeMaleBlend</t>
  </si>
  <si>
    <t>NormalMaleBlend</t>
  </si>
  <si>
    <t>NormalFeMaleBlend</t>
  </si>
  <si>
    <t>Mortality Rate Scale Multiple Male Blend Retiree</t>
  </si>
  <si>
    <t>ScaleMultipleMaleBlendRet</t>
  </si>
  <si>
    <t>ScaleMultipleFeMaleBlendRet</t>
  </si>
  <si>
    <t>Mortality Rate Scale Multiple Female Blend Retiree</t>
  </si>
  <si>
    <t>YearsFirstRetire</t>
  </si>
  <si>
    <t>TermAfter10GeneralMale</t>
  </si>
  <si>
    <t>TermAfter10GeneralFeMale</t>
  </si>
  <si>
    <t>TermAfter10TeacherMale</t>
  </si>
  <si>
    <t>TermAfter10TeacherFeMale</t>
  </si>
  <si>
    <t>TermAfter10BlendMale</t>
  </si>
  <si>
    <t>TermAfter10BlendFeMale</t>
  </si>
  <si>
    <t>Reduced Retirement Age I</t>
  </si>
  <si>
    <t>Reduced Retirement YOS I</t>
  </si>
  <si>
    <t>Reduced Retirement Age II</t>
  </si>
  <si>
    <t>Reduced Retirement YOS II</t>
  </si>
  <si>
    <t>RP_2014_employee_male_blend</t>
  </si>
  <si>
    <t>RP_2014_employee_female_blend</t>
  </si>
  <si>
    <t>RP_2014_ann_employee_male_blend</t>
  </si>
  <si>
    <t>RP_2014_ann_employee_female_blend</t>
  </si>
  <si>
    <t>Annual Age Reduction (&lt; 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</si>
</sst>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[$$-409]#,##0.000"/>
    <numFmt numFmtId="165" formatCode="[$$-409]#,##0"/>
    <numFmt numFmtId="166" formatCode="#,##0;[Red]#,##0"/>
    <numFmt numFmtId="167" formatCode="&quot;$&quot;#,##0"/>
    <numFmt numFmtId="168" formatCode="0.0000"/>
    <numFmt numFmtId="169" formatCode="0.00000"/>
    <numFmt numFmtId="170" formatCode="0.0%"/>
    <numFmt numFmtId="171" formatCode="0.000000"/>
  </numFmts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6" fillId="0" borderId="0"/>
    <xf numFmtId="0" fontId="1" fillId="0" borderId="0"/>
    <xf numFmtId="43" fontId="17" fillId="0" borderId="0" applyFont="0" applyFill="0" applyBorder="0" applyAlignment="0" applyProtection="0"/>
    <xf numFmtId="9" fontId="17" fillId="0" borderId="0" applyFont="0" applyFill="0" applyBorder="0" applyAlignment="0" applyProtection="0"/>
  </cellStyleXfs>
  <cellXfs count="144">
    <xf numFmtId="0" fontId="0" fillId="0" borderId="0" xfId="0"/>
    <xf numFmtId="0" fontId="0" fillId="0" borderId="1" xfId="0" applyBorder="1"/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indent="1"/>
    </xf>
    <xf numFmtId="0" fontId="9" fillId="0" borderId="0" xfId="0" applyFont="1" applyAlignment="1">
      <alignment horizontal="center"/>
    </xf>
    <xf numFmtId="0" fontId="3" fillId="3" borderId="0" xfId="0" applyFont="1" applyFill="1"/>
    <xf numFmtId="0" fontId="10" fillId="0" borderId="0" xfId="0" applyFont="1" applyAlignment="1">
      <alignment horizontal="right"/>
    </xf>
    <xf numFmtId="0" fontId="0" fillId="0" borderId="0" xfId="0" applyProtection="1">
      <protection locked="0"/>
    </xf>
    <xf numFmtId="0" fontId="2" fillId="0" borderId="0" xfId="0" applyFont="1" applyAlignment="1">
      <alignment horizontal="right"/>
    </xf>
    <xf numFmtId="168" fontId="0" fillId="5" borderId="0" xfId="0" applyNumberFormat="1" applyFill="1"/>
    <xf numFmtId="168" fontId="0" fillId="6" borderId="0" xfId="0" applyNumberFormat="1" applyFill="1"/>
    <xf numFmtId="0" fontId="10" fillId="0" borderId="0" xfId="0" applyFont="1" applyAlignment="1">
      <alignment horizontal="center"/>
    </xf>
    <xf numFmtId="0" fontId="10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3" fillId="2" borderId="5" xfId="0" applyFont="1" applyFill="1" applyBorder="1"/>
    <xf numFmtId="0" fontId="3" fillId="4" borderId="0" xfId="0" applyFont="1" applyFill="1"/>
    <xf numFmtId="0" fontId="12" fillId="2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0" xfId="0" applyFont="1" applyAlignment="1">
      <alignment horizontal="center" wrapText="1"/>
    </xf>
    <xf numFmtId="166" fontId="8" fillId="4" borderId="0" xfId="0" applyNumberFormat="1" applyFont="1" applyFill="1" applyAlignment="1">
      <alignment horizontal="center" wrapText="1"/>
    </xf>
    <xf numFmtId="0" fontId="12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2" fillId="2" borderId="1" xfId="0" applyFont="1" applyFill="1" applyBorder="1" applyAlignment="1">
      <alignment horizontal="left" indent="1"/>
    </xf>
    <xf numFmtId="0" fontId="3" fillId="0" borderId="0" xfId="0" applyFont="1" applyAlignment="1">
      <alignment horizontal="center" wrapText="1"/>
    </xf>
    <xf numFmtId="165" fontId="3" fillId="4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3" fontId="3" fillId="0" borderId="0" xfId="0" applyNumberFormat="1" applyFont="1"/>
    <xf numFmtId="3" fontId="3" fillId="3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13" fillId="4" borderId="0" xfId="1" applyFont="1" applyFill="1"/>
    <xf numFmtId="164" fontId="3" fillId="4" borderId="0" xfId="0" applyNumberFormat="1" applyFont="1" applyFill="1"/>
    <xf numFmtId="0" fontId="14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indent="1"/>
    </xf>
    <xf numFmtId="165" fontId="3" fillId="4" borderId="0" xfId="0" applyNumberFormat="1" applyFont="1" applyFill="1"/>
    <xf numFmtId="9" fontId="3" fillId="4" borderId="0" xfId="0" applyNumberFormat="1" applyFont="1" applyFill="1"/>
    <xf numFmtId="0" fontId="3" fillId="0" borderId="1" xfId="0" applyFont="1" applyBorder="1"/>
    <xf numFmtId="0" fontId="11" fillId="0" borderId="0" xfId="0" applyFont="1"/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16" fillId="5" borderId="0" xfId="0" applyNumberFormat="1" applyFont="1" applyFill="1" applyAlignment="1"/>
    <xf numFmtId="10" fontId="16" fillId="0" borderId="0" xfId="0" applyNumberFormat="1" applyFont="1" applyFill="1" applyAlignment="1"/>
    <xf numFmtId="168" fontId="0" fillId="9" borderId="0" xfId="0" applyNumberFormat="1" applyFill="1"/>
    <xf numFmtId="170" fontId="0" fillId="0" borderId="0" xfId="5" applyNumberFormat="1" applyFont="1" applyFill="1"/>
    <xf numFmtId="170" fontId="16" fillId="0" borderId="0" xfId="5" applyNumberFormat="1" applyFont="1" applyFill="1"/>
    <xf numFmtId="0" fontId="0" fillId="0" borderId="0" xfId="0" applyFill="1"/>
    <xf numFmtId="0" fontId="0" fillId="2" borderId="0" xfId="0" applyFill="1"/>
    <xf numFmtId="0" fontId="0" fillId="11" borderId="0" xfId="0" applyFill="1"/>
    <xf numFmtId="9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10" fontId="0" fillId="0" borderId="0" xfId="5" applyNumberFormat="1" applyFont="1" applyFill="1"/>
    <xf numFmtId="10" fontId="0" fillId="12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3" fillId="0" borderId="0" xfId="0" applyFont="1" applyFill="1"/>
    <xf numFmtId="0" fontId="2" fillId="7" borderId="4" xfId="0" applyFont="1" applyFill="1" applyBorder="1"/>
    <xf numFmtId="0" fontId="3" fillId="7" borderId="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/>
    </xf>
    <xf numFmtId="0" fontId="0" fillId="7" borderId="5" xfId="0" applyFill="1" applyBorder="1"/>
    <xf numFmtId="0" fontId="3" fillId="8" borderId="0" xfId="0" applyFont="1" applyFill="1" applyBorder="1" applyAlignment="1">
      <alignment horizontal="center"/>
    </xf>
    <xf numFmtId="0" fontId="3" fillId="7" borderId="5" xfId="0" applyFont="1" applyFill="1" applyBorder="1"/>
    <xf numFmtId="0" fontId="3" fillId="8" borderId="0" xfId="0" applyFont="1" applyFill="1" applyBorder="1" applyAlignment="1">
      <alignment horizontal="center" wrapText="1"/>
    </xf>
    <xf numFmtId="1" fontId="3" fillId="7" borderId="10" xfId="0" applyNumberFormat="1" applyFont="1" applyFill="1" applyBorder="1"/>
    <xf numFmtId="0" fontId="3" fillId="8" borderId="11" xfId="0" applyFont="1" applyFill="1" applyBorder="1" applyAlignment="1">
      <alignment horizontal="center" wrapText="1"/>
    </xf>
    <xf numFmtId="3" fontId="0" fillId="10" borderId="0" xfId="0" applyNumberFormat="1" applyFill="1" applyBorder="1"/>
    <xf numFmtId="1" fontId="0" fillId="10" borderId="11" xfId="0" applyNumberFormat="1" applyFill="1" applyBorder="1"/>
    <xf numFmtId="0" fontId="0" fillId="13" borderId="0" xfId="0" applyFill="1" applyBorder="1"/>
    <xf numFmtId="0" fontId="0" fillId="13" borderId="11" xfId="0" applyFill="1" applyBorder="1"/>
    <xf numFmtId="0" fontId="3" fillId="2" borderId="0" xfId="0" applyFont="1" applyFill="1"/>
    <xf numFmtId="0" fontId="3" fillId="2" borderId="5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8" xfId="0" applyFont="1" applyFill="1" applyBorder="1"/>
    <xf numFmtId="0" fontId="12" fillId="2" borderId="14" xfId="0" applyFont="1" applyFill="1" applyBorder="1" applyAlignment="1">
      <alignment horizontal="center"/>
    </xf>
    <xf numFmtId="10" fontId="3" fillId="14" borderId="8" xfId="0" applyNumberFormat="1" applyFont="1" applyFill="1" applyBorder="1" applyAlignment="1">
      <alignment horizontal="center"/>
    </xf>
    <xf numFmtId="1" fontId="3" fillId="14" borderId="8" xfId="0" applyNumberFormat="1" applyFont="1" applyFill="1" applyBorder="1" applyAlignment="1">
      <alignment horizontal="center"/>
    </xf>
    <xf numFmtId="0" fontId="3" fillId="14" borderId="8" xfId="0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43" fontId="3" fillId="2" borderId="8" xfId="4" applyFont="1" applyFill="1" applyBorder="1" applyAlignment="1">
      <alignment horizontal="center"/>
    </xf>
    <xf numFmtId="167" fontId="15" fillId="2" borderId="8" xfId="1" applyNumberFormat="1" applyFont="1" applyFill="1" applyBorder="1" applyAlignment="1">
      <alignment horizontal="center"/>
    </xf>
    <xf numFmtId="10" fontId="3" fillId="2" borderId="8" xfId="0" applyNumberFormat="1" applyFont="1" applyFill="1" applyBorder="1" applyAlignment="1">
      <alignment horizontal="center"/>
    </xf>
    <xf numFmtId="9" fontId="3" fillId="14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/>
    <xf numFmtId="3" fontId="16" fillId="2" borderId="8" xfId="0" applyNumberFormat="1" applyFont="1" applyFill="1" applyBorder="1" applyAlignment="1">
      <alignment horizontal="center"/>
    </xf>
    <xf numFmtId="3" fontId="3" fillId="7" borderId="8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indent="1"/>
    </xf>
    <xf numFmtId="0" fontId="8" fillId="2" borderId="5" xfId="0" applyFont="1" applyFill="1" applyBorder="1" applyAlignment="1">
      <alignment horizontal="left" indent="1"/>
    </xf>
    <xf numFmtId="0" fontId="14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indent="1"/>
    </xf>
    <xf numFmtId="0" fontId="3" fillId="2" borderId="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21" fillId="0" borderId="0" xfId="0" applyFont="1"/>
    <xf numFmtId="0" fontId="0" fillId="12" borderId="0" xfId="0" applyFill="1"/>
    <xf numFmtId="10" fontId="0" fillId="11" borderId="0" xfId="0" applyNumberFormat="1" applyFill="1"/>
    <xf numFmtId="10" fontId="0" fillId="5" borderId="0" xfId="0" applyNumberFormat="1" applyFill="1"/>
    <xf numFmtId="10" fontId="0" fillId="5" borderId="0" xfId="0" applyNumberFormat="1" applyFont="1" applyFill="1"/>
    <xf numFmtId="10" fontId="0" fillId="10" borderId="0" xfId="0" applyNumberFormat="1" applyFill="1"/>
    <xf numFmtId="0" fontId="0" fillId="10" borderId="0" xfId="0" applyFill="1"/>
    <xf numFmtId="2" fontId="3" fillId="2" borderId="9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10" fontId="0" fillId="2" borderId="8" xfId="0" applyNumberFormat="1" applyFill="1" applyBorder="1"/>
    <xf numFmtId="10" fontId="0" fillId="2" borderId="5" xfId="0" applyNumberFormat="1" applyFill="1" applyBorder="1"/>
    <xf numFmtId="3" fontId="2" fillId="2" borderId="8" xfId="0" applyNumberFormat="1" applyFont="1" applyFill="1" applyBorder="1"/>
    <xf numFmtId="3" fontId="2" fillId="2" borderId="5" xfId="0" applyNumberFormat="1" applyFont="1" applyFill="1" applyBorder="1"/>
    <xf numFmtId="0" fontId="0" fillId="2" borderId="8" xfId="0" applyFill="1" applyBorder="1"/>
    <xf numFmtId="0" fontId="0" fillId="2" borderId="5" xfId="0" applyFill="1" applyBorder="1"/>
    <xf numFmtId="3" fontId="2" fillId="0" borderId="0" xfId="0" applyNumberFormat="1" applyFont="1"/>
    <xf numFmtId="0" fontId="3" fillId="7" borderId="8" xfId="0" applyFont="1" applyFill="1" applyBorder="1" applyAlignment="1">
      <alignment horizontal="center"/>
    </xf>
    <xf numFmtId="167" fontId="3" fillId="7" borderId="8" xfId="0" applyNumberFormat="1" applyFont="1" applyFill="1" applyBorder="1" applyAlignment="1">
      <alignment horizontal="center"/>
    </xf>
    <xf numFmtId="10" fontId="3" fillId="7" borderId="8" xfId="0" applyNumberFormat="1" applyFont="1" applyFill="1" applyBorder="1" applyAlignment="1">
      <alignment horizontal="center"/>
    </xf>
    <xf numFmtId="10" fontId="3" fillId="14" borderId="8" xfId="5" applyNumberFormat="1" applyFont="1" applyFill="1" applyBorder="1" applyAlignment="1">
      <alignment horizontal="center"/>
    </xf>
    <xf numFmtId="0" fontId="3" fillId="11" borderId="0" xfId="0" applyFont="1" applyFill="1"/>
    <xf numFmtId="9" fontId="3" fillId="11" borderId="0" xfId="0" applyNumberFormat="1" applyFont="1" applyFill="1"/>
    <xf numFmtId="0" fontId="1" fillId="0" borderId="0" xfId="0" applyFont="1"/>
    <xf numFmtId="0" fontId="0" fillId="14" borderId="0" xfId="0" applyFill="1"/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19" xfId="0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171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169" fontId="1" fillId="0" borderId="19" xfId="0" applyNumberFormat="1" applyFont="1" applyBorder="1" applyAlignment="1">
      <alignment horizontal="center"/>
    </xf>
    <xf numFmtId="0" fontId="0" fillId="0" borderId="21" xfId="0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71" fontId="1" fillId="0" borderId="22" xfId="0" applyNumberFormat="1" applyFont="1" applyBorder="1" applyAlignment="1">
      <alignment horizontal="center"/>
    </xf>
    <xf numFmtId="171" fontId="1" fillId="0" borderId="23" xfId="0" applyNumberFormat="1" applyFont="1" applyBorder="1" applyAlignment="1">
      <alignment horizontal="center"/>
    </xf>
    <xf numFmtId="0" fontId="1" fillId="0" borderId="20" xfId="0" applyFont="1" applyBorder="1"/>
  </cellXfs>
  <cellStyles count="6">
    <cellStyle name="Comma" xfId="4" builtinId="3"/>
    <cellStyle name="Hyperlink" xfId="1" builtinId="8"/>
    <cellStyle name="Normal" xfId="0" builtinId="0"/>
    <cellStyle name="Normal 2" xfId="2" xr:uid="{00000000-0005-0000-0000-000002000000}"/>
    <cellStyle name="Normal 4" xfId="3" xr:uid="{AEBDA731-1434-4FE4-B5F8-9A45EF2B8A56}"/>
    <cellStyle name="Percent" xfId="5" builtinId="5"/>
  </cellStyles>
  <dxfs count="0"/>
  <tableStyles count="0" defaultTableStyle="TableStyleMedium9" defaultPivotStyle="PivotStyleMedium7"/>
  <colors>
    <mruColors>
      <color rgb="FF7854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67147856517901"/>
          <c:y val="5.7172236503856E-2"/>
          <c:w val="0.82005747545445695"/>
          <c:h val="0.72609236646672404"/>
        </c:manualLayout>
      </c:layout>
      <c:lineChart>
        <c:grouping val="standard"/>
        <c:varyColors val="0"/>
        <c:ser>
          <c:idx val="2"/>
          <c:order val="0"/>
          <c:tx>
            <c:v>DC Accumulated Benefit (6.5% Return)</c:v>
          </c:tx>
          <c:spPr>
            <a:ln>
              <a:solidFill>
                <a:srgbClr val="78548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Main!$U$2:$U$54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01-4F40-84DA-76E1395A2369}"/>
            </c:ext>
          </c:extLst>
        </c:ser>
        <c:ser>
          <c:idx val="17"/>
          <c:order val="1"/>
          <c:tx>
            <c:v>DB Accumulated Benefit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01-4F40-84DA-76E1395A2369}"/>
            </c:ext>
          </c:extLst>
        </c:ser>
        <c:ser>
          <c:idx val="0"/>
          <c:order val="2"/>
          <c:tx>
            <c:v>DC Accumulated Benefit (5.5% Return)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Main!$AA$2:$AA$54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9E-B045-8DA6-71125DEEFD92}"/>
            </c:ext>
          </c:extLst>
        </c:ser>
        <c:ser>
          <c:idx val="1"/>
          <c:order val="3"/>
          <c:tx>
            <c:v>DC Accumulated Benefit (4.5% Return)</c:v>
          </c:tx>
          <c:marker>
            <c:symbol val="none"/>
          </c:marker>
          <c:cat>
            <c:numRef>
              <c:f>Main!$D$2:$D$54</c:f>
              <c:numCache>
                <c:formatCode>General</c:formatCode>
                <c:ptCount val="53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32</c:v>
                </c:pt>
                <c:pt idx="11">
                  <c:v>33</c:v>
                </c:pt>
                <c:pt idx="12">
                  <c:v>34</c:v>
                </c:pt>
                <c:pt idx="13">
                  <c:v>35</c:v>
                </c:pt>
                <c:pt idx="14">
                  <c:v>36</c:v>
                </c:pt>
                <c:pt idx="15">
                  <c:v>37</c:v>
                </c:pt>
                <c:pt idx="16">
                  <c:v>38</c:v>
                </c:pt>
                <c:pt idx="17">
                  <c:v>39</c:v>
                </c:pt>
                <c:pt idx="18">
                  <c:v>40</c:v>
                </c:pt>
                <c:pt idx="19">
                  <c:v>41</c:v>
                </c:pt>
                <c:pt idx="20">
                  <c:v>42</c:v>
                </c:pt>
                <c:pt idx="21">
                  <c:v>43</c:v>
                </c:pt>
                <c:pt idx="22">
                  <c:v>44</c:v>
                </c:pt>
                <c:pt idx="23">
                  <c:v>45</c:v>
                </c:pt>
                <c:pt idx="24">
                  <c:v>46</c:v>
                </c:pt>
                <c:pt idx="25">
                  <c:v>47</c:v>
                </c:pt>
                <c:pt idx="26">
                  <c:v>48</c:v>
                </c:pt>
                <c:pt idx="27">
                  <c:v>49</c:v>
                </c:pt>
                <c:pt idx="28">
                  <c:v>50</c:v>
                </c:pt>
                <c:pt idx="29">
                  <c:v>51</c:v>
                </c:pt>
                <c:pt idx="30">
                  <c:v>52</c:v>
                </c:pt>
                <c:pt idx="31">
                  <c:v>53</c:v>
                </c:pt>
                <c:pt idx="32">
                  <c:v>54</c:v>
                </c:pt>
                <c:pt idx="33">
                  <c:v>55</c:v>
                </c:pt>
                <c:pt idx="34">
                  <c:v>56</c:v>
                </c:pt>
                <c:pt idx="35">
                  <c:v>57</c:v>
                </c:pt>
                <c:pt idx="36">
                  <c:v>58</c:v>
                </c:pt>
                <c:pt idx="37">
                  <c:v>59</c:v>
                </c:pt>
                <c:pt idx="38">
                  <c:v>60</c:v>
                </c:pt>
                <c:pt idx="39">
                  <c:v>61</c:v>
                </c:pt>
                <c:pt idx="40">
                  <c:v>62</c:v>
                </c:pt>
                <c:pt idx="41">
                  <c:v>63</c:v>
                </c:pt>
                <c:pt idx="42">
                  <c:v>64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69</c:v>
                </c:pt>
                <c:pt idx="48">
                  <c:v>70</c:v>
                </c:pt>
                <c:pt idx="49">
                  <c:v>71</c:v>
                </c:pt>
                <c:pt idx="50">
                  <c:v>72</c:v>
                </c:pt>
                <c:pt idx="51">
                  <c:v>73</c:v>
                </c:pt>
                <c:pt idx="52">
                  <c:v>74</c:v>
                </c:pt>
              </c:numCache>
            </c:numRef>
          </c:cat>
          <c:val>
            <c:numRef>
              <c:f>Main!$AG$2:$AG$54</c:f>
              <c:numCache>
                <c:formatCode>#,##0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9E-B045-8DA6-71125DEEF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4518976"/>
        <c:axId val="1794911136"/>
      </c:lineChart>
      <c:catAx>
        <c:axId val="1814518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>
                    <a:latin typeface="Calibri" charset="0"/>
                    <a:ea typeface="Calibri" charset="0"/>
                    <a:cs typeface="Calibri" charset="0"/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51601730339263197"/>
              <c:y val="0.843372072265067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+mn-lt"/>
              </a:defRPr>
            </a:pPr>
            <a:endParaRPr lang="en-US"/>
          </a:p>
        </c:txPr>
        <c:crossAx val="1794911136"/>
        <c:crosses val="autoZero"/>
        <c:auto val="1"/>
        <c:lblAlgn val="ctr"/>
        <c:lblOffset val="100"/>
        <c:tickLblSkip val="2"/>
        <c:noMultiLvlLbl val="0"/>
      </c:catAx>
      <c:valAx>
        <c:axId val="1794911136"/>
        <c:scaling>
          <c:orientation val="minMax"/>
          <c:max val="100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 b="1">
                    <a:latin typeface="Calibri" charset="0"/>
                    <a:ea typeface="Calibri" charset="0"/>
                    <a:cs typeface="Calibri" charset="0"/>
                  </a:rPr>
                  <a:t>Accumulated Benefit</a:t>
                </a:r>
              </a:p>
            </c:rich>
          </c:tx>
          <c:layout>
            <c:manualLayout>
              <c:xMode val="edge"/>
              <c:yMode val="edge"/>
              <c:x val="3.3423252648974401E-3"/>
              <c:y val="0.23711475292773501"/>
            </c:manualLayout>
          </c:layout>
          <c:overlay val="0"/>
        </c:title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400">
                <a:solidFill>
                  <a:schemeClr val="tx1"/>
                </a:solidFill>
                <a:latin typeface="Calibri" charset="0"/>
                <a:ea typeface="Calibri" charset="0"/>
                <a:cs typeface="Calibri" charset="0"/>
              </a:defRPr>
            </a:pPr>
            <a:endParaRPr lang="en-US"/>
          </a:p>
        </c:txPr>
        <c:crossAx val="181451897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00308641975309"/>
          <c:y val="0.88306983718937404"/>
          <c:w val="0.81262345679012304"/>
          <c:h val="7.8336189660097102E-2"/>
        </c:manualLayout>
      </c:layout>
      <c:overlay val="0"/>
      <c:spPr>
        <a:solidFill>
          <a:schemeClr val="bg1"/>
        </a:solidFill>
        <a:ln>
          <a:solidFill>
            <a:srgbClr val="FFFFFF"/>
          </a:solidFill>
        </a:ln>
      </c:spPr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baseline="0">
          <a:latin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573000" y="5232400"/>
    <xdr:ext cx="8229600" cy="5601600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 editAs="oneCell">
    <xdr:from>
      <xdr:col>7</xdr:col>
      <xdr:colOff>858520</xdr:colOff>
      <xdr:row>0</xdr:row>
      <xdr:rowOff>668020</xdr:rowOff>
    </xdr:from>
    <xdr:to>
      <xdr:col>13</xdr:col>
      <xdr:colOff>981710</xdr:colOff>
      <xdr:row>14</xdr:row>
      <xdr:rowOff>35462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13160" y="668020"/>
          <a:ext cx="6615430" cy="2971702"/>
        </a:xfrm>
        <a:prstGeom prst="rect">
          <a:avLst/>
        </a:prstGeom>
      </xdr:spPr>
    </xdr:pic>
    <xdr:clientData/>
  </xdr:twoCellAnchor>
  <xdr:twoCellAnchor editAs="oneCell">
    <xdr:from>
      <xdr:col>15</xdr:col>
      <xdr:colOff>101600</xdr:colOff>
      <xdr:row>16</xdr:row>
      <xdr:rowOff>102324</xdr:rowOff>
    </xdr:from>
    <xdr:to>
      <xdr:col>25</xdr:col>
      <xdr:colOff>701326</xdr:colOff>
      <xdr:row>46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89E074-CDC0-874F-89B9-07931EB7E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412200" y="4788624"/>
          <a:ext cx="9362726" cy="6031776"/>
        </a:xfrm>
        <a:prstGeom prst="rect">
          <a:avLst/>
        </a:prstGeom>
      </xdr:spPr>
    </xdr:pic>
    <xdr:clientData/>
  </xdr:twoCellAnchor>
  <xdr:twoCellAnchor editAs="oneCell">
    <xdr:from>
      <xdr:col>7</xdr:col>
      <xdr:colOff>177800</xdr:colOff>
      <xdr:row>17</xdr:row>
      <xdr:rowOff>63500</xdr:rowOff>
    </xdr:from>
    <xdr:to>
      <xdr:col>12</xdr:col>
      <xdr:colOff>711200</xdr:colOff>
      <xdr:row>23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F10DF-26BC-20D9-6D91-E899EFAE6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52200" y="4343400"/>
          <a:ext cx="5930900" cy="120650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0.00822</cdr:x>
      <cdr:y>0.95558</cdr:y>
    </cdr:from>
    <cdr:to>
      <cdr:x>0.62999</cdr:x>
      <cdr:y>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7617" y="5355914"/>
          <a:ext cx="5116978" cy="248851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 b="0" cap="none" spc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Source: Reason</a:t>
          </a:r>
          <a:r>
            <a:rPr lang="en-US" sz="1000" b="0" cap="none" spc="0" baseline="0">
              <a:ln w="12700">
                <a:noFill/>
                <a:prstDash val="solid"/>
              </a:ln>
              <a:solidFill>
                <a:schemeClr val="tx1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 Foundation Analysis of SCRS Actuarial Assumptions and Plan Benefit Provisions</a:t>
          </a:r>
          <a:endParaRPr lang="en-US" sz="1000" b="0" cap="none" spc="0">
            <a:ln w="12700">
              <a:noFill/>
              <a:prstDash val="solid"/>
            </a:ln>
            <a:solidFill>
              <a:schemeClr val="tx1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efi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nilniraula/Downloads/Benefit%20Accruals/SCRS_BenefitModel_Teacher_Wealth_Accrual_03202017_TRS_Modifie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files.eric.ed.gov/fulltext/ED499007.pdf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6"/>
  <sheetViews>
    <sheetView zoomScaleNormal="70" zoomScalePageLayoutView="70" workbookViewId="0">
      <pane xSplit="5" ySplit="1" topLeftCell="F8" activePane="bottomRight" state="frozen"/>
      <selection pane="topRight" activeCell="E1" sqref="E1"/>
      <selection pane="bottomLeft" activeCell="A2" sqref="A2"/>
      <selection pane="bottomRight" activeCell="C20" sqref="C20"/>
    </sheetView>
  </sheetViews>
  <sheetFormatPr baseColWidth="10" defaultColWidth="10.83203125" defaultRowHeight="16" x14ac:dyDescent="0.2"/>
  <cols>
    <col min="1" max="1" width="45.5" style="16" customWidth="1"/>
    <col min="2" max="2" width="37.33203125" style="78" customWidth="1"/>
    <col min="3" max="3" width="13" style="80" customWidth="1"/>
    <col min="4" max="4" width="10.83203125" style="3"/>
    <col min="5" max="6" width="10.83203125" style="4" customWidth="1"/>
    <col min="7" max="7" width="17" style="18" customWidth="1"/>
    <col min="8" max="15" width="14.1640625" style="18" customWidth="1"/>
    <col min="16" max="16" width="14.1640625" style="43" customWidth="1"/>
    <col min="17" max="17" width="14.1640625" style="3" customWidth="1"/>
    <col min="18" max="20" width="10.83203125" style="3"/>
    <col min="21" max="21" width="10.83203125" style="7"/>
    <col min="22" max="22" width="10.83203125" style="43"/>
    <col min="23" max="26" width="10.83203125" style="3"/>
    <col min="27" max="27" width="10.83203125" style="7"/>
    <col min="28" max="28" width="10.83203125" style="43"/>
    <col min="29" max="32" width="10.83203125" style="3"/>
    <col min="33" max="33" width="10.83203125" style="7"/>
    <col min="34" max="16384" width="10.83203125" style="3"/>
  </cols>
  <sheetData>
    <row r="1" spans="1:53" s="27" customFormat="1" ht="80" customHeight="1" x14ac:dyDescent="0.2">
      <c r="A1" s="19" t="s">
        <v>6</v>
      </c>
      <c r="B1" s="20" t="s">
        <v>43</v>
      </c>
      <c r="C1" s="81" t="s">
        <v>36</v>
      </c>
      <c r="D1" s="21" t="s">
        <v>0</v>
      </c>
      <c r="E1" s="21" t="s">
        <v>63</v>
      </c>
      <c r="F1" s="2" t="s">
        <v>13</v>
      </c>
      <c r="G1" s="22"/>
      <c r="H1" s="23"/>
      <c r="I1" s="24"/>
      <c r="J1" s="23"/>
      <c r="K1" s="24"/>
      <c r="L1" s="23"/>
      <c r="M1" s="24"/>
      <c r="N1" s="23"/>
      <c r="O1" s="23"/>
      <c r="P1" s="25" t="s">
        <v>22</v>
      </c>
      <c r="Q1" s="21" t="s">
        <v>23</v>
      </c>
      <c r="R1" s="21" t="s">
        <v>26</v>
      </c>
      <c r="S1" s="21" t="s">
        <v>25</v>
      </c>
      <c r="T1" s="21" t="s">
        <v>27</v>
      </c>
      <c r="U1" s="26" t="s">
        <v>24</v>
      </c>
      <c r="V1" s="25" t="s">
        <v>22</v>
      </c>
      <c r="W1" s="21" t="s">
        <v>23</v>
      </c>
      <c r="X1" s="21" t="s">
        <v>26</v>
      </c>
      <c r="Y1" s="21" t="s">
        <v>25</v>
      </c>
      <c r="Z1" s="21" t="s">
        <v>27</v>
      </c>
      <c r="AA1" s="26" t="s">
        <v>24</v>
      </c>
      <c r="AB1" s="25" t="s">
        <v>22</v>
      </c>
      <c r="AC1" s="21" t="s">
        <v>23</v>
      </c>
      <c r="AD1" s="21" t="s">
        <v>26</v>
      </c>
      <c r="AE1" s="21" t="s">
        <v>25</v>
      </c>
      <c r="AF1" s="21" t="s">
        <v>27</v>
      </c>
      <c r="AG1" s="26" t="s">
        <v>24</v>
      </c>
      <c r="AZ1" s="21"/>
      <c r="BA1" s="21"/>
    </row>
    <row r="2" spans="1:53" ht="17" customHeight="1" x14ac:dyDescent="0.2">
      <c r="A2" s="28" t="s">
        <v>39</v>
      </c>
      <c r="B2" s="94"/>
      <c r="C2" s="82" t="s">
        <v>29</v>
      </c>
      <c r="D2" s="29">
        <f>$C$8</f>
        <v>22</v>
      </c>
      <c r="E2" s="29">
        <v>0</v>
      </c>
      <c r="F2" s="47">
        <v>7.7499999999999999E-2</v>
      </c>
      <c r="G2" s="30"/>
      <c r="I2" s="31"/>
      <c r="K2" s="31"/>
      <c r="M2" s="31"/>
      <c r="P2" s="32" t="e">
        <f>$C$42*#REF!</f>
        <v>#REF!</v>
      </c>
      <c r="Q2" s="33" t="e">
        <f>$C$41*#REF!</f>
        <v>#REF!</v>
      </c>
      <c r="R2" s="34" t="e">
        <f>IF($E2=0,P2,#REF!*(1+$C$44)+P2)</f>
        <v>#REF!</v>
      </c>
      <c r="S2" s="34" t="e">
        <f t="shared" ref="S2:S10" si="0">IF($E2&lt;$C$43,0,R2)/(1+$C$4)^($D2-$D$2)</f>
        <v>#REF!</v>
      </c>
      <c r="T2" s="34" t="e">
        <f>IF($E2=0,Q2,#REF!*(1+$C$44)+Q2)</f>
        <v>#REF!</v>
      </c>
      <c r="U2" s="35" t="e">
        <f t="shared" ref="U2:U33" si="1">S2+(T2/(1+$C$4)^($D2-$D$2))</f>
        <v>#REF!</v>
      </c>
      <c r="V2" s="32" t="e">
        <f>$C$42*#REF!</f>
        <v>#REF!</v>
      </c>
      <c r="W2" s="33" t="e">
        <f>$C$41*#REF!</f>
        <v>#REF!</v>
      </c>
      <c r="X2" s="34" t="e">
        <f>IF($E2=0,V2,#REF!*(1+$C$45)+V2)</f>
        <v>#REF!</v>
      </c>
      <c r="Y2" s="34" t="e">
        <f t="shared" ref="Y2:Y10" si="2">IF($E2&lt;$C$43,0,X2)/(1+$C$4)^($D2-$D$2)</f>
        <v>#REF!</v>
      </c>
      <c r="Z2" s="34" t="e">
        <f>IF($E2=0,W2,#REF!*(1+$C$45)+W2)</f>
        <v>#REF!</v>
      </c>
      <c r="AA2" s="35" t="e">
        <f t="shared" ref="AA2:AA33" si="3">Y2+(Z2/(1+$C$4)^($D2-$D$2))</f>
        <v>#REF!</v>
      </c>
      <c r="AB2" s="32" t="e">
        <f>$C$42*#REF!</f>
        <v>#REF!</v>
      </c>
      <c r="AC2" s="33" t="e">
        <f>$C$41*#REF!</f>
        <v>#REF!</v>
      </c>
      <c r="AD2" s="34" t="e">
        <f>IF($E2=0,AB2,#REF!*(1+$C$46)+AB2)</f>
        <v>#REF!</v>
      </c>
      <c r="AE2" s="34" t="e">
        <f t="shared" ref="AE2:AE10" si="4">IF($E2&lt;$C$43,0,AD2)/(1+$C$4)^($D2-$D$2)</f>
        <v>#REF!</v>
      </c>
      <c r="AF2" s="34" t="e">
        <f>IF($E2=0,AC2,#REF!*(1+$C$46)+AC2)</f>
        <v>#REF!</v>
      </c>
      <c r="AG2" s="35" t="e">
        <f t="shared" ref="AG2:AG33" si="5">AE2+(AF2/(1+$C$4)^($D2-$D$2))</f>
        <v>#REF!</v>
      </c>
      <c r="AZ2" s="36"/>
      <c r="BA2" s="36"/>
    </row>
    <row r="3" spans="1:53" x14ac:dyDescent="0.2">
      <c r="A3" s="28" t="s">
        <v>8</v>
      </c>
      <c r="B3" s="94" t="s">
        <v>52</v>
      </c>
      <c r="C3" s="82">
        <v>7.2499999999999995E-2</v>
      </c>
      <c r="D3" s="4">
        <f>D2+1</f>
        <v>23</v>
      </c>
      <c r="E3" s="4">
        <v>1</v>
      </c>
      <c r="F3" s="47">
        <v>3.5000000000000003E-2</v>
      </c>
      <c r="G3" s="30"/>
      <c r="P3" s="32" t="e">
        <f>$C$42*#REF!</f>
        <v>#REF!</v>
      </c>
      <c r="Q3" s="33" t="e">
        <f>$C$41*#REF!</f>
        <v>#REF!</v>
      </c>
      <c r="R3" s="34" t="e">
        <f t="shared" ref="R3:R10" si="6">IF($E3=0,P3,R2*(1+$C$44)+P3)</f>
        <v>#REF!</v>
      </c>
      <c r="S3" s="34" t="e">
        <f t="shared" si="0"/>
        <v>#REF!</v>
      </c>
      <c r="T3" s="34" t="e">
        <f t="shared" ref="T3:T10" si="7">IF($E3=0,Q3,T2*(1+$C$44)+Q3)</f>
        <v>#REF!</v>
      </c>
      <c r="U3" s="35" t="e">
        <f t="shared" si="1"/>
        <v>#REF!</v>
      </c>
      <c r="V3" s="32" t="e">
        <f>$C$42*#REF!</f>
        <v>#REF!</v>
      </c>
      <c r="W3" s="33" t="e">
        <f>$C$41*#REF!</f>
        <v>#REF!</v>
      </c>
      <c r="X3" s="34" t="e">
        <f t="shared" ref="X3:X10" si="8">IF($E3=0,V3,X2*(1+$C$45)+V3)</f>
        <v>#REF!</v>
      </c>
      <c r="Y3" s="34" t="e">
        <f t="shared" si="2"/>
        <v>#REF!</v>
      </c>
      <c r="Z3" s="34" t="e">
        <f t="shared" ref="Z3:Z10" si="9">IF($E3=0,W3,Z2*(1+$C$45)+W3)</f>
        <v>#REF!</v>
      </c>
      <c r="AA3" s="35" t="e">
        <f t="shared" si="3"/>
        <v>#REF!</v>
      </c>
      <c r="AB3" s="32" t="e">
        <f>$C$42*#REF!</f>
        <v>#REF!</v>
      </c>
      <c r="AC3" s="33" t="e">
        <f>$C$41*#REF!</f>
        <v>#REF!</v>
      </c>
      <c r="AD3" s="34" t="e">
        <f t="shared" ref="AD3:AD10" si="10">IF($E3=0,AB3,AD2*(1+$C$46)+AB3)</f>
        <v>#REF!</v>
      </c>
      <c r="AE3" s="34" t="e">
        <f t="shared" si="4"/>
        <v>#REF!</v>
      </c>
      <c r="AF3" s="34" t="e">
        <f t="shared" ref="AF3:AF10" si="11">IF($E3=0,AC3,AF2*(1+$C$46)+AC3)</f>
        <v>#REF!</v>
      </c>
      <c r="AG3" s="35" t="e">
        <f t="shared" si="5"/>
        <v>#REF!</v>
      </c>
    </row>
    <row r="4" spans="1:53" x14ac:dyDescent="0.2">
      <c r="A4" s="28" t="s">
        <v>28</v>
      </c>
      <c r="B4" s="94" t="s">
        <v>60</v>
      </c>
      <c r="C4" s="82">
        <v>2.3E-2</v>
      </c>
      <c r="D4" s="4">
        <f t="shared" ref="D4:D67" si="12">D3+1</f>
        <v>24</v>
      </c>
      <c r="E4" s="4">
        <v>2</v>
      </c>
      <c r="F4" s="47">
        <v>2.75E-2</v>
      </c>
      <c r="G4" s="30"/>
      <c r="P4" s="32" t="e">
        <f>$C$42*#REF!</f>
        <v>#REF!</v>
      </c>
      <c r="Q4" s="33" t="e">
        <f>$C$41*#REF!</f>
        <v>#REF!</v>
      </c>
      <c r="R4" s="34" t="e">
        <f t="shared" si="6"/>
        <v>#REF!</v>
      </c>
      <c r="S4" s="34" t="e">
        <f t="shared" si="0"/>
        <v>#REF!</v>
      </c>
      <c r="T4" s="34" t="e">
        <f t="shared" si="7"/>
        <v>#REF!</v>
      </c>
      <c r="U4" s="35" t="e">
        <f t="shared" si="1"/>
        <v>#REF!</v>
      </c>
      <c r="V4" s="32" t="e">
        <f>$C$42*#REF!</f>
        <v>#REF!</v>
      </c>
      <c r="W4" s="33" t="e">
        <f>$C$41*#REF!</f>
        <v>#REF!</v>
      </c>
      <c r="X4" s="34" t="e">
        <f t="shared" si="8"/>
        <v>#REF!</v>
      </c>
      <c r="Y4" s="34" t="e">
        <f t="shared" si="2"/>
        <v>#REF!</v>
      </c>
      <c r="Z4" s="34" t="e">
        <f t="shared" si="9"/>
        <v>#REF!</v>
      </c>
      <c r="AA4" s="35" t="e">
        <f t="shared" si="3"/>
        <v>#REF!</v>
      </c>
      <c r="AB4" s="32" t="e">
        <f>$C$42*#REF!</f>
        <v>#REF!</v>
      </c>
      <c r="AC4" s="33" t="e">
        <f>$C$41*#REF!</f>
        <v>#REF!</v>
      </c>
      <c r="AD4" s="34" t="e">
        <f t="shared" si="10"/>
        <v>#REF!</v>
      </c>
      <c r="AE4" s="34" t="e">
        <f t="shared" si="4"/>
        <v>#REF!</v>
      </c>
      <c r="AF4" s="34" t="e">
        <f t="shared" si="11"/>
        <v>#REF!</v>
      </c>
      <c r="AG4" s="35" t="e">
        <f t="shared" si="5"/>
        <v>#REF!</v>
      </c>
      <c r="AZ4" s="36"/>
    </row>
    <row r="5" spans="1:53" x14ac:dyDescent="0.2">
      <c r="A5" s="28" t="s">
        <v>5</v>
      </c>
      <c r="B5" s="94" t="s">
        <v>44</v>
      </c>
      <c r="C5" s="82">
        <v>0.03</v>
      </c>
      <c r="D5" s="4">
        <f t="shared" si="12"/>
        <v>25</v>
      </c>
      <c r="E5" s="4">
        <v>3</v>
      </c>
      <c r="F5" s="47">
        <v>2.2499999999999999E-2</v>
      </c>
      <c r="G5" s="30"/>
      <c r="P5" s="32" t="e">
        <f>$C$42*#REF!</f>
        <v>#REF!</v>
      </c>
      <c r="Q5" s="33" t="e">
        <f>$C$41*#REF!</f>
        <v>#REF!</v>
      </c>
      <c r="R5" s="34" t="e">
        <f t="shared" si="6"/>
        <v>#REF!</v>
      </c>
      <c r="S5" s="34" t="e">
        <f t="shared" si="0"/>
        <v>#REF!</v>
      </c>
      <c r="T5" s="34" t="e">
        <f t="shared" si="7"/>
        <v>#REF!</v>
      </c>
      <c r="U5" s="35" t="e">
        <f t="shared" si="1"/>
        <v>#REF!</v>
      </c>
      <c r="V5" s="32" t="e">
        <f>$C$42*#REF!</f>
        <v>#REF!</v>
      </c>
      <c r="W5" s="33" t="e">
        <f>$C$41*#REF!</f>
        <v>#REF!</v>
      </c>
      <c r="X5" s="34" t="e">
        <f t="shared" si="8"/>
        <v>#REF!</v>
      </c>
      <c r="Y5" s="34" t="e">
        <f t="shared" si="2"/>
        <v>#REF!</v>
      </c>
      <c r="Z5" s="34" t="e">
        <f t="shared" si="9"/>
        <v>#REF!</v>
      </c>
      <c r="AA5" s="35" t="e">
        <f t="shared" si="3"/>
        <v>#REF!</v>
      </c>
      <c r="AB5" s="32" t="e">
        <f>$C$42*#REF!</f>
        <v>#REF!</v>
      </c>
      <c r="AC5" s="33" t="e">
        <f>$C$41*#REF!</f>
        <v>#REF!</v>
      </c>
      <c r="AD5" s="34" t="e">
        <f t="shared" si="10"/>
        <v>#REF!</v>
      </c>
      <c r="AE5" s="34" t="e">
        <f t="shared" si="4"/>
        <v>#REF!</v>
      </c>
      <c r="AF5" s="34" t="e">
        <f t="shared" si="11"/>
        <v>#REF!</v>
      </c>
      <c r="AG5" s="35" t="e">
        <f t="shared" si="5"/>
        <v>#REF!</v>
      </c>
    </row>
    <row r="6" spans="1:53" x14ac:dyDescent="0.2">
      <c r="A6" s="28" t="s">
        <v>40</v>
      </c>
      <c r="B6" s="94" t="s">
        <v>45</v>
      </c>
      <c r="C6" s="82">
        <v>0.03</v>
      </c>
      <c r="D6" s="4">
        <f t="shared" si="12"/>
        <v>26</v>
      </c>
      <c r="E6" s="4">
        <v>4</v>
      </c>
      <c r="F6" s="47">
        <v>1.7500000000000002E-2</v>
      </c>
      <c r="G6" s="30"/>
      <c r="P6" s="32" t="e">
        <f>$C$42*#REF!</f>
        <v>#REF!</v>
      </c>
      <c r="Q6" s="33" t="e">
        <f>$C$41*#REF!</f>
        <v>#REF!</v>
      </c>
      <c r="R6" s="34" t="e">
        <f t="shared" si="6"/>
        <v>#REF!</v>
      </c>
      <c r="S6" s="34" t="e">
        <f t="shared" si="0"/>
        <v>#REF!</v>
      </c>
      <c r="T6" s="34" t="e">
        <f t="shared" si="7"/>
        <v>#REF!</v>
      </c>
      <c r="U6" s="35" t="e">
        <f t="shared" si="1"/>
        <v>#REF!</v>
      </c>
      <c r="V6" s="32" t="e">
        <f>$C$42*#REF!</f>
        <v>#REF!</v>
      </c>
      <c r="W6" s="33" t="e">
        <f>$C$41*#REF!</f>
        <v>#REF!</v>
      </c>
      <c r="X6" s="34" t="e">
        <f t="shared" si="8"/>
        <v>#REF!</v>
      </c>
      <c r="Y6" s="34" t="e">
        <f t="shared" si="2"/>
        <v>#REF!</v>
      </c>
      <c r="Z6" s="34" t="e">
        <f t="shared" si="9"/>
        <v>#REF!</v>
      </c>
      <c r="AA6" s="35" t="e">
        <f t="shared" si="3"/>
        <v>#REF!</v>
      </c>
      <c r="AB6" s="32" t="e">
        <f>$C$42*#REF!</f>
        <v>#REF!</v>
      </c>
      <c r="AC6" s="33" t="e">
        <f>$C$41*#REF!</f>
        <v>#REF!</v>
      </c>
      <c r="AD6" s="34" t="e">
        <f t="shared" si="10"/>
        <v>#REF!</v>
      </c>
      <c r="AE6" s="34" t="e">
        <f t="shared" si="4"/>
        <v>#REF!</v>
      </c>
      <c r="AF6" s="34" t="e">
        <f t="shared" si="11"/>
        <v>#REF!</v>
      </c>
      <c r="AG6" s="35" t="e">
        <f t="shared" si="5"/>
        <v>#REF!</v>
      </c>
      <c r="AZ6" s="36"/>
    </row>
    <row r="7" spans="1:53" x14ac:dyDescent="0.2">
      <c r="A7" s="28" t="s">
        <v>12</v>
      </c>
      <c r="B7" s="94" t="s">
        <v>46</v>
      </c>
      <c r="C7" s="83">
        <v>5</v>
      </c>
      <c r="D7" s="4">
        <f t="shared" si="12"/>
        <v>27</v>
      </c>
      <c r="E7" s="4">
        <v>5</v>
      </c>
      <c r="F7" s="47">
        <v>1.7500000000000002E-2</v>
      </c>
      <c r="G7" s="30"/>
      <c r="P7" s="32" t="e">
        <f>$C$42*#REF!</f>
        <v>#REF!</v>
      </c>
      <c r="Q7" s="33" t="e">
        <f>$C$41*#REF!</f>
        <v>#REF!</v>
      </c>
      <c r="R7" s="34" t="e">
        <f t="shared" si="6"/>
        <v>#REF!</v>
      </c>
      <c r="S7" s="34" t="e">
        <f t="shared" si="0"/>
        <v>#REF!</v>
      </c>
      <c r="T7" s="34" t="e">
        <f t="shared" si="7"/>
        <v>#REF!</v>
      </c>
      <c r="U7" s="35" t="e">
        <f t="shared" si="1"/>
        <v>#REF!</v>
      </c>
      <c r="V7" s="32" t="e">
        <f>$C$42*#REF!</f>
        <v>#REF!</v>
      </c>
      <c r="W7" s="33" t="e">
        <f>$C$41*#REF!</f>
        <v>#REF!</v>
      </c>
      <c r="X7" s="34" t="e">
        <f t="shared" si="8"/>
        <v>#REF!</v>
      </c>
      <c r="Y7" s="34" t="e">
        <f t="shared" si="2"/>
        <v>#REF!</v>
      </c>
      <c r="Z7" s="34" t="e">
        <f t="shared" si="9"/>
        <v>#REF!</v>
      </c>
      <c r="AA7" s="35" t="e">
        <f t="shared" si="3"/>
        <v>#REF!</v>
      </c>
      <c r="AB7" s="32" t="e">
        <f>$C$42*#REF!</f>
        <v>#REF!</v>
      </c>
      <c r="AC7" s="33" t="e">
        <f>$C$41*#REF!</f>
        <v>#REF!</v>
      </c>
      <c r="AD7" s="34" t="e">
        <f t="shared" si="10"/>
        <v>#REF!</v>
      </c>
      <c r="AE7" s="34" t="e">
        <f t="shared" si="4"/>
        <v>#REF!</v>
      </c>
      <c r="AF7" s="34" t="e">
        <f t="shared" si="11"/>
        <v>#REF!</v>
      </c>
      <c r="AG7" s="35" t="e">
        <f t="shared" si="5"/>
        <v>#REF!</v>
      </c>
    </row>
    <row r="8" spans="1:53" x14ac:dyDescent="0.2">
      <c r="A8" s="28" t="s">
        <v>10</v>
      </c>
      <c r="B8" s="94" t="s">
        <v>47</v>
      </c>
      <c r="C8" s="119">
        <v>22</v>
      </c>
      <c r="D8" s="4">
        <f t="shared" si="12"/>
        <v>28</v>
      </c>
      <c r="E8" s="4">
        <v>6</v>
      </c>
      <c r="F8" s="48">
        <v>9.4999999999999998E-3</v>
      </c>
      <c r="G8" s="30"/>
      <c r="P8" s="32" t="e">
        <f>$C$42*#REF!</f>
        <v>#REF!</v>
      </c>
      <c r="Q8" s="33" t="e">
        <f>$C$41*#REF!</f>
        <v>#REF!</v>
      </c>
      <c r="R8" s="34" t="e">
        <f t="shared" si="6"/>
        <v>#REF!</v>
      </c>
      <c r="S8" s="34" t="e">
        <f t="shared" si="0"/>
        <v>#REF!</v>
      </c>
      <c r="T8" s="34" t="e">
        <f t="shared" si="7"/>
        <v>#REF!</v>
      </c>
      <c r="U8" s="35" t="e">
        <f t="shared" si="1"/>
        <v>#REF!</v>
      </c>
      <c r="V8" s="32" t="e">
        <f>$C$42*#REF!</f>
        <v>#REF!</v>
      </c>
      <c r="W8" s="33" t="e">
        <f>$C$41*#REF!</f>
        <v>#REF!</v>
      </c>
      <c r="X8" s="34" t="e">
        <f t="shared" si="8"/>
        <v>#REF!</v>
      </c>
      <c r="Y8" s="34" t="e">
        <f t="shared" si="2"/>
        <v>#REF!</v>
      </c>
      <c r="Z8" s="34" t="e">
        <f t="shared" si="9"/>
        <v>#REF!</v>
      </c>
      <c r="AA8" s="35" t="e">
        <f t="shared" si="3"/>
        <v>#REF!</v>
      </c>
      <c r="AB8" s="32" t="e">
        <f>$C$42*#REF!</f>
        <v>#REF!</v>
      </c>
      <c r="AC8" s="33" t="e">
        <f>$C$41*#REF!</f>
        <v>#REF!</v>
      </c>
      <c r="AD8" s="34" t="e">
        <f t="shared" si="10"/>
        <v>#REF!</v>
      </c>
      <c r="AE8" s="34" t="e">
        <f t="shared" si="4"/>
        <v>#REF!</v>
      </c>
      <c r="AF8" s="34" t="e">
        <f t="shared" si="11"/>
        <v>#REF!</v>
      </c>
      <c r="AG8" s="35" t="e">
        <f t="shared" si="5"/>
        <v>#REF!</v>
      </c>
      <c r="AZ8" s="36"/>
    </row>
    <row r="9" spans="1:53" x14ac:dyDescent="0.2">
      <c r="A9" s="28" t="s">
        <v>163</v>
      </c>
      <c r="B9" s="94" t="s">
        <v>55</v>
      </c>
      <c r="C9" s="84">
        <v>55</v>
      </c>
      <c r="D9" s="4">
        <f t="shared" si="12"/>
        <v>29</v>
      </c>
      <c r="E9" s="4">
        <v>7</v>
      </c>
      <c r="F9" s="48">
        <v>9.4999999999999998E-3</v>
      </c>
      <c r="G9" s="30"/>
      <c r="P9" s="32" t="e">
        <f>$C$42*#REF!</f>
        <v>#REF!</v>
      </c>
      <c r="Q9" s="33" t="e">
        <f>$C$41*#REF!</f>
        <v>#REF!</v>
      </c>
      <c r="R9" s="34" t="e">
        <f t="shared" si="6"/>
        <v>#REF!</v>
      </c>
      <c r="S9" s="34" t="e">
        <f t="shared" si="0"/>
        <v>#REF!</v>
      </c>
      <c r="T9" s="34" t="e">
        <f t="shared" si="7"/>
        <v>#REF!</v>
      </c>
      <c r="U9" s="35" t="e">
        <f t="shared" si="1"/>
        <v>#REF!</v>
      </c>
      <c r="V9" s="32" t="e">
        <f>$C$42*#REF!</f>
        <v>#REF!</v>
      </c>
      <c r="W9" s="33" t="e">
        <f>$C$41*#REF!</f>
        <v>#REF!</v>
      </c>
      <c r="X9" s="34" t="e">
        <f t="shared" si="8"/>
        <v>#REF!</v>
      </c>
      <c r="Y9" s="34" t="e">
        <f t="shared" si="2"/>
        <v>#REF!</v>
      </c>
      <c r="Z9" s="34" t="e">
        <f t="shared" si="9"/>
        <v>#REF!</v>
      </c>
      <c r="AA9" s="35" t="e">
        <f t="shared" si="3"/>
        <v>#REF!</v>
      </c>
      <c r="AB9" s="32" t="e">
        <f>$C$42*#REF!</f>
        <v>#REF!</v>
      </c>
      <c r="AC9" s="33" t="e">
        <f>$C$41*#REF!</f>
        <v>#REF!</v>
      </c>
      <c r="AD9" s="34" t="e">
        <f t="shared" si="10"/>
        <v>#REF!</v>
      </c>
      <c r="AE9" s="34" t="e">
        <f t="shared" si="4"/>
        <v>#REF!</v>
      </c>
      <c r="AF9" s="34" t="e">
        <f t="shared" si="11"/>
        <v>#REF!</v>
      </c>
      <c r="AG9" s="35" t="e">
        <f t="shared" si="5"/>
        <v>#REF!</v>
      </c>
    </row>
    <row r="10" spans="1:53" x14ac:dyDescent="0.2">
      <c r="A10" s="28" t="s">
        <v>164</v>
      </c>
      <c r="B10" s="94" t="s">
        <v>61</v>
      </c>
      <c r="C10" s="84">
        <v>5</v>
      </c>
      <c r="D10" s="4">
        <f t="shared" si="12"/>
        <v>30</v>
      </c>
      <c r="E10" s="4">
        <v>8</v>
      </c>
      <c r="F10" s="48">
        <v>9.4999999999999998E-3</v>
      </c>
      <c r="G10" s="30"/>
      <c r="P10" s="32" t="e">
        <f>$C$42*#REF!</f>
        <v>#REF!</v>
      </c>
      <c r="Q10" s="33" t="e">
        <f>$C$41*#REF!</f>
        <v>#REF!</v>
      </c>
      <c r="R10" s="34" t="e">
        <f t="shared" si="6"/>
        <v>#REF!</v>
      </c>
      <c r="S10" s="34" t="e">
        <f t="shared" si="0"/>
        <v>#REF!</v>
      </c>
      <c r="T10" s="34" t="e">
        <f t="shared" si="7"/>
        <v>#REF!</v>
      </c>
      <c r="U10" s="35" t="e">
        <f t="shared" si="1"/>
        <v>#REF!</v>
      </c>
      <c r="V10" s="32" t="e">
        <f>$C$42*#REF!</f>
        <v>#REF!</v>
      </c>
      <c r="W10" s="33" t="e">
        <f>$C$41*#REF!</f>
        <v>#REF!</v>
      </c>
      <c r="X10" s="34" t="e">
        <f t="shared" si="8"/>
        <v>#REF!</v>
      </c>
      <c r="Y10" s="34" t="e">
        <f t="shared" si="2"/>
        <v>#REF!</v>
      </c>
      <c r="Z10" s="34" t="e">
        <f t="shared" si="9"/>
        <v>#REF!</v>
      </c>
      <c r="AA10" s="35" t="e">
        <f t="shared" si="3"/>
        <v>#REF!</v>
      </c>
      <c r="AB10" s="32" t="e">
        <f>$C$42*#REF!</f>
        <v>#REF!</v>
      </c>
      <c r="AC10" s="33" t="e">
        <f>$C$41*#REF!</f>
        <v>#REF!</v>
      </c>
      <c r="AD10" s="34" t="e">
        <f t="shared" si="10"/>
        <v>#REF!</v>
      </c>
      <c r="AE10" s="34" t="e">
        <f t="shared" si="4"/>
        <v>#REF!</v>
      </c>
      <c r="AF10" s="34" t="e">
        <f t="shared" si="11"/>
        <v>#REF!</v>
      </c>
      <c r="AG10" s="35" t="e">
        <f t="shared" si="5"/>
        <v>#REF!</v>
      </c>
      <c r="AZ10" s="36"/>
    </row>
    <row r="11" spans="1:53" x14ac:dyDescent="0.2">
      <c r="A11" s="28" t="s">
        <v>100</v>
      </c>
      <c r="B11" s="94" t="s">
        <v>101</v>
      </c>
      <c r="C11" s="84">
        <v>80</v>
      </c>
      <c r="D11" s="4">
        <f>D10+1</f>
        <v>31</v>
      </c>
      <c r="E11" s="4">
        <v>9</v>
      </c>
      <c r="F11" s="48">
        <v>9.4999999999999998E-3</v>
      </c>
      <c r="G11" s="30"/>
      <c r="P11" s="32" t="e">
        <f>$C$42*#REF!</f>
        <v>#REF!</v>
      </c>
      <c r="Q11" s="33" t="e">
        <f>$C$41*#REF!</f>
        <v>#REF!</v>
      </c>
      <c r="R11" s="34" t="e">
        <f>IF($E11=0,P11,R10*(1+$C$44)+P11)</f>
        <v>#REF!</v>
      </c>
      <c r="S11" s="34" t="e">
        <f t="shared" ref="S11:S42" si="13">IF($E11&lt;$C$43,0,R11)/(1+$C$4)^($D11-$D$2)</f>
        <v>#REF!</v>
      </c>
      <c r="T11" s="34" t="e">
        <f>IF($E11=0,Q11,T10*(1+$C$44)+Q11)</f>
        <v>#REF!</v>
      </c>
      <c r="U11" s="35" t="e">
        <f t="shared" si="1"/>
        <v>#REF!</v>
      </c>
      <c r="V11" s="32" t="e">
        <f>$C$42*#REF!</f>
        <v>#REF!</v>
      </c>
      <c r="W11" s="33" t="e">
        <f>$C$41*#REF!</f>
        <v>#REF!</v>
      </c>
      <c r="X11" s="34" t="e">
        <f>IF($E11=0,V11,X10*(1+$C$45)+V11)</f>
        <v>#REF!</v>
      </c>
      <c r="Y11" s="34" t="e">
        <f t="shared" ref="Y11:Y42" si="14">IF($E11&lt;$C$43,0,X11)/(1+$C$4)^($D11-$D$2)</f>
        <v>#REF!</v>
      </c>
      <c r="Z11" s="34" t="e">
        <f>IF($E11=0,W11,Z10*(1+$C$45)+W11)</f>
        <v>#REF!</v>
      </c>
      <c r="AA11" s="35" t="e">
        <f t="shared" si="3"/>
        <v>#REF!</v>
      </c>
      <c r="AB11" s="32" t="e">
        <f>$C$42*#REF!</f>
        <v>#REF!</v>
      </c>
      <c r="AC11" s="33" t="e">
        <f>$C$41*#REF!</f>
        <v>#REF!</v>
      </c>
      <c r="AD11" s="34" t="e">
        <f>IF($E11=0,AB11,AD10*(1+$C$46)+AB11)</f>
        <v>#REF!</v>
      </c>
      <c r="AE11" s="34" t="e">
        <f t="shared" ref="AE11:AE42" si="15">IF($E11&lt;$C$43,0,AD11)/(1+$C$4)^($D11-$D$2)</f>
        <v>#REF!</v>
      </c>
      <c r="AF11" s="34" t="e">
        <f>IF($E11=0,AC11,AF10*(1+$C$46)+AC11)</f>
        <v>#REF!</v>
      </c>
      <c r="AG11" s="35" t="e">
        <f t="shared" si="5"/>
        <v>#REF!</v>
      </c>
    </row>
    <row r="12" spans="1:53" x14ac:dyDescent="0.2">
      <c r="A12" s="28" t="s">
        <v>165</v>
      </c>
      <c r="B12" s="94" t="s">
        <v>85</v>
      </c>
      <c r="C12" s="84"/>
      <c r="D12" s="4">
        <f t="shared" si="12"/>
        <v>32</v>
      </c>
      <c r="E12" s="4">
        <v>10</v>
      </c>
      <c r="F12" s="48">
        <v>9.4999999999999998E-3</v>
      </c>
      <c r="G12" s="30"/>
      <c r="P12" s="32" t="e">
        <f>$C$42*#REF!</f>
        <v>#REF!</v>
      </c>
      <c r="Q12" s="33" t="e">
        <f>$C$41*#REF!</f>
        <v>#REF!</v>
      </c>
      <c r="R12" s="34" t="e">
        <f t="shared" ref="R12:R34" si="16">IF($E12=0,P12,R11*(1+$C$44)+P12)</f>
        <v>#REF!</v>
      </c>
      <c r="S12" s="34" t="e">
        <f t="shared" si="13"/>
        <v>#REF!</v>
      </c>
      <c r="T12" s="34" t="e">
        <f t="shared" ref="T12:T34" si="17">IF($E12=0,Q12,T11*(1+$C$44)+Q12)</f>
        <v>#REF!</v>
      </c>
      <c r="U12" s="35" t="e">
        <f t="shared" si="1"/>
        <v>#REF!</v>
      </c>
      <c r="V12" s="32" t="e">
        <f>$C$42*#REF!</f>
        <v>#REF!</v>
      </c>
      <c r="W12" s="33" t="e">
        <f>$C$41*#REF!</f>
        <v>#REF!</v>
      </c>
      <c r="X12" s="34" t="e">
        <f t="shared" ref="X12:X34" si="18">IF($E12=0,V12,X11*(1+$C$45)+V12)</f>
        <v>#REF!</v>
      </c>
      <c r="Y12" s="34" t="e">
        <f t="shared" si="14"/>
        <v>#REF!</v>
      </c>
      <c r="Z12" s="34" t="e">
        <f t="shared" ref="Z12:Z34" si="19">IF($E12=0,W12,Z11*(1+$C$45)+W12)</f>
        <v>#REF!</v>
      </c>
      <c r="AA12" s="35" t="e">
        <f t="shared" si="3"/>
        <v>#REF!</v>
      </c>
      <c r="AB12" s="32" t="e">
        <f>$C$42*#REF!</f>
        <v>#REF!</v>
      </c>
      <c r="AC12" s="33" t="e">
        <f>$C$41*#REF!</f>
        <v>#REF!</v>
      </c>
      <c r="AD12" s="34" t="e">
        <f t="shared" ref="AD12:AD34" si="20">IF($E12=0,AB12,AD11*(1+$C$46)+AB12)</f>
        <v>#REF!</v>
      </c>
      <c r="AE12" s="34" t="e">
        <f t="shared" si="15"/>
        <v>#REF!</v>
      </c>
      <c r="AF12" s="34" t="e">
        <f t="shared" ref="AF12:AF34" si="21">IF($E12=0,AC12,AF11*(1+$C$46)+AC12)</f>
        <v>#REF!</v>
      </c>
      <c r="AG12" s="35" t="e">
        <f t="shared" si="5"/>
        <v>#REF!</v>
      </c>
      <c r="AZ12" s="36"/>
    </row>
    <row r="13" spans="1:53" x14ac:dyDescent="0.2">
      <c r="A13" s="28" t="s">
        <v>166</v>
      </c>
      <c r="B13" s="94" t="s">
        <v>86</v>
      </c>
      <c r="C13" s="84">
        <v>30</v>
      </c>
      <c r="D13" s="4">
        <f t="shared" si="12"/>
        <v>33</v>
      </c>
      <c r="E13" s="4">
        <v>11</v>
      </c>
      <c r="F13" s="48">
        <v>9.4999999999999998E-3</v>
      </c>
      <c r="G13" s="30"/>
      <c r="P13" s="32" t="e">
        <f>$C$42*#REF!</f>
        <v>#REF!</v>
      </c>
      <c r="Q13" s="33" t="e">
        <f>$C$41*#REF!</f>
        <v>#REF!</v>
      </c>
      <c r="R13" s="34" t="e">
        <f t="shared" si="16"/>
        <v>#REF!</v>
      </c>
      <c r="S13" s="34" t="e">
        <f t="shared" si="13"/>
        <v>#REF!</v>
      </c>
      <c r="T13" s="34" t="e">
        <f t="shared" si="17"/>
        <v>#REF!</v>
      </c>
      <c r="U13" s="35" t="e">
        <f t="shared" si="1"/>
        <v>#REF!</v>
      </c>
      <c r="V13" s="32" t="e">
        <f>$C$42*#REF!</f>
        <v>#REF!</v>
      </c>
      <c r="W13" s="33" t="e">
        <f>$C$41*#REF!</f>
        <v>#REF!</v>
      </c>
      <c r="X13" s="34" t="e">
        <f t="shared" si="18"/>
        <v>#REF!</v>
      </c>
      <c r="Y13" s="34" t="e">
        <f t="shared" si="14"/>
        <v>#REF!</v>
      </c>
      <c r="Z13" s="34" t="e">
        <f t="shared" si="19"/>
        <v>#REF!</v>
      </c>
      <c r="AA13" s="35" t="e">
        <f t="shared" si="3"/>
        <v>#REF!</v>
      </c>
      <c r="AB13" s="32" t="e">
        <f>$C$42*#REF!</f>
        <v>#REF!</v>
      </c>
      <c r="AC13" s="33" t="e">
        <f>$C$41*#REF!</f>
        <v>#REF!</v>
      </c>
      <c r="AD13" s="34" t="e">
        <f t="shared" si="20"/>
        <v>#REF!</v>
      </c>
      <c r="AE13" s="34" t="e">
        <f t="shared" si="15"/>
        <v>#REF!</v>
      </c>
      <c r="AF13" s="34" t="e">
        <f t="shared" si="21"/>
        <v>#REF!</v>
      </c>
      <c r="AG13" s="35" t="e">
        <f t="shared" si="5"/>
        <v>#REF!</v>
      </c>
    </row>
    <row r="14" spans="1:53" x14ac:dyDescent="0.2">
      <c r="A14" s="28" t="s">
        <v>32</v>
      </c>
      <c r="B14" s="94" t="s">
        <v>56</v>
      </c>
      <c r="C14" s="84">
        <v>65</v>
      </c>
      <c r="D14" s="4">
        <f t="shared" si="12"/>
        <v>34</v>
      </c>
      <c r="E14" s="4">
        <v>12</v>
      </c>
      <c r="F14" s="48">
        <v>9.4999999999999998E-3</v>
      </c>
      <c r="G14" s="30"/>
      <c r="P14" s="32" t="e">
        <f>$C$42*#REF!</f>
        <v>#REF!</v>
      </c>
      <c r="Q14" s="33" t="e">
        <f>$C$41*#REF!</f>
        <v>#REF!</v>
      </c>
      <c r="R14" s="34" t="e">
        <f t="shared" si="16"/>
        <v>#REF!</v>
      </c>
      <c r="S14" s="34" t="e">
        <f t="shared" si="13"/>
        <v>#REF!</v>
      </c>
      <c r="T14" s="34" t="e">
        <f t="shared" si="17"/>
        <v>#REF!</v>
      </c>
      <c r="U14" s="35" t="e">
        <f t="shared" si="1"/>
        <v>#REF!</v>
      </c>
      <c r="V14" s="32" t="e">
        <f>$C$42*#REF!</f>
        <v>#REF!</v>
      </c>
      <c r="W14" s="33" t="e">
        <f>$C$41*#REF!</f>
        <v>#REF!</v>
      </c>
      <c r="X14" s="34" t="e">
        <f t="shared" si="18"/>
        <v>#REF!</v>
      </c>
      <c r="Y14" s="34" t="e">
        <f t="shared" si="14"/>
        <v>#REF!</v>
      </c>
      <c r="Z14" s="34" t="e">
        <f t="shared" si="19"/>
        <v>#REF!</v>
      </c>
      <c r="AA14" s="35" t="e">
        <f t="shared" si="3"/>
        <v>#REF!</v>
      </c>
      <c r="AB14" s="32" t="e">
        <f>$C$42*#REF!</f>
        <v>#REF!</v>
      </c>
      <c r="AC14" s="33" t="e">
        <f>$C$41*#REF!</f>
        <v>#REF!</v>
      </c>
      <c r="AD14" s="34" t="e">
        <f t="shared" si="20"/>
        <v>#REF!</v>
      </c>
      <c r="AE14" s="34" t="e">
        <f t="shared" si="15"/>
        <v>#REF!</v>
      </c>
      <c r="AF14" s="34" t="e">
        <f t="shared" si="21"/>
        <v>#REF!</v>
      </c>
      <c r="AG14" s="35" t="e">
        <f t="shared" si="5"/>
        <v>#REF!</v>
      </c>
      <c r="AZ14" s="36"/>
    </row>
    <row r="15" spans="1:53" x14ac:dyDescent="0.2">
      <c r="A15" s="28" t="s">
        <v>33</v>
      </c>
      <c r="B15" s="94" t="s">
        <v>58</v>
      </c>
      <c r="C15" s="84">
        <v>5</v>
      </c>
      <c r="D15" s="4">
        <f t="shared" si="12"/>
        <v>35</v>
      </c>
      <c r="E15" s="4">
        <v>13</v>
      </c>
      <c r="F15" s="48">
        <v>9.4999999999999998E-3</v>
      </c>
      <c r="G15" s="30"/>
      <c r="P15" s="32" t="e">
        <f>$C$42*#REF!</f>
        <v>#REF!</v>
      </c>
      <c r="Q15" s="33" t="e">
        <f>$C$41*#REF!</f>
        <v>#REF!</v>
      </c>
      <c r="R15" s="34" t="e">
        <f t="shared" si="16"/>
        <v>#REF!</v>
      </c>
      <c r="S15" s="34" t="e">
        <f t="shared" si="13"/>
        <v>#REF!</v>
      </c>
      <c r="T15" s="34" t="e">
        <f t="shared" si="17"/>
        <v>#REF!</v>
      </c>
      <c r="U15" s="35" t="e">
        <f t="shared" si="1"/>
        <v>#REF!</v>
      </c>
      <c r="V15" s="32" t="e">
        <f>$C$42*#REF!</f>
        <v>#REF!</v>
      </c>
      <c r="W15" s="33" t="e">
        <f>$C$41*#REF!</f>
        <v>#REF!</v>
      </c>
      <c r="X15" s="34" t="e">
        <f t="shared" si="18"/>
        <v>#REF!</v>
      </c>
      <c r="Y15" s="34" t="e">
        <f t="shared" si="14"/>
        <v>#REF!</v>
      </c>
      <c r="Z15" s="34" t="e">
        <f t="shared" si="19"/>
        <v>#REF!</v>
      </c>
      <c r="AA15" s="35" t="e">
        <f t="shared" si="3"/>
        <v>#REF!</v>
      </c>
      <c r="AB15" s="32" t="e">
        <f>$C$42*#REF!</f>
        <v>#REF!</v>
      </c>
      <c r="AC15" s="33" t="e">
        <f>$C$41*#REF!</f>
        <v>#REF!</v>
      </c>
      <c r="AD15" s="34" t="e">
        <f t="shared" si="20"/>
        <v>#REF!</v>
      </c>
      <c r="AE15" s="34" t="e">
        <f t="shared" si="15"/>
        <v>#REF!</v>
      </c>
      <c r="AF15" s="34" t="e">
        <f t="shared" si="21"/>
        <v>#REF!</v>
      </c>
      <c r="AG15" s="35" t="e">
        <f t="shared" si="5"/>
        <v>#REF!</v>
      </c>
    </row>
    <row r="16" spans="1:53" x14ac:dyDescent="0.2">
      <c r="A16" s="28" t="s">
        <v>30</v>
      </c>
      <c r="B16" s="94" t="s">
        <v>57</v>
      </c>
      <c r="C16" s="84"/>
      <c r="D16" s="4">
        <f t="shared" si="12"/>
        <v>36</v>
      </c>
      <c r="E16" s="4">
        <v>14</v>
      </c>
      <c r="F16" s="48">
        <v>9.4999999999999998E-3</v>
      </c>
      <c r="G16" s="30"/>
      <c r="I16" s="37" t="s">
        <v>16</v>
      </c>
      <c r="P16" s="32" t="e">
        <f>$C$42*#REF!</f>
        <v>#REF!</v>
      </c>
      <c r="Q16" s="33" t="e">
        <f>$C$41*#REF!</f>
        <v>#REF!</v>
      </c>
      <c r="R16" s="34" t="e">
        <f t="shared" si="16"/>
        <v>#REF!</v>
      </c>
      <c r="S16" s="34" t="e">
        <f t="shared" si="13"/>
        <v>#REF!</v>
      </c>
      <c r="T16" s="34" t="e">
        <f t="shared" si="17"/>
        <v>#REF!</v>
      </c>
      <c r="U16" s="35" t="e">
        <f t="shared" si="1"/>
        <v>#REF!</v>
      </c>
      <c r="V16" s="32" t="e">
        <f>$C$42*#REF!</f>
        <v>#REF!</v>
      </c>
      <c r="W16" s="33" t="e">
        <f>$C$41*#REF!</f>
        <v>#REF!</v>
      </c>
      <c r="X16" s="34" t="e">
        <f t="shared" si="18"/>
        <v>#REF!</v>
      </c>
      <c r="Y16" s="34" t="e">
        <f t="shared" si="14"/>
        <v>#REF!</v>
      </c>
      <c r="Z16" s="34" t="e">
        <f t="shared" si="19"/>
        <v>#REF!</v>
      </c>
      <c r="AA16" s="35" t="e">
        <f t="shared" si="3"/>
        <v>#REF!</v>
      </c>
      <c r="AB16" s="32" t="e">
        <f>$C$42*#REF!</f>
        <v>#REF!</v>
      </c>
      <c r="AC16" s="33" t="e">
        <f>$C$41*#REF!</f>
        <v>#REF!</v>
      </c>
      <c r="AD16" s="34" t="e">
        <f t="shared" si="20"/>
        <v>#REF!</v>
      </c>
      <c r="AE16" s="34" t="e">
        <f t="shared" si="15"/>
        <v>#REF!</v>
      </c>
      <c r="AF16" s="34" t="e">
        <f t="shared" si="21"/>
        <v>#REF!</v>
      </c>
      <c r="AG16" s="35" t="e">
        <f t="shared" si="5"/>
        <v>#REF!</v>
      </c>
      <c r="AZ16" s="36"/>
    </row>
    <row r="17" spans="1:52" x14ac:dyDescent="0.2">
      <c r="A17" s="28" t="s">
        <v>31</v>
      </c>
      <c r="B17" s="94" t="s">
        <v>59</v>
      </c>
      <c r="C17" s="84"/>
      <c r="D17" s="4">
        <f t="shared" si="12"/>
        <v>37</v>
      </c>
      <c r="E17" s="4">
        <v>15</v>
      </c>
      <c r="F17" s="48">
        <v>9.4999999999999998E-3</v>
      </c>
      <c r="G17" s="30"/>
      <c r="P17" s="32" t="e">
        <f>$C$42*#REF!</f>
        <v>#REF!</v>
      </c>
      <c r="Q17" s="33" t="e">
        <f>$C$41*#REF!</f>
        <v>#REF!</v>
      </c>
      <c r="R17" s="34" t="e">
        <f t="shared" si="16"/>
        <v>#REF!</v>
      </c>
      <c r="S17" s="34" t="e">
        <f t="shared" si="13"/>
        <v>#REF!</v>
      </c>
      <c r="T17" s="34" t="e">
        <f t="shared" si="17"/>
        <v>#REF!</v>
      </c>
      <c r="U17" s="35" t="e">
        <f t="shared" si="1"/>
        <v>#REF!</v>
      </c>
      <c r="V17" s="32" t="e">
        <f>$C$42*#REF!</f>
        <v>#REF!</v>
      </c>
      <c r="W17" s="33" t="e">
        <f>$C$41*#REF!</f>
        <v>#REF!</v>
      </c>
      <c r="X17" s="34" t="e">
        <f t="shared" si="18"/>
        <v>#REF!</v>
      </c>
      <c r="Y17" s="34" t="e">
        <f t="shared" si="14"/>
        <v>#REF!</v>
      </c>
      <c r="Z17" s="34" t="e">
        <f t="shared" si="19"/>
        <v>#REF!</v>
      </c>
      <c r="AA17" s="35" t="e">
        <f t="shared" si="3"/>
        <v>#REF!</v>
      </c>
      <c r="AB17" s="32" t="e">
        <f>$C$42*#REF!</f>
        <v>#REF!</v>
      </c>
      <c r="AC17" s="33" t="e">
        <f>$C$41*#REF!</f>
        <v>#REF!</v>
      </c>
      <c r="AD17" s="34" t="e">
        <f t="shared" si="20"/>
        <v>#REF!</v>
      </c>
      <c r="AE17" s="34" t="e">
        <f t="shared" si="15"/>
        <v>#REF!</v>
      </c>
      <c r="AF17" s="34" t="e">
        <f t="shared" si="21"/>
        <v>#REF!</v>
      </c>
      <c r="AG17" s="35" t="e">
        <f t="shared" si="5"/>
        <v>#REF!</v>
      </c>
    </row>
    <row r="18" spans="1:52" x14ac:dyDescent="0.2">
      <c r="A18" s="28" t="s">
        <v>34</v>
      </c>
      <c r="B18" s="94" t="s">
        <v>102</v>
      </c>
      <c r="C18" s="84">
        <v>80</v>
      </c>
      <c r="D18" s="4">
        <f t="shared" si="12"/>
        <v>38</v>
      </c>
      <c r="E18" s="4">
        <v>16</v>
      </c>
      <c r="F18" s="48">
        <v>9.4999999999999998E-3</v>
      </c>
      <c r="G18" s="30"/>
      <c r="I18" s="37"/>
      <c r="P18" s="32" t="e">
        <f>$C$42*#REF!</f>
        <v>#REF!</v>
      </c>
      <c r="Q18" s="33" t="e">
        <f>$C$41*#REF!</f>
        <v>#REF!</v>
      </c>
      <c r="R18" s="34" t="e">
        <f t="shared" si="16"/>
        <v>#REF!</v>
      </c>
      <c r="S18" s="34" t="e">
        <f t="shared" si="13"/>
        <v>#REF!</v>
      </c>
      <c r="T18" s="34" t="e">
        <f t="shared" si="17"/>
        <v>#REF!</v>
      </c>
      <c r="U18" s="35" t="e">
        <f t="shared" si="1"/>
        <v>#REF!</v>
      </c>
      <c r="V18" s="32" t="e">
        <f>$C$42*#REF!</f>
        <v>#REF!</v>
      </c>
      <c r="W18" s="33" t="e">
        <f>$C$41*#REF!</f>
        <v>#REF!</v>
      </c>
      <c r="X18" s="34" t="e">
        <f t="shared" si="18"/>
        <v>#REF!</v>
      </c>
      <c r="Y18" s="34" t="e">
        <f t="shared" si="14"/>
        <v>#REF!</v>
      </c>
      <c r="Z18" s="34" t="e">
        <f t="shared" si="19"/>
        <v>#REF!</v>
      </c>
      <c r="AA18" s="35" t="e">
        <f t="shared" si="3"/>
        <v>#REF!</v>
      </c>
      <c r="AB18" s="32" t="e">
        <f>$C$42*#REF!</f>
        <v>#REF!</v>
      </c>
      <c r="AC18" s="33" t="e">
        <f>$C$41*#REF!</f>
        <v>#REF!</v>
      </c>
      <c r="AD18" s="34" t="e">
        <f t="shared" si="20"/>
        <v>#REF!</v>
      </c>
      <c r="AE18" s="34" t="e">
        <f t="shared" si="15"/>
        <v>#REF!</v>
      </c>
      <c r="AF18" s="34" t="e">
        <f t="shared" si="21"/>
        <v>#REF!</v>
      </c>
      <c r="AG18" s="35" t="e">
        <f t="shared" si="5"/>
        <v>#REF!</v>
      </c>
      <c r="AZ18" s="36"/>
    </row>
    <row r="19" spans="1:52" x14ac:dyDescent="0.2">
      <c r="A19" s="28" t="s">
        <v>35</v>
      </c>
      <c r="B19" s="94" t="s">
        <v>103</v>
      </c>
      <c r="C19" s="84">
        <v>62</v>
      </c>
      <c r="D19" s="4">
        <f t="shared" si="12"/>
        <v>39</v>
      </c>
      <c r="E19" s="4">
        <v>17</v>
      </c>
      <c r="F19" s="48">
        <v>9.4999999999999998E-3</v>
      </c>
      <c r="G19" s="30"/>
      <c r="P19" s="32" t="e">
        <f>$C$42*#REF!</f>
        <v>#REF!</v>
      </c>
      <c r="Q19" s="33" t="e">
        <f>$C$41*#REF!</f>
        <v>#REF!</v>
      </c>
      <c r="R19" s="34" t="e">
        <f t="shared" si="16"/>
        <v>#REF!</v>
      </c>
      <c r="S19" s="34" t="e">
        <f t="shared" si="13"/>
        <v>#REF!</v>
      </c>
      <c r="T19" s="34" t="e">
        <f t="shared" si="17"/>
        <v>#REF!</v>
      </c>
      <c r="U19" s="35" t="e">
        <f t="shared" si="1"/>
        <v>#REF!</v>
      </c>
      <c r="V19" s="32" t="e">
        <f>$C$42*#REF!</f>
        <v>#REF!</v>
      </c>
      <c r="W19" s="33" t="e">
        <f>$C$41*#REF!</f>
        <v>#REF!</v>
      </c>
      <c r="X19" s="34" t="e">
        <f t="shared" si="18"/>
        <v>#REF!</v>
      </c>
      <c r="Y19" s="34" t="e">
        <f t="shared" si="14"/>
        <v>#REF!</v>
      </c>
      <c r="Z19" s="34" t="e">
        <f t="shared" si="19"/>
        <v>#REF!</v>
      </c>
      <c r="AA19" s="35" t="e">
        <f t="shared" si="3"/>
        <v>#REF!</v>
      </c>
      <c r="AB19" s="32" t="e">
        <f>$C$42*#REF!</f>
        <v>#REF!</v>
      </c>
      <c r="AC19" s="33" t="e">
        <f>$C$41*#REF!</f>
        <v>#REF!</v>
      </c>
      <c r="AD19" s="34" t="e">
        <f t="shared" si="20"/>
        <v>#REF!</v>
      </c>
      <c r="AE19" s="34" t="e">
        <f t="shared" si="15"/>
        <v>#REF!</v>
      </c>
      <c r="AF19" s="34" t="e">
        <f t="shared" si="21"/>
        <v>#REF!</v>
      </c>
      <c r="AG19" s="35" t="e">
        <f t="shared" si="5"/>
        <v>#REF!</v>
      </c>
    </row>
    <row r="20" spans="1:52" x14ac:dyDescent="0.2">
      <c r="A20" s="28" t="s">
        <v>7</v>
      </c>
      <c r="B20" s="94" t="s">
        <v>48</v>
      </c>
      <c r="C20" s="120">
        <v>35000</v>
      </c>
      <c r="D20" s="4">
        <f t="shared" si="12"/>
        <v>40</v>
      </c>
      <c r="E20" s="4">
        <v>18</v>
      </c>
      <c r="F20" s="48">
        <v>9.4999999999999998E-3</v>
      </c>
      <c r="G20" s="30"/>
      <c r="P20" s="32" t="e">
        <f>$C$42*#REF!</f>
        <v>#REF!</v>
      </c>
      <c r="Q20" s="33" t="e">
        <f>$C$41*#REF!</f>
        <v>#REF!</v>
      </c>
      <c r="R20" s="34" t="e">
        <f t="shared" si="16"/>
        <v>#REF!</v>
      </c>
      <c r="S20" s="34" t="e">
        <f t="shared" si="13"/>
        <v>#REF!</v>
      </c>
      <c r="T20" s="34" t="e">
        <f t="shared" si="17"/>
        <v>#REF!</v>
      </c>
      <c r="U20" s="35" t="e">
        <f t="shared" si="1"/>
        <v>#REF!</v>
      </c>
      <c r="V20" s="32" t="e">
        <f>$C$42*#REF!</f>
        <v>#REF!</v>
      </c>
      <c r="W20" s="33" t="e">
        <f>$C$41*#REF!</f>
        <v>#REF!</v>
      </c>
      <c r="X20" s="34" t="e">
        <f t="shared" si="18"/>
        <v>#REF!</v>
      </c>
      <c r="Y20" s="34" t="e">
        <f t="shared" si="14"/>
        <v>#REF!</v>
      </c>
      <c r="Z20" s="34" t="e">
        <f t="shared" si="19"/>
        <v>#REF!</v>
      </c>
      <c r="AA20" s="35" t="e">
        <f t="shared" si="3"/>
        <v>#REF!</v>
      </c>
      <c r="AB20" s="32" t="e">
        <f>$C$42*#REF!</f>
        <v>#REF!</v>
      </c>
      <c r="AC20" s="33" t="e">
        <f>$C$41*#REF!</f>
        <v>#REF!</v>
      </c>
      <c r="AD20" s="34" t="e">
        <f t="shared" si="20"/>
        <v>#REF!</v>
      </c>
      <c r="AE20" s="34" t="e">
        <f t="shared" si="15"/>
        <v>#REF!</v>
      </c>
      <c r="AF20" s="34" t="e">
        <f t="shared" si="21"/>
        <v>#REF!</v>
      </c>
      <c r="AG20" s="35" t="e">
        <f t="shared" si="5"/>
        <v>#REF!</v>
      </c>
      <c r="AZ20" s="36"/>
    </row>
    <row r="21" spans="1:52" x14ac:dyDescent="0.2">
      <c r="A21" s="28" t="s">
        <v>4</v>
      </c>
      <c r="B21" s="94" t="s">
        <v>62</v>
      </c>
      <c r="C21" s="84">
        <v>5</v>
      </c>
      <c r="D21" s="4">
        <f t="shared" si="12"/>
        <v>41</v>
      </c>
      <c r="E21" s="4">
        <v>19</v>
      </c>
      <c r="F21" s="48">
        <v>9.4999999999999998E-3</v>
      </c>
      <c r="G21" s="30"/>
      <c r="P21" s="32" t="e">
        <f>$C$42*#REF!</f>
        <v>#REF!</v>
      </c>
      <c r="Q21" s="33" t="e">
        <f>$C$41*#REF!</f>
        <v>#REF!</v>
      </c>
      <c r="R21" s="34" t="e">
        <f t="shared" si="16"/>
        <v>#REF!</v>
      </c>
      <c r="S21" s="34" t="e">
        <f t="shared" si="13"/>
        <v>#REF!</v>
      </c>
      <c r="T21" s="34" t="e">
        <f t="shared" si="17"/>
        <v>#REF!</v>
      </c>
      <c r="U21" s="35" t="e">
        <f t="shared" si="1"/>
        <v>#REF!</v>
      </c>
      <c r="V21" s="32" t="e">
        <f>$C$42*#REF!</f>
        <v>#REF!</v>
      </c>
      <c r="W21" s="33" t="e">
        <f>$C$41*#REF!</f>
        <v>#REF!</v>
      </c>
      <c r="X21" s="34" t="e">
        <f t="shared" si="18"/>
        <v>#REF!</v>
      </c>
      <c r="Y21" s="34" t="e">
        <f t="shared" si="14"/>
        <v>#REF!</v>
      </c>
      <c r="Z21" s="34" t="e">
        <f t="shared" si="19"/>
        <v>#REF!</v>
      </c>
      <c r="AA21" s="35" t="e">
        <f t="shared" si="3"/>
        <v>#REF!</v>
      </c>
      <c r="AB21" s="32" t="e">
        <f>$C$42*#REF!</f>
        <v>#REF!</v>
      </c>
      <c r="AC21" s="33" t="e">
        <f>$C$41*#REF!</f>
        <v>#REF!</v>
      </c>
      <c r="AD21" s="34" t="e">
        <f t="shared" si="20"/>
        <v>#REF!</v>
      </c>
      <c r="AE21" s="34" t="e">
        <f t="shared" si="15"/>
        <v>#REF!</v>
      </c>
      <c r="AF21" s="34" t="e">
        <f t="shared" si="21"/>
        <v>#REF!</v>
      </c>
      <c r="AG21" s="35" t="e">
        <f t="shared" si="5"/>
        <v>#REF!</v>
      </c>
    </row>
    <row r="22" spans="1:52" x14ac:dyDescent="0.2">
      <c r="A22" s="28" t="s">
        <v>2</v>
      </c>
      <c r="B22" s="94" t="s">
        <v>50</v>
      </c>
      <c r="C22" s="121">
        <v>0.04</v>
      </c>
      <c r="D22" s="4">
        <f t="shared" si="12"/>
        <v>42</v>
      </c>
      <c r="E22" s="4">
        <v>20</v>
      </c>
      <c r="F22" s="48">
        <v>9.4999999999999998E-3</v>
      </c>
      <c r="G22" s="30"/>
      <c r="P22" s="32" t="e">
        <f>$C$42*#REF!</f>
        <v>#REF!</v>
      </c>
      <c r="Q22" s="33" t="e">
        <f>$C$41*#REF!</f>
        <v>#REF!</v>
      </c>
      <c r="R22" s="34" t="e">
        <f t="shared" si="16"/>
        <v>#REF!</v>
      </c>
      <c r="S22" s="34" t="e">
        <f t="shared" si="13"/>
        <v>#REF!</v>
      </c>
      <c r="T22" s="34" t="e">
        <f t="shared" si="17"/>
        <v>#REF!</v>
      </c>
      <c r="U22" s="35" t="e">
        <f t="shared" si="1"/>
        <v>#REF!</v>
      </c>
      <c r="V22" s="32" t="e">
        <f>$C$42*#REF!</f>
        <v>#REF!</v>
      </c>
      <c r="W22" s="33" t="e">
        <f>$C$41*#REF!</f>
        <v>#REF!</v>
      </c>
      <c r="X22" s="34" t="e">
        <f t="shared" si="18"/>
        <v>#REF!</v>
      </c>
      <c r="Y22" s="34" t="e">
        <f t="shared" si="14"/>
        <v>#REF!</v>
      </c>
      <c r="Z22" s="34" t="e">
        <f t="shared" si="19"/>
        <v>#REF!</v>
      </c>
      <c r="AA22" s="35" t="e">
        <f t="shared" si="3"/>
        <v>#REF!</v>
      </c>
      <c r="AB22" s="32" t="e">
        <f>$C$42*#REF!</f>
        <v>#REF!</v>
      </c>
      <c r="AC22" s="33" t="e">
        <f>$C$41*#REF!</f>
        <v>#REF!</v>
      </c>
      <c r="AD22" s="34" t="e">
        <f t="shared" si="20"/>
        <v>#REF!</v>
      </c>
      <c r="AE22" s="34" t="e">
        <f t="shared" si="15"/>
        <v>#REF!</v>
      </c>
      <c r="AF22" s="34" t="e">
        <f t="shared" si="21"/>
        <v>#REF!</v>
      </c>
      <c r="AG22" s="35" t="e">
        <f t="shared" si="5"/>
        <v>#REF!</v>
      </c>
      <c r="AZ22" s="36"/>
    </row>
    <row r="23" spans="1:52" x14ac:dyDescent="0.2">
      <c r="A23" s="28" t="s">
        <v>1</v>
      </c>
      <c r="B23" s="94" t="s">
        <v>116</v>
      </c>
      <c r="C23" s="121">
        <v>0.09</v>
      </c>
      <c r="D23" s="4">
        <f t="shared" si="12"/>
        <v>43</v>
      </c>
      <c r="E23" s="4">
        <v>21</v>
      </c>
      <c r="F23" s="48">
        <v>9.4999999999999998E-3</v>
      </c>
      <c r="G23" s="30"/>
      <c r="P23" s="32" t="e">
        <f>$C$42*#REF!</f>
        <v>#REF!</v>
      </c>
      <c r="Q23" s="33" t="e">
        <f>$C$41*#REF!</f>
        <v>#REF!</v>
      </c>
      <c r="R23" s="34" t="e">
        <f t="shared" si="16"/>
        <v>#REF!</v>
      </c>
      <c r="S23" s="34" t="e">
        <f t="shared" si="13"/>
        <v>#REF!</v>
      </c>
      <c r="T23" s="34" t="e">
        <f t="shared" si="17"/>
        <v>#REF!</v>
      </c>
      <c r="U23" s="35" t="e">
        <f t="shared" si="1"/>
        <v>#REF!</v>
      </c>
      <c r="V23" s="32" t="e">
        <f>$C$42*#REF!</f>
        <v>#REF!</v>
      </c>
      <c r="W23" s="33" t="e">
        <f>$C$41*#REF!</f>
        <v>#REF!</v>
      </c>
      <c r="X23" s="34" t="e">
        <f t="shared" si="18"/>
        <v>#REF!</v>
      </c>
      <c r="Y23" s="34" t="e">
        <f t="shared" si="14"/>
        <v>#REF!</v>
      </c>
      <c r="Z23" s="34" t="e">
        <f t="shared" si="19"/>
        <v>#REF!</v>
      </c>
      <c r="AA23" s="35" t="e">
        <f t="shared" si="3"/>
        <v>#REF!</v>
      </c>
      <c r="AB23" s="32" t="e">
        <f>$C$42*#REF!</f>
        <v>#REF!</v>
      </c>
      <c r="AC23" s="33" t="e">
        <f>$C$41*#REF!</f>
        <v>#REF!</v>
      </c>
      <c r="AD23" s="34" t="e">
        <f t="shared" si="20"/>
        <v>#REF!</v>
      </c>
      <c r="AE23" s="34" t="e">
        <f t="shared" si="15"/>
        <v>#REF!</v>
      </c>
      <c r="AF23" s="34" t="e">
        <f t="shared" si="21"/>
        <v>#REF!</v>
      </c>
      <c r="AG23" s="35" t="e">
        <f t="shared" si="5"/>
        <v>#REF!</v>
      </c>
      <c r="AZ23" s="36"/>
    </row>
    <row r="24" spans="1:52" x14ac:dyDescent="0.2">
      <c r="A24" s="28" t="s">
        <v>38</v>
      </c>
      <c r="B24" s="94" t="s">
        <v>117</v>
      </c>
      <c r="C24" s="121">
        <v>0.17560000000000001</v>
      </c>
      <c r="D24" s="4">
        <f t="shared" si="12"/>
        <v>44</v>
      </c>
      <c r="E24" s="4">
        <v>22</v>
      </c>
      <c r="F24" s="48">
        <v>9.4999999999999998E-3</v>
      </c>
      <c r="G24" s="30"/>
      <c r="P24" s="32" t="e">
        <f>$C$42*#REF!</f>
        <v>#REF!</v>
      </c>
      <c r="Q24" s="33" t="e">
        <f>$C$41*#REF!</f>
        <v>#REF!</v>
      </c>
      <c r="R24" s="34" t="e">
        <f t="shared" si="16"/>
        <v>#REF!</v>
      </c>
      <c r="S24" s="34" t="e">
        <f t="shared" si="13"/>
        <v>#REF!</v>
      </c>
      <c r="T24" s="34" t="e">
        <f t="shared" si="17"/>
        <v>#REF!</v>
      </c>
      <c r="U24" s="35" t="e">
        <f t="shared" si="1"/>
        <v>#REF!</v>
      </c>
      <c r="V24" s="32" t="e">
        <f>$C$42*#REF!</f>
        <v>#REF!</v>
      </c>
      <c r="W24" s="33" t="e">
        <f>$C$41*#REF!</f>
        <v>#REF!</v>
      </c>
      <c r="X24" s="34" t="e">
        <f t="shared" si="18"/>
        <v>#REF!</v>
      </c>
      <c r="Y24" s="34" t="e">
        <f t="shared" si="14"/>
        <v>#REF!</v>
      </c>
      <c r="Z24" s="34" t="e">
        <f t="shared" si="19"/>
        <v>#REF!</v>
      </c>
      <c r="AA24" s="35" t="e">
        <f t="shared" si="3"/>
        <v>#REF!</v>
      </c>
      <c r="AB24" s="32" t="e">
        <f>$C$42*#REF!</f>
        <v>#REF!</v>
      </c>
      <c r="AC24" s="33" t="e">
        <f>$C$41*#REF!</f>
        <v>#REF!</v>
      </c>
      <c r="AD24" s="34" t="e">
        <f t="shared" si="20"/>
        <v>#REF!</v>
      </c>
      <c r="AE24" s="34" t="e">
        <f t="shared" si="15"/>
        <v>#REF!</v>
      </c>
      <c r="AF24" s="34" t="e">
        <f t="shared" si="21"/>
        <v>#REF!</v>
      </c>
      <c r="AG24" s="35" t="e">
        <f t="shared" si="5"/>
        <v>#REF!</v>
      </c>
    </row>
    <row r="25" spans="1:52" x14ac:dyDescent="0.2">
      <c r="A25" s="28" t="s">
        <v>113</v>
      </c>
      <c r="B25" s="94" t="s">
        <v>114</v>
      </c>
      <c r="C25" s="122">
        <v>2.3E-2</v>
      </c>
      <c r="D25" s="4">
        <f t="shared" si="12"/>
        <v>45</v>
      </c>
      <c r="E25" s="4">
        <v>23</v>
      </c>
      <c r="F25" s="48">
        <v>9.4999999999999998E-3</v>
      </c>
      <c r="G25" s="30"/>
      <c r="P25" s="32" t="e">
        <f>$C$42*#REF!</f>
        <v>#REF!</v>
      </c>
      <c r="Q25" s="33" t="e">
        <f>$C$41*#REF!</f>
        <v>#REF!</v>
      </c>
      <c r="R25" s="34" t="e">
        <f t="shared" si="16"/>
        <v>#REF!</v>
      </c>
      <c r="S25" s="34" t="e">
        <f t="shared" si="13"/>
        <v>#REF!</v>
      </c>
      <c r="T25" s="34" t="e">
        <f t="shared" si="17"/>
        <v>#REF!</v>
      </c>
      <c r="U25" s="35" t="e">
        <f t="shared" si="1"/>
        <v>#REF!</v>
      </c>
      <c r="V25" s="32" t="e">
        <f>$C$42*#REF!</f>
        <v>#REF!</v>
      </c>
      <c r="W25" s="33" t="e">
        <f>$C$41*#REF!</f>
        <v>#REF!</v>
      </c>
      <c r="X25" s="34" t="e">
        <f t="shared" si="18"/>
        <v>#REF!</v>
      </c>
      <c r="Y25" s="34" t="e">
        <f t="shared" si="14"/>
        <v>#REF!</v>
      </c>
      <c r="Z25" s="34" t="e">
        <f t="shared" si="19"/>
        <v>#REF!</v>
      </c>
      <c r="AA25" s="35" t="e">
        <f t="shared" si="3"/>
        <v>#REF!</v>
      </c>
      <c r="AB25" s="32" t="e">
        <f>$C$42*#REF!</f>
        <v>#REF!</v>
      </c>
      <c r="AC25" s="33" t="e">
        <f>$C$41*#REF!</f>
        <v>#REF!</v>
      </c>
      <c r="AD25" s="34" t="e">
        <f t="shared" si="20"/>
        <v>#REF!</v>
      </c>
      <c r="AE25" s="34" t="e">
        <f t="shared" si="15"/>
        <v>#REF!</v>
      </c>
      <c r="AF25" s="34" t="e">
        <f t="shared" si="21"/>
        <v>#REF!</v>
      </c>
      <c r="AG25" s="35" t="e">
        <f t="shared" si="5"/>
        <v>#REF!</v>
      </c>
      <c r="AZ25" s="36"/>
    </row>
    <row r="26" spans="1:52" x14ac:dyDescent="0.2">
      <c r="A26" s="28" t="s">
        <v>82</v>
      </c>
      <c r="B26" s="94"/>
      <c r="C26" s="85">
        <v>3600</v>
      </c>
      <c r="D26" s="4">
        <f t="shared" si="12"/>
        <v>46</v>
      </c>
      <c r="E26" s="4">
        <v>24</v>
      </c>
      <c r="F26" s="48">
        <v>9.4999999999999998E-3</v>
      </c>
      <c r="G26" s="30"/>
      <c r="P26" s="32" t="e">
        <f>$C$42*#REF!</f>
        <v>#REF!</v>
      </c>
      <c r="Q26" s="33" t="e">
        <f>$C$41*#REF!</f>
        <v>#REF!</v>
      </c>
      <c r="R26" s="34" t="e">
        <f t="shared" si="16"/>
        <v>#REF!</v>
      </c>
      <c r="S26" s="34" t="e">
        <f t="shared" si="13"/>
        <v>#REF!</v>
      </c>
      <c r="T26" s="34" t="e">
        <f t="shared" si="17"/>
        <v>#REF!</v>
      </c>
      <c r="U26" s="35" t="e">
        <f t="shared" si="1"/>
        <v>#REF!</v>
      </c>
      <c r="V26" s="32" t="e">
        <f>$C$42*#REF!</f>
        <v>#REF!</v>
      </c>
      <c r="W26" s="33" t="e">
        <f>$C$41*#REF!</f>
        <v>#REF!</v>
      </c>
      <c r="X26" s="34" t="e">
        <f t="shared" si="18"/>
        <v>#REF!</v>
      </c>
      <c r="Y26" s="34" t="e">
        <f t="shared" si="14"/>
        <v>#REF!</v>
      </c>
      <c r="Z26" s="34" t="e">
        <f t="shared" si="19"/>
        <v>#REF!</v>
      </c>
      <c r="AA26" s="35" t="e">
        <f t="shared" si="3"/>
        <v>#REF!</v>
      </c>
      <c r="AB26" s="32" t="e">
        <f>$C$42*#REF!</f>
        <v>#REF!</v>
      </c>
      <c r="AC26" s="33" t="e">
        <f>$C$41*#REF!</f>
        <v>#REF!</v>
      </c>
      <c r="AD26" s="34" t="e">
        <f t="shared" si="20"/>
        <v>#REF!</v>
      </c>
      <c r="AE26" s="34" t="e">
        <f t="shared" si="15"/>
        <v>#REF!</v>
      </c>
      <c r="AF26" s="34" t="e">
        <f t="shared" si="21"/>
        <v>#REF!</v>
      </c>
      <c r="AG26" s="35" t="e">
        <f t="shared" si="5"/>
        <v>#REF!</v>
      </c>
    </row>
    <row r="27" spans="1:52" x14ac:dyDescent="0.2">
      <c r="A27" s="28" t="s">
        <v>87</v>
      </c>
      <c r="B27" s="94"/>
      <c r="C27" s="86">
        <v>150000</v>
      </c>
      <c r="D27" s="4">
        <f t="shared" si="12"/>
        <v>47</v>
      </c>
      <c r="E27" s="4">
        <v>25</v>
      </c>
      <c r="F27" s="48">
        <v>9.4999999999999998E-3</v>
      </c>
      <c r="G27" s="30"/>
      <c r="I27" s="38"/>
      <c r="K27" s="38"/>
      <c r="M27" s="38"/>
      <c r="P27" s="32" t="e">
        <f>$C$42*#REF!</f>
        <v>#REF!</v>
      </c>
      <c r="Q27" s="33" t="e">
        <f>$C$41*#REF!</f>
        <v>#REF!</v>
      </c>
      <c r="R27" s="34" t="e">
        <f t="shared" si="16"/>
        <v>#REF!</v>
      </c>
      <c r="S27" s="34" t="e">
        <f t="shared" si="13"/>
        <v>#REF!</v>
      </c>
      <c r="T27" s="34" t="e">
        <f t="shared" si="17"/>
        <v>#REF!</v>
      </c>
      <c r="U27" s="35" t="e">
        <f t="shared" si="1"/>
        <v>#REF!</v>
      </c>
      <c r="V27" s="32" t="e">
        <f>$C$42*#REF!</f>
        <v>#REF!</v>
      </c>
      <c r="W27" s="33" t="e">
        <f>$C$41*#REF!</f>
        <v>#REF!</v>
      </c>
      <c r="X27" s="34" t="e">
        <f t="shared" si="18"/>
        <v>#REF!</v>
      </c>
      <c r="Y27" s="34" t="e">
        <f t="shared" si="14"/>
        <v>#REF!</v>
      </c>
      <c r="Z27" s="34" t="e">
        <f t="shared" si="19"/>
        <v>#REF!</v>
      </c>
      <c r="AA27" s="35" t="e">
        <f t="shared" si="3"/>
        <v>#REF!</v>
      </c>
      <c r="AB27" s="32" t="e">
        <f>$C$42*#REF!</f>
        <v>#REF!</v>
      </c>
      <c r="AC27" s="33" t="e">
        <f>$C$41*#REF!</f>
        <v>#REF!</v>
      </c>
      <c r="AD27" s="34" t="e">
        <f t="shared" si="20"/>
        <v>#REF!</v>
      </c>
      <c r="AE27" s="34" t="e">
        <f t="shared" si="15"/>
        <v>#REF!</v>
      </c>
      <c r="AF27" s="34" t="e">
        <f t="shared" si="21"/>
        <v>#REF!</v>
      </c>
      <c r="AG27" s="35" t="e">
        <f t="shared" si="5"/>
        <v>#REF!</v>
      </c>
      <c r="AZ27" s="36"/>
    </row>
    <row r="28" spans="1:52" x14ac:dyDescent="0.2">
      <c r="A28" s="28" t="s">
        <v>83</v>
      </c>
      <c r="B28" s="94"/>
      <c r="C28" s="82">
        <v>1.8200000000000001E-2</v>
      </c>
      <c r="D28" s="4">
        <f t="shared" si="12"/>
        <v>48</v>
      </c>
      <c r="E28" s="4">
        <v>26</v>
      </c>
      <c r="F28" s="48">
        <v>9.4999999999999998E-3</v>
      </c>
      <c r="G28" s="30"/>
      <c r="I28" s="38"/>
      <c r="K28" s="38"/>
      <c r="M28" s="38"/>
      <c r="P28" s="32" t="e">
        <f>$C$42*#REF!</f>
        <v>#REF!</v>
      </c>
      <c r="Q28" s="33" t="e">
        <f>$C$41*#REF!</f>
        <v>#REF!</v>
      </c>
      <c r="R28" s="34" t="e">
        <f t="shared" si="16"/>
        <v>#REF!</v>
      </c>
      <c r="S28" s="34" t="e">
        <f t="shared" si="13"/>
        <v>#REF!</v>
      </c>
      <c r="T28" s="34" t="e">
        <f t="shared" si="17"/>
        <v>#REF!</v>
      </c>
      <c r="U28" s="35" t="e">
        <f t="shared" si="1"/>
        <v>#REF!</v>
      </c>
      <c r="V28" s="32" t="e">
        <f>$C$42*#REF!</f>
        <v>#REF!</v>
      </c>
      <c r="W28" s="33" t="e">
        <f>$C$41*#REF!</f>
        <v>#REF!</v>
      </c>
      <c r="X28" s="34" t="e">
        <f t="shared" si="18"/>
        <v>#REF!</v>
      </c>
      <c r="Y28" s="34" t="e">
        <f t="shared" si="14"/>
        <v>#REF!</v>
      </c>
      <c r="Z28" s="34" t="e">
        <f t="shared" si="19"/>
        <v>#REF!</v>
      </c>
      <c r="AA28" s="35" t="e">
        <f t="shared" si="3"/>
        <v>#REF!</v>
      </c>
      <c r="AB28" s="32" t="e">
        <f>$C$42*#REF!</f>
        <v>#REF!</v>
      </c>
      <c r="AC28" s="33" t="e">
        <f>$C$41*#REF!</f>
        <v>#REF!</v>
      </c>
      <c r="AD28" s="34" t="e">
        <f t="shared" si="20"/>
        <v>#REF!</v>
      </c>
      <c r="AE28" s="34" t="e">
        <f t="shared" si="15"/>
        <v>#REF!</v>
      </c>
      <c r="AF28" s="34" t="e">
        <f t="shared" si="21"/>
        <v>#REF!</v>
      </c>
      <c r="AG28" s="35" t="e">
        <f t="shared" si="5"/>
        <v>#REF!</v>
      </c>
    </row>
    <row r="29" spans="1:52" x14ac:dyDescent="0.2">
      <c r="A29" s="28" t="s">
        <v>84</v>
      </c>
      <c r="B29" s="94"/>
      <c r="C29" s="82">
        <v>1.8200000000000001E-2</v>
      </c>
      <c r="D29" s="4">
        <f t="shared" si="12"/>
        <v>49</v>
      </c>
      <c r="E29" s="4">
        <v>27</v>
      </c>
      <c r="F29" s="48">
        <v>9.4999999999999998E-3</v>
      </c>
      <c r="G29" s="30"/>
      <c r="H29" s="41"/>
      <c r="J29" s="41"/>
      <c r="L29" s="41"/>
      <c r="N29" s="41"/>
      <c r="O29" s="41"/>
      <c r="P29" s="32" t="e">
        <f>$C$42*#REF!</f>
        <v>#REF!</v>
      </c>
      <c r="Q29" s="33" t="e">
        <f>$C$41*#REF!</f>
        <v>#REF!</v>
      </c>
      <c r="R29" s="34" t="e">
        <f t="shared" si="16"/>
        <v>#REF!</v>
      </c>
      <c r="S29" s="34" t="e">
        <f t="shared" si="13"/>
        <v>#REF!</v>
      </c>
      <c r="T29" s="34" t="e">
        <f t="shared" si="17"/>
        <v>#REF!</v>
      </c>
      <c r="U29" s="35" t="e">
        <f t="shared" si="1"/>
        <v>#REF!</v>
      </c>
      <c r="V29" s="32" t="e">
        <f>$C$42*#REF!</f>
        <v>#REF!</v>
      </c>
      <c r="W29" s="33" t="e">
        <f>$C$41*#REF!</f>
        <v>#REF!</v>
      </c>
      <c r="X29" s="34" t="e">
        <f t="shared" si="18"/>
        <v>#REF!</v>
      </c>
      <c r="Y29" s="34" t="e">
        <f t="shared" si="14"/>
        <v>#REF!</v>
      </c>
      <c r="Z29" s="34" t="e">
        <f t="shared" si="19"/>
        <v>#REF!</v>
      </c>
      <c r="AA29" s="35" t="e">
        <f t="shared" si="3"/>
        <v>#REF!</v>
      </c>
      <c r="AB29" s="32" t="e">
        <f>$C$42*#REF!</f>
        <v>#REF!</v>
      </c>
      <c r="AC29" s="33" t="e">
        <f>$C$41*#REF!</f>
        <v>#REF!</v>
      </c>
      <c r="AD29" s="34" t="e">
        <f t="shared" si="20"/>
        <v>#REF!</v>
      </c>
      <c r="AE29" s="34" t="e">
        <f t="shared" si="15"/>
        <v>#REF!</v>
      </c>
      <c r="AF29" s="34" t="e">
        <f t="shared" si="21"/>
        <v>#REF!</v>
      </c>
      <c r="AG29" s="35" t="e">
        <f t="shared" si="5"/>
        <v>#REF!</v>
      </c>
    </row>
    <row r="30" spans="1:52" x14ac:dyDescent="0.2">
      <c r="A30" s="28" t="s">
        <v>9</v>
      </c>
      <c r="B30" s="94" t="s">
        <v>9</v>
      </c>
      <c r="C30" s="82">
        <v>0.01</v>
      </c>
      <c r="D30" s="45">
        <f t="shared" si="12"/>
        <v>50</v>
      </c>
      <c r="E30" s="45">
        <v>28</v>
      </c>
      <c r="F30" s="48">
        <v>9.4999999999999998E-3</v>
      </c>
      <c r="G30" s="30"/>
      <c r="H30" s="41"/>
      <c r="J30" s="41"/>
      <c r="L30" s="41"/>
      <c r="N30" s="41"/>
      <c r="O30" s="41"/>
      <c r="P30" s="32" t="e">
        <f>$C$42*#REF!</f>
        <v>#REF!</v>
      </c>
      <c r="Q30" s="33" t="e">
        <f>$C$41*#REF!</f>
        <v>#REF!</v>
      </c>
      <c r="R30" s="34" t="e">
        <f t="shared" si="16"/>
        <v>#REF!</v>
      </c>
      <c r="S30" s="34" t="e">
        <f t="shared" si="13"/>
        <v>#REF!</v>
      </c>
      <c r="T30" s="34" t="e">
        <f t="shared" si="17"/>
        <v>#REF!</v>
      </c>
      <c r="U30" s="35" t="e">
        <f t="shared" si="1"/>
        <v>#REF!</v>
      </c>
      <c r="V30" s="32" t="e">
        <f>$C$42*#REF!</f>
        <v>#REF!</v>
      </c>
      <c r="W30" s="33" t="e">
        <f>$C$41*#REF!</f>
        <v>#REF!</v>
      </c>
      <c r="X30" s="34" t="e">
        <f t="shared" si="18"/>
        <v>#REF!</v>
      </c>
      <c r="Y30" s="34" t="e">
        <f t="shared" si="14"/>
        <v>#REF!</v>
      </c>
      <c r="Z30" s="34" t="e">
        <f t="shared" si="19"/>
        <v>#REF!</v>
      </c>
      <c r="AA30" s="35" t="e">
        <f t="shared" si="3"/>
        <v>#REF!</v>
      </c>
      <c r="AB30" s="32" t="e">
        <f>$C$42*#REF!</f>
        <v>#REF!</v>
      </c>
      <c r="AC30" s="33" t="e">
        <f>$C$41*#REF!</f>
        <v>#REF!</v>
      </c>
      <c r="AD30" s="34" t="e">
        <f t="shared" si="20"/>
        <v>#REF!</v>
      </c>
      <c r="AE30" s="34" t="e">
        <f t="shared" si="15"/>
        <v>#REF!</v>
      </c>
      <c r="AF30" s="34" t="e">
        <f t="shared" si="21"/>
        <v>#REF!</v>
      </c>
      <c r="AG30" s="35" t="e">
        <f t="shared" si="5"/>
        <v>#REF!</v>
      </c>
    </row>
    <row r="31" spans="1:52" x14ac:dyDescent="0.2">
      <c r="A31" s="28" t="s">
        <v>14</v>
      </c>
      <c r="B31" s="94" t="s">
        <v>51</v>
      </c>
      <c r="C31" s="84">
        <v>1</v>
      </c>
      <c r="D31" s="4">
        <f t="shared" si="12"/>
        <v>51</v>
      </c>
      <c r="E31" s="4">
        <v>29</v>
      </c>
      <c r="F31" s="48">
        <v>9.4999999999999998E-3</v>
      </c>
      <c r="G31" s="30"/>
      <c r="H31" s="41"/>
      <c r="J31" s="41"/>
      <c r="L31" s="41"/>
      <c r="N31" s="41"/>
      <c r="O31" s="41"/>
      <c r="P31" s="32" t="e">
        <f>$C$42*#REF!</f>
        <v>#REF!</v>
      </c>
      <c r="Q31" s="33" t="e">
        <f>$C$41*#REF!</f>
        <v>#REF!</v>
      </c>
      <c r="R31" s="34" t="e">
        <f t="shared" si="16"/>
        <v>#REF!</v>
      </c>
      <c r="S31" s="34" t="e">
        <f t="shared" si="13"/>
        <v>#REF!</v>
      </c>
      <c r="T31" s="34" t="e">
        <f t="shared" si="17"/>
        <v>#REF!</v>
      </c>
      <c r="U31" s="35" t="e">
        <f t="shared" si="1"/>
        <v>#REF!</v>
      </c>
      <c r="V31" s="32" t="e">
        <f>$C$42*#REF!</f>
        <v>#REF!</v>
      </c>
      <c r="W31" s="33" t="e">
        <f>$C$41*#REF!</f>
        <v>#REF!</v>
      </c>
      <c r="X31" s="34" t="e">
        <f t="shared" si="18"/>
        <v>#REF!</v>
      </c>
      <c r="Y31" s="34" t="e">
        <f t="shared" si="14"/>
        <v>#REF!</v>
      </c>
      <c r="Z31" s="34" t="e">
        <f t="shared" si="19"/>
        <v>#REF!</v>
      </c>
      <c r="AA31" s="35" t="e">
        <f t="shared" si="3"/>
        <v>#REF!</v>
      </c>
      <c r="AB31" s="32" t="e">
        <f>$C$42*#REF!</f>
        <v>#REF!</v>
      </c>
      <c r="AC31" s="33" t="e">
        <f>$C$41*#REF!</f>
        <v>#REF!</v>
      </c>
      <c r="AD31" s="34" t="e">
        <f t="shared" si="20"/>
        <v>#REF!</v>
      </c>
      <c r="AE31" s="34" t="e">
        <f t="shared" si="15"/>
        <v>#REF!</v>
      </c>
      <c r="AF31" s="34" t="e">
        <f t="shared" si="21"/>
        <v>#REF!</v>
      </c>
      <c r="AG31" s="35" t="e">
        <f t="shared" si="5"/>
        <v>#REF!</v>
      </c>
    </row>
    <row r="32" spans="1:52" x14ac:dyDescent="0.2">
      <c r="A32" s="28" t="s">
        <v>3</v>
      </c>
      <c r="B32" s="94" t="s">
        <v>49</v>
      </c>
      <c r="C32" s="87">
        <v>280000</v>
      </c>
      <c r="D32" s="4">
        <f t="shared" si="12"/>
        <v>52</v>
      </c>
      <c r="E32" s="4">
        <v>30</v>
      </c>
      <c r="F32" s="48">
        <v>9.4999999999999998E-3</v>
      </c>
      <c r="G32" s="30"/>
      <c r="H32" s="41"/>
      <c r="I32" s="38"/>
      <c r="J32" s="41"/>
      <c r="K32" s="38"/>
      <c r="L32" s="41"/>
      <c r="M32" s="38"/>
      <c r="N32" s="41"/>
      <c r="O32" s="41"/>
      <c r="P32" s="32" t="e">
        <f>$C$42*#REF!</f>
        <v>#REF!</v>
      </c>
      <c r="Q32" s="33" t="e">
        <f>$C$41*#REF!</f>
        <v>#REF!</v>
      </c>
      <c r="R32" s="34" t="e">
        <f t="shared" si="16"/>
        <v>#REF!</v>
      </c>
      <c r="S32" s="34" t="e">
        <f t="shared" si="13"/>
        <v>#REF!</v>
      </c>
      <c r="T32" s="34" t="e">
        <f t="shared" si="17"/>
        <v>#REF!</v>
      </c>
      <c r="U32" s="35" t="e">
        <f t="shared" si="1"/>
        <v>#REF!</v>
      </c>
      <c r="V32" s="32" t="e">
        <f>$C$42*#REF!</f>
        <v>#REF!</v>
      </c>
      <c r="W32" s="33" t="e">
        <f>$C$41*#REF!</f>
        <v>#REF!</v>
      </c>
      <c r="X32" s="34" t="e">
        <f t="shared" si="18"/>
        <v>#REF!</v>
      </c>
      <c r="Y32" s="34" t="e">
        <f t="shared" si="14"/>
        <v>#REF!</v>
      </c>
      <c r="Z32" s="34" t="e">
        <f t="shared" si="19"/>
        <v>#REF!</v>
      </c>
      <c r="AA32" s="35" t="e">
        <f t="shared" si="3"/>
        <v>#REF!</v>
      </c>
      <c r="AB32" s="32" t="e">
        <f>$C$42*#REF!</f>
        <v>#REF!</v>
      </c>
      <c r="AC32" s="33" t="e">
        <f>$C$41*#REF!</f>
        <v>#REF!</v>
      </c>
      <c r="AD32" s="34" t="e">
        <f t="shared" si="20"/>
        <v>#REF!</v>
      </c>
      <c r="AE32" s="34" t="e">
        <f t="shared" si="15"/>
        <v>#REF!</v>
      </c>
      <c r="AF32" s="34" t="e">
        <f t="shared" si="21"/>
        <v>#REF!</v>
      </c>
      <c r="AG32" s="35" t="e">
        <f t="shared" si="5"/>
        <v>#REF!</v>
      </c>
    </row>
    <row r="33" spans="1:16384" x14ac:dyDescent="0.2">
      <c r="A33" s="28" t="s">
        <v>64</v>
      </c>
      <c r="B33" s="94" t="s">
        <v>67</v>
      </c>
      <c r="C33" s="88">
        <v>0</v>
      </c>
      <c r="D33" s="4">
        <f t="shared" si="12"/>
        <v>53</v>
      </c>
      <c r="E33" s="4">
        <v>31</v>
      </c>
      <c r="F33" s="48">
        <v>9.4999999999999998E-3</v>
      </c>
      <c r="G33" s="30"/>
      <c r="H33" s="42"/>
      <c r="I33" s="38"/>
      <c r="J33" s="42"/>
      <c r="K33" s="38"/>
      <c r="L33" s="42"/>
      <c r="M33" s="38"/>
      <c r="N33" s="42"/>
      <c r="O33" s="42"/>
      <c r="P33" s="32" t="e">
        <f>$C$42*#REF!</f>
        <v>#REF!</v>
      </c>
      <c r="Q33" s="33" t="e">
        <f>$C$41*#REF!</f>
        <v>#REF!</v>
      </c>
      <c r="R33" s="34" t="e">
        <f t="shared" si="16"/>
        <v>#REF!</v>
      </c>
      <c r="S33" s="34" t="e">
        <f t="shared" si="13"/>
        <v>#REF!</v>
      </c>
      <c r="T33" s="34" t="e">
        <f t="shared" si="17"/>
        <v>#REF!</v>
      </c>
      <c r="U33" s="35" t="e">
        <f t="shared" si="1"/>
        <v>#REF!</v>
      </c>
      <c r="V33" s="32" t="e">
        <f>$C$42*#REF!</f>
        <v>#REF!</v>
      </c>
      <c r="W33" s="33" t="e">
        <f>$C$41*#REF!</f>
        <v>#REF!</v>
      </c>
      <c r="X33" s="34" t="e">
        <f t="shared" si="18"/>
        <v>#REF!</v>
      </c>
      <c r="Y33" s="34" t="e">
        <f t="shared" si="14"/>
        <v>#REF!</v>
      </c>
      <c r="Z33" s="34" t="e">
        <f t="shared" si="19"/>
        <v>#REF!</v>
      </c>
      <c r="AA33" s="35" t="e">
        <f t="shared" si="3"/>
        <v>#REF!</v>
      </c>
      <c r="AB33" s="32" t="e">
        <f>$C$42*#REF!</f>
        <v>#REF!</v>
      </c>
      <c r="AC33" s="33" t="e">
        <f>$C$41*#REF!</f>
        <v>#REF!</v>
      </c>
      <c r="AD33" s="34" t="e">
        <f t="shared" si="20"/>
        <v>#REF!</v>
      </c>
      <c r="AE33" s="34" t="e">
        <f t="shared" si="15"/>
        <v>#REF!</v>
      </c>
      <c r="AF33" s="34" t="e">
        <f t="shared" si="21"/>
        <v>#REF!</v>
      </c>
      <c r="AG33" s="35" t="e">
        <f t="shared" si="5"/>
        <v>#REF!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  <c r="ASH33" s="7"/>
      <c r="ASI33" s="7"/>
      <c r="ASJ33" s="7"/>
      <c r="ASK33" s="7"/>
      <c r="ASL33" s="7"/>
      <c r="ASM33" s="7"/>
      <c r="ASN33" s="7"/>
      <c r="ASO33" s="7"/>
      <c r="ASP33" s="7"/>
      <c r="ASQ33" s="7"/>
      <c r="ASR33" s="7"/>
      <c r="ASS33" s="7"/>
      <c r="AST33" s="7"/>
      <c r="ASU33" s="7"/>
      <c r="ASV33" s="7"/>
      <c r="ASW33" s="7"/>
      <c r="ASX33" s="7"/>
      <c r="ASY33" s="7"/>
      <c r="ASZ33" s="7"/>
      <c r="ATA33" s="7"/>
      <c r="ATB33" s="7"/>
      <c r="ATC33" s="7"/>
      <c r="ATD33" s="7"/>
      <c r="ATE33" s="7"/>
      <c r="ATF33" s="7"/>
      <c r="ATG33" s="7"/>
      <c r="ATH33" s="7"/>
      <c r="ATI33" s="7"/>
      <c r="ATJ33" s="7"/>
      <c r="ATK33" s="7"/>
      <c r="ATL33" s="7"/>
      <c r="ATM33" s="7"/>
      <c r="ATN33" s="7"/>
      <c r="ATO33" s="7"/>
      <c r="ATP33" s="7"/>
      <c r="ATQ33" s="7"/>
      <c r="ATR33" s="7"/>
      <c r="ATS33" s="7"/>
      <c r="ATT33" s="7"/>
      <c r="ATU33" s="7"/>
      <c r="ATV33" s="7"/>
      <c r="ATW33" s="7"/>
      <c r="ATX33" s="7"/>
      <c r="ATY33" s="7"/>
      <c r="ATZ33" s="7"/>
      <c r="AUA33" s="7"/>
      <c r="AUB33" s="7"/>
      <c r="AUC33" s="7"/>
      <c r="AUD33" s="7"/>
      <c r="AUE33" s="7"/>
      <c r="AUF33" s="7"/>
      <c r="AUG33" s="7"/>
      <c r="AUH33" s="7"/>
      <c r="AUI33" s="7"/>
      <c r="AUJ33" s="7"/>
      <c r="AUK33" s="7"/>
      <c r="AUL33" s="7"/>
      <c r="AUM33" s="7"/>
      <c r="AUN33" s="7"/>
      <c r="AUO33" s="7"/>
      <c r="AUP33" s="7"/>
      <c r="AUQ33" s="7"/>
      <c r="AUR33" s="7"/>
      <c r="AUS33" s="7"/>
      <c r="AUT33" s="7"/>
      <c r="AUU33" s="7"/>
      <c r="AUV33" s="7"/>
      <c r="AUW33" s="7"/>
      <c r="AUX33" s="7"/>
      <c r="AUY33" s="7"/>
      <c r="AUZ33" s="7"/>
      <c r="AVA33" s="7"/>
      <c r="AVB33" s="7"/>
      <c r="AVC33" s="7"/>
      <c r="AVD33" s="7"/>
      <c r="AVE33" s="7"/>
      <c r="AVF33" s="7"/>
      <c r="AVG33" s="7"/>
      <c r="AVH33" s="7"/>
      <c r="AVI33" s="7"/>
      <c r="AVJ33" s="7"/>
      <c r="AVK33" s="7"/>
      <c r="AVL33" s="7"/>
      <c r="AVM33" s="7"/>
      <c r="AVN33" s="7"/>
      <c r="AVO33" s="7"/>
      <c r="AVP33" s="7"/>
      <c r="AVQ33" s="7"/>
      <c r="AVR33" s="7"/>
      <c r="AVS33" s="7"/>
      <c r="AVT33" s="7"/>
      <c r="AVU33" s="7"/>
      <c r="AVV33" s="7"/>
      <c r="AVW33" s="7"/>
      <c r="AVX33" s="7"/>
      <c r="AVY33" s="7"/>
      <c r="AVZ33" s="7"/>
      <c r="AWA33" s="7"/>
      <c r="AWB33" s="7"/>
      <c r="AWC33" s="7"/>
      <c r="AWD33" s="7"/>
      <c r="AWE33" s="7"/>
      <c r="AWF33" s="7"/>
      <c r="AWG33" s="7"/>
      <c r="AWH33" s="7"/>
      <c r="AWI33" s="7"/>
      <c r="AWJ33" s="7"/>
      <c r="AWK33" s="7"/>
      <c r="AWL33" s="7"/>
      <c r="AWM33" s="7"/>
      <c r="AWN33" s="7"/>
      <c r="AWO33" s="7"/>
      <c r="AWP33" s="7"/>
      <c r="AWQ33" s="7"/>
      <c r="AWR33" s="7"/>
      <c r="AWS33" s="7"/>
      <c r="AWT33" s="7"/>
      <c r="AWU33" s="7"/>
      <c r="AWV33" s="7"/>
      <c r="AWW33" s="7"/>
      <c r="AWX33" s="7"/>
      <c r="AWY33" s="7"/>
      <c r="AWZ33" s="7"/>
      <c r="AXA33" s="7"/>
      <c r="AXB33" s="7"/>
      <c r="AXC33" s="7"/>
      <c r="AXD33" s="7"/>
      <c r="AXE33" s="7"/>
      <c r="AXF33" s="7"/>
      <c r="AXG33" s="7"/>
      <c r="AXH33" s="7"/>
      <c r="AXI33" s="7"/>
      <c r="AXJ33" s="7"/>
      <c r="AXK33" s="7"/>
      <c r="AXL33" s="7"/>
      <c r="AXM33" s="7"/>
      <c r="AXN33" s="7"/>
      <c r="AXO33" s="7"/>
      <c r="AXP33" s="7"/>
      <c r="AXQ33" s="7"/>
      <c r="AXR33" s="7"/>
      <c r="AXS33" s="7"/>
      <c r="AXT33" s="7"/>
      <c r="AXU33" s="7"/>
      <c r="AXV33" s="7"/>
      <c r="AXW33" s="7"/>
      <c r="AXX33" s="7"/>
      <c r="AXY33" s="7"/>
      <c r="AXZ33" s="7"/>
      <c r="AYA33" s="7"/>
      <c r="AYB33" s="7"/>
      <c r="AYC33" s="7"/>
      <c r="AYD33" s="7"/>
      <c r="AYE33" s="7"/>
      <c r="AYF33" s="7"/>
      <c r="AYG33" s="7"/>
      <c r="AYH33" s="7"/>
      <c r="AYI33" s="7"/>
      <c r="AYJ33" s="7"/>
      <c r="AYK33" s="7"/>
      <c r="AYL33" s="7"/>
      <c r="AYM33" s="7"/>
      <c r="AYN33" s="7"/>
      <c r="AYO33" s="7"/>
      <c r="AYP33" s="7"/>
      <c r="AYQ33" s="7"/>
      <c r="AYR33" s="7"/>
      <c r="AYS33" s="7"/>
      <c r="AYT33" s="7"/>
      <c r="AYU33" s="7"/>
      <c r="AYV33" s="7"/>
      <c r="AYW33" s="7"/>
      <c r="AYX33" s="7"/>
      <c r="AYY33" s="7"/>
      <c r="AYZ33" s="7"/>
      <c r="AZA33" s="7"/>
      <c r="AZB33" s="7"/>
      <c r="AZC33" s="7"/>
      <c r="AZD33" s="7"/>
      <c r="AZE33" s="7"/>
      <c r="AZF33" s="7"/>
      <c r="AZG33" s="7"/>
      <c r="AZH33" s="7"/>
      <c r="AZI33" s="7"/>
      <c r="AZJ33" s="7"/>
      <c r="AZK33" s="7"/>
      <c r="AZL33" s="7"/>
      <c r="AZM33" s="7"/>
      <c r="AZN33" s="7"/>
      <c r="AZO33" s="7"/>
      <c r="AZP33" s="7"/>
      <c r="AZQ33" s="7"/>
      <c r="AZR33" s="7"/>
      <c r="AZS33" s="7"/>
      <c r="AZT33" s="7"/>
      <c r="AZU33" s="7"/>
      <c r="AZV33" s="7"/>
      <c r="AZW33" s="7"/>
      <c r="AZX33" s="7"/>
      <c r="AZY33" s="7"/>
      <c r="AZZ33" s="7"/>
      <c r="BAA33" s="7"/>
      <c r="BAB33" s="7"/>
      <c r="BAC33" s="7"/>
      <c r="BAD33" s="7"/>
      <c r="BAE33" s="7"/>
      <c r="BAF33" s="7"/>
      <c r="BAG33" s="7"/>
      <c r="BAH33" s="7"/>
      <c r="BAI33" s="7"/>
      <c r="BAJ33" s="7"/>
      <c r="BAK33" s="7"/>
      <c r="BAL33" s="7"/>
      <c r="BAM33" s="7"/>
      <c r="BAN33" s="7"/>
      <c r="BAO33" s="7"/>
      <c r="BAP33" s="7"/>
      <c r="BAQ33" s="7"/>
      <c r="BAR33" s="7"/>
      <c r="BAS33" s="7"/>
      <c r="BAT33" s="7"/>
      <c r="BAU33" s="7"/>
      <c r="BAV33" s="7"/>
      <c r="BAW33" s="7"/>
      <c r="BAX33" s="7"/>
      <c r="BAY33" s="7"/>
      <c r="BAZ33" s="7"/>
      <c r="BBA33" s="7"/>
      <c r="BBB33" s="7"/>
      <c r="BBC33" s="7"/>
      <c r="BBD33" s="7"/>
      <c r="BBE33" s="7"/>
      <c r="BBF33" s="7"/>
      <c r="BBG33" s="7"/>
      <c r="BBH33" s="7"/>
      <c r="BBI33" s="7"/>
      <c r="BBJ33" s="7"/>
      <c r="BBK33" s="7"/>
      <c r="BBL33" s="7"/>
      <c r="BBM33" s="7"/>
      <c r="BBN33" s="7"/>
      <c r="BBO33" s="7"/>
      <c r="BBP33" s="7"/>
      <c r="BBQ33" s="7"/>
      <c r="BBR33" s="7"/>
      <c r="BBS33" s="7"/>
      <c r="BBT33" s="7"/>
      <c r="BBU33" s="7"/>
      <c r="BBV33" s="7"/>
      <c r="BBW33" s="7"/>
      <c r="BBX33" s="7"/>
      <c r="BBY33" s="7"/>
      <c r="BBZ33" s="7"/>
      <c r="BCA33" s="7"/>
      <c r="BCB33" s="7"/>
      <c r="BCC33" s="7"/>
      <c r="BCD33" s="7"/>
      <c r="BCE33" s="7"/>
      <c r="BCF33" s="7"/>
      <c r="BCG33" s="7"/>
      <c r="BCH33" s="7"/>
      <c r="BCI33" s="7"/>
      <c r="BCJ33" s="7"/>
      <c r="BCK33" s="7"/>
      <c r="BCL33" s="7"/>
      <c r="BCM33" s="7"/>
      <c r="BCN33" s="7"/>
      <c r="BCO33" s="7"/>
      <c r="BCP33" s="7"/>
      <c r="BCQ33" s="7"/>
      <c r="BCR33" s="7"/>
      <c r="BCS33" s="7"/>
      <c r="BCT33" s="7"/>
      <c r="BCU33" s="7"/>
      <c r="BCV33" s="7"/>
      <c r="BCW33" s="7"/>
      <c r="BCX33" s="7"/>
      <c r="BCY33" s="7"/>
      <c r="BCZ33" s="7"/>
      <c r="BDA33" s="7"/>
      <c r="BDB33" s="7"/>
      <c r="BDC33" s="7"/>
      <c r="BDD33" s="7"/>
      <c r="BDE33" s="7"/>
      <c r="BDF33" s="7"/>
      <c r="BDG33" s="7"/>
      <c r="BDH33" s="7"/>
      <c r="BDI33" s="7"/>
      <c r="BDJ33" s="7"/>
      <c r="BDK33" s="7"/>
      <c r="BDL33" s="7"/>
      <c r="BDM33" s="7"/>
      <c r="BDN33" s="7"/>
      <c r="BDO33" s="7"/>
      <c r="BDP33" s="7"/>
      <c r="BDQ33" s="7"/>
      <c r="BDR33" s="7"/>
      <c r="BDS33" s="7"/>
      <c r="BDT33" s="7"/>
      <c r="BDU33" s="7"/>
      <c r="BDV33" s="7"/>
      <c r="BDW33" s="7"/>
      <c r="BDX33" s="7"/>
      <c r="BDY33" s="7"/>
      <c r="BDZ33" s="7"/>
      <c r="BEA33" s="7"/>
      <c r="BEB33" s="7"/>
      <c r="BEC33" s="7"/>
      <c r="BED33" s="7"/>
      <c r="BEE33" s="7"/>
      <c r="BEF33" s="7"/>
      <c r="BEG33" s="7"/>
      <c r="BEH33" s="7"/>
      <c r="BEI33" s="7"/>
      <c r="BEJ33" s="7"/>
      <c r="BEK33" s="7"/>
      <c r="BEL33" s="7"/>
      <c r="BEM33" s="7"/>
      <c r="BEN33" s="7"/>
      <c r="BEO33" s="7"/>
      <c r="BEP33" s="7"/>
      <c r="BEQ33" s="7"/>
      <c r="BER33" s="7"/>
      <c r="BES33" s="7"/>
      <c r="BET33" s="7"/>
      <c r="BEU33" s="7"/>
      <c r="BEV33" s="7"/>
      <c r="BEW33" s="7"/>
      <c r="BEX33" s="7"/>
      <c r="BEY33" s="7"/>
      <c r="BEZ33" s="7"/>
      <c r="BFA33" s="7"/>
      <c r="BFB33" s="7"/>
      <c r="BFC33" s="7"/>
      <c r="BFD33" s="7"/>
      <c r="BFE33" s="7"/>
      <c r="BFF33" s="7"/>
      <c r="BFG33" s="7"/>
      <c r="BFH33" s="7"/>
      <c r="BFI33" s="7"/>
      <c r="BFJ33" s="7"/>
      <c r="BFK33" s="7"/>
      <c r="BFL33" s="7"/>
      <c r="BFM33" s="7"/>
      <c r="BFN33" s="7"/>
      <c r="BFO33" s="7"/>
      <c r="BFP33" s="7"/>
      <c r="BFQ33" s="7"/>
      <c r="BFR33" s="7"/>
      <c r="BFS33" s="7"/>
      <c r="BFT33" s="7"/>
      <c r="BFU33" s="7"/>
      <c r="BFV33" s="7"/>
      <c r="BFW33" s="7"/>
      <c r="BFX33" s="7"/>
      <c r="BFY33" s="7"/>
      <c r="BFZ33" s="7"/>
      <c r="BGA33" s="7"/>
      <c r="BGB33" s="7"/>
      <c r="BGC33" s="7"/>
      <c r="BGD33" s="7"/>
      <c r="BGE33" s="7"/>
      <c r="BGF33" s="7"/>
      <c r="BGG33" s="7"/>
      <c r="BGH33" s="7"/>
      <c r="BGI33" s="7"/>
      <c r="BGJ33" s="7"/>
      <c r="BGK33" s="7"/>
      <c r="BGL33" s="7"/>
      <c r="BGM33" s="7"/>
      <c r="BGN33" s="7"/>
      <c r="BGO33" s="7"/>
      <c r="BGP33" s="7"/>
      <c r="BGQ33" s="7"/>
      <c r="BGR33" s="7"/>
      <c r="BGS33" s="7"/>
      <c r="BGT33" s="7"/>
      <c r="BGU33" s="7"/>
      <c r="BGV33" s="7"/>
      <c r="BGW33" s="7"/>
      <c r="BGX33" s="7"/>
      <c r="BGY33" s="7"/>
      <c r="BGZ33" s="7"/>
      <c r="BHA33" s="7"/>
      <c r="BHB33" s="7"/>
      <c r="BHC33" s="7"/>
      <c r="BHD33" s="7"/>
      <c r="BHE33" s="7"/>
      <c r="BHF33" s="7"/>
      <c r="BHG33" s="7"/>
      <c r="BHH33" s="7"/>
      <c r="BHI33" s="7"/>
      <c r="BHJ33" s="7"/>
      <c r="BHK33" s="7"/>
      <c r="BHL33" s="7"/>
      <c r="BHM33" s="7"/>
      <c r="BHN33" s="7"/>
      <c r="BHO33" s="7"/>
      <c r="BHP33" s="7"/>
      <c r="BHQ33" s="7"/>
      <c r="BHR33" s="7"/>
      <c r="BHS33" s="7"/>
      <c r="BHT33" s="7"/>
      <c r="BHU33" s="7"/>
      <c r="BHV33" s="7"/>
      <c r="BHW33" s="7"/>
      <c r="BHX33" s="7"/>
      <c r="BHY33" s="7"/>
      <c r="BHZ33" s="7"/>
      <c r="BIA33" s="7"/>
      <c r="BIB33" s="7"/>
      <c r="BIC33" s="7"/>
      <c r="BID33" s="7"/>
      <c r="BIE33" s="7"/>
      <c r="BIF33" s="7"/>
      <c r="BIG33" s="7"/>
      <c r="BIH33" s="7"/>
      <c r="BII33" s="7"/>
      <c r="BIJ33" s="7"/>
      <c r="BIK33" s="7"/>
      <c r="BIL33" s="7"/>
      <c r="BIM33" s="7"/>
      <c r="BIN33" s="7"/>
      <c r="BIO33" s="7"/>
      <c r="BIP33" s="7"/>
      <c r="BIQ33" s="7"/>
      <c r="BIR33" s="7"/>
      <c r="BIS33" s="7"/>
      <c r="BIT33" s="7"/>
      <c r="BIU33" s="7"/>
      <c r="BIV33" s="7"/>
      <c r="BIW33" s="7"/>
      <c r="BIX33" s="7"/>
      <c r="BIY33" s="7"/>
      <c r="BIZ33" s="7"/>
      <c r="BJA33" s="7"/>
      <c r="BJB33" s="7"/>
      <c r="BJC33" s="7"/>
      <c r="BJD33" s="7"/>
      <c r="BJE33" s="7"/>
      <c r="BJF33" s="7"/>
      <c r="BJG33" s="7"/>
      <c r="BJH33" s="7"/>
      <c r="BJI33" s="7"/>
      <c r="BJJ33" s="7"/>
      <c r="BJK33" s="7"/>
      <c r="BJL33" s="7"/>
      <c r="BJM33" s="7"/>
      <c r="BJN33" s="7"/>
      <c r="BJO33" s="7"/>
      <c r="BJP33" s="7"/>
      <c r="BJQ33" s="7"/>
      <c r="BJR33" s="7"/>
      <c r="BJS33" s="7"/>
      <c r="BJT33" s="7"/>
      <c r="BJU33" s="7"/>
      <c r="BJV33" s="7"/>
      <c r="BJW33" s="7"/>
      <c r="BJX33" s="7"/>
      <c r="BJY33" s="7"/>
      <c r="BJZ33" s="7"/>
      <c r="BKA33" s="7"/>
      <c r="BKB33" s="7"/>
      <c r="BKC33" s="7"/>
      <c r="BKD33" s="7"/>
      <c r="BKE33" s="7"/>
      <c r="BKF33" s="7"/>
      <c r="BKG33" s="7"/>
      <c r="BKH33" s="7"/>
      <c r="BKI33" s="7"/>
      <c r="BKJ33" s="7"/>
      <c r="BKK33" s="7"/>
      <c r="BKL33" s="7"/>
      <c r="BKM33" s="7"/>
      <c r="BKN33" s="7"/>
      <c r="BKO33" s="7"/>
      <c r="BKP33" s="7"/>
      <c r="BKQ33" s="7"/>
      <c r="BKR33" s="7"/>
      <c r="BKS33" s="7"/>
      <c r="BKT33" s="7"/>
      <c r="BKU33" s="7"/>
      <c r="BKV33" s="7"/>
      <c r="BKW33" s="7"/>
      <c r="BKX33" s="7"/>
      <c r="BKY33" s="7"/>
      <c r="BKZ33" s="7"/>
      <c r="BLA33" s="7"/>
      <c r="BLB33" s="7"/>
      <c r="BLC33" s="7"/>
      <c r="BLD33" s="7"/>
      <c r="BLE33" s="7"/>
      <c r="BLF33" s="7"/>
      <c r="BLG33" s="7"/>
      <c r="BLH33" s="7"/>
      <c r="BLI33" s="7"/>
      <c r="BLJ33" s="7"/>
      <c r="BLK33" s="7"/>
      <c r="BLL33" s="7"/>
      <c r="BLM33" s="7"/>
      <c r="BLN33" s="7"/>
      <c r="BLO33" s="7"/>
      <c r="BLP33" s="7"/>
      <c r="BLQ33" s="7"/>
      <c r="BLR33" s="7"/>
      <c r="BLS33" s="7"/>
      <c r="BLT33" s="7"/>
      <c r="BLU33" s="7"/>
      <c r="BLV33" s="7"/>
      <c r="BLW33" s="7"/>
      <c r="BLX33" s="7"/>
      <c r="BLY33" s="7"/>
      <c r="BLZ33" s="7"/>
      <c r="BMA33" s="7"/>
      <c r="BMB33" s="7"/>
      <c r="BMC33" s="7"/>
      <c r="BMD33" s="7"/>
      <c r="BME33" s="7"/>
      <c r="BMF33" s="7"/>
      <c r="BMG33" s="7"/>
      <c r="BMH33" s="7"/>
      <c r="BMI33" s="7"/>
      <c r="BMJ33" s="7"/>
      <c r="BMK33" s="7"/>
      <c r="BML33" s="7"/>
      <c r="BMM33" s="7"/>
      <c r="BMN33" s="7"/>
      <c r="BMO33" s="7"/>
      <c r="BMP33" s="7"/>
      <c r="BMQ33" s="7"/>
      <c r="BMR33" s="7"/>
      <c r="BMS33" s="7"/>
      <c r="BMT33" s="7"/>
      <c r="BMU33" s="7"/>
      <c r="BMV33" s="7"/>
      <c r="BMW33" s="7"/>
      <c r="BMX33" s="7"/>
      <c r="BMY33" s="7"/>
      <c r="BMZ33" s="7"/>
      <c r="BNA33" s="7"/>
      <c r="BNB33" s="7"/>
      <c r="BNC33" s="7"/>
      <c r="BND33" s="7"/>
      <c r="BNE33" s="7"/>
      <c r="BNF33" s="7"/>
      <c r="BNG33" s="7"/>
      <c r="BNH33" s="7"/>
      <c r="BNI33" s="7"/>
      <c r="BNJ33" s="7"/>
      <c r="BNK33" s="7"/>
      <c r="BNL33" s="7"/>
      <c r="BNM33" s="7"/>
      <c r="BNN33" s="7"/>
      <c r="BNO33" s="7"/>
      <c r="BNP33" s="7"/>
      <c r="BNQ33" s="7"/>
      <c r="BNR33" s="7"/>
      <c r="BNS33" s="7"/>
      <c r="BNT33" s="7"/>
      <c r="BNU33" s="7"/>
      <c r="BNV33" s="7"/>
      <c r="BNW33" s="7"/>
      <c r="BNX33" s="7"/>
      <c r="BNY33" s="7"/>
      <c r="BNZ33" s="7"/>
      <c r="BOA33" s="7"/>
      <c r="BOB33" s="7"/>
      <c r="BOC33" s="7"/>
      <c r="BOD33" s="7"/>
      <c r="BOE33" s="7"/>
      <c r="BOF33" s="7"/>
      <c r="BOG33" s="7"/>
      <c r="BOH33" s="7"/>
      <c r="BOI33" s="7"/>
      <c r="BOJ33" s="7"/>
      <c r="BOK33" s="7"/>
      <c r="BOL33" s="7"/>
      <c r="BOM33" s="7"/>
      <c r="BON33" s="7"/>
      <c r="BOO33" s="7"/>
      <c r="BOP33" s="7"/>
      <c r="BOQ33" s="7"/>
      <c r="BOR33" s="7"/>
      <c r="BOS33" s="7"/>
      <c r="BOT33" s="7"/>
      <c r="BOU33" s="7"/>
      <c r="BOV33" s="7"/>
      <c r="BOW33" s="7"/>
      <c r="BOX33" s="7"/>
      <c r="BOY33" s="7"/>
      <c r="BOZ33" s="7"/>
      <c r="BPA33" s="7"/>
      <c r="BPB33" s="7"/>
      <c r="BPC33" s="7"/>
      <c r="BPD33" s="7"/>
      <c r="BPE33" s="7"/>
      <c r="BPF33" s="7"/>
      <c r="BPG33" s="7"/>
      <c r="BPH33" s="7"/>
      <c r="BPI33" s="7"/>
      <c r="BPJ33" s="7"/>
      <c r="BPK33" s="7"/>
      <c r="BPL33" s="7"/>
      <c r="BPM33" s="7"/>
      <c r="BPN33" s="7"/>
      <c r="BPO33" s="7"/>
      <c r="BPP33" s="7"/>
      <c r="BPQ33" s="7"/>
      <c r="BPR33" s="7"/>
      <c r="BPS33" s="7"/>
      <c r="BPT33" s="7"/>
      <c r="BPU33" s="7"/>
      <c r="BPV33" s="7"/>
      <c r="BPW33" s="7"/>
      <c r="BPX33" s="7"/>
      <c r="BPY33" s="7"/>
      <c r="BPZ33" s="7"/>
      <c r="BQA33" s="7"/>
      <c r="BQB33" s="7"/>
      <c r="BQC33" s="7"/>
      <c r="BQD33" s="7"/>
      <c r="BQE33" s="7"/>
      <c r="BQF33" s="7"/>
      <c r="BQG33" s="7"/>
      <c r="BQH33" s="7"/>
      <c r="BQI33" s="7"/>
      <c r="BQJ33" s="7"/>
      <c r="BQK33" s="7"/>
      <c r="BQL33" s="7"/>
      <c r="BQM33" s="7"/>
      <c r="BQN33" s="7"/>
      <c r="BQO33" s="7"/>
      <c r="BQP33" s="7"/>
      <c r="BQQ33" s="7"/>
      <c r="BQR33" s="7"/>
      <c r="BQS33" s="7"/>
      <c r="BQT33" s="7"/>
      <c r="BQU33" s="7"/>
      <c r="BQV33" s="7"/>
      <c r="BQW33" s="7"/>
      <c r="BQX33" s="7"/>
      <c r="BQY33" s="7"/>
      <c r="BQZ33" s="7"/>
      <c r="BRA33" s="7"/>
      <c r="BRB33" s="7"/>
      <c r="BRC33" s="7"/>
      <c r="BRD33" s="7"/>
      <c r="BRE33" s="7"/>
      <c r="BRF33" s="7"/>
      <c r="BRG33" s="7"/>
      <c r="BRH33" s="7"/>
      <c r="BRI33" s="7"/>
      <c r="BRJ33" s="7"/>
      <c r="BRK33" s="7"/>
      <c r="BRL33" s="7"/>
      <c r="BRM33" s="7"/>
      <c r="BRN33" s="7"/>
      <c r="BRO33" s="7"/>
      <c r="BRP33" s="7"/>
      <c r="BRQ33" s="7"/>
      <c r="BRR33" s="7"/>
      <c r="BRS33" s="7"/>
      <c r="BRT33" s="7"/>
      <c r="BRU33" s="7"/>
      <c r="BRV33" s="7"/>
      <c r="BRW33" s="7"/>
      <c r="BRX33" s="7"/>
      <c r="BRY33" s="7"/>
      <c r="BRZ33" s="7"/>
      <c r="BSA33" s="7"/>
      <c r="BSB33" s="7"/>
      <c r="BSC33" s="7"/>
      <c r="BSD33" s="7"/>
      <c r="BSE33" s="7"/>
      <c r="BSF33" s="7"/>
      <c r="BSG33" s="7"/>
      <c r="BSH33" s="7"/>
      <c r="BSI33" s="7"/>
      <c r="BSJ33" s="7"/>
      <c r="BSK33" s="7"/>
      <c r="BSL33" s="7"/>
      <c r="BSM33" s="7"/>
      <c r="BSN33" s="7"/>
      <c r="BSO33" s="7"/>
      <c r="BSP33" s="7"/>
      <c r="BSQ33" s="7"/>
      <c r="BSR33" s="7"/>
      <c r="BSS33" s="7"/>
      <c r="BST33" s="7"/>
      <c r="BSU33" s="7"/>
      <c r="BSV33" s="7"/>
      <c r="BSW33" s="7"/>
      <c r="BSX33" s="7"/>
      <c r="BSY33" s="7"/>
      <c r="BSZ33" s="7"/>
      <c r="BTA33" s="7"/>
      <c r="BTB33" s="7"/>
      <c r="BTC33" s="7"/>
      <c r="BTD33" s="7"/>
      <c r="BTE33" s="7"/>
      <c r="BTF33" s="7"/>
      <c r="BTG33" s="7"/>
      <c r="BTH33" s="7"/>
      <c r="BTI33" s="7"/>
      <c r="BTJ33" s="7"/>
      <c r="BTK33" s="7"/>
      <c r="BTL33" s="7"/>
      <c r="BTM33" s="7"/>
      <c r="BTN33" s="7"/>
      <c r="BTO33" s="7"/>
      <c r="BTP33" s="7"/>
      <c r="BTQ33" s="7"/>
      <c r="BTR33" s="7"/>
      <c r="BTS33" s="7"/>
      <c r="BTT33" s="7"/>
      <c r="BTU33" s="7"/>
      <c r="BTV33" s="7"/>
      <c r="BTW33" s="7"/>
      <c r="BTX33" s="7"/>
      <c r="BTY33" s="7"/>
      <c r="BTZ33" s="7"/>
      <c r="BUA33" s="7"/>
      <c r="BUB33" s="7"/>
      <c r="BUC33" s="7"/>
      <c r="BUD33" s="7"/>
      <c r="BUE33" s="7"/>
      <c r="BUF33" s="7"/>
      <c r="BUG33" s="7"/>
      <c r="BUH33" s="7"/>
      <c r="BUI33" s="7"/>
      <c r="BUJ33" s="7"/>
      <c r="BUK33" s="7"/>
      <c r="BUL33" s="7"/>
      <c r="BUM33" s="7"/>
      <c r="BUN33" s="7"/>
      <c r="BUO33" s="7"/>
      <c r="BUP33" s="7"/>
      <c r="BUQ33" s="7"/>
      <c r="BUR33" s="7"/>
      <c r="BUS33" s="7"/>
      <c r="BUT33" s="7"/>
      <c r="BUU33" s="7"/>
      <c r="BUV33" s="7"/>
      <c r="BUW33" s="7"/>
      <c r="BUX33" s="7"/>
      <c r="BUY33" s="7"/>
      <c r="BUZ33" s="7"/>
      <c r="BVA33" s="7"/>
      <c r="BVB33" s="7"/>
      <c r="BVC33" s="7"/>
      <c r="BVD33" s="7"/>
      <c r="BVE33" s="7"/>
      <c r="BVF33" s="7"/>
      <c r="BVG33" s="7"/>
      <c r="BVH33" s="7"/>
      <c r="BVI33" s="7"/>
      <c r="BVJ33" s="7"/>
      <c r="BVK33" s="7"/>
      <c r="BVL33" s="7"/>
      <c r="BVM33" s="7"/>
      <c r="BVN33" s="7"/>
      <c r="BVO33" s="7"/>
      <c r="BVP33" s="7"/>
      <c r="BVQ33" s="7"/>
      <c r="BVR33" s="7"/>
      <c r="BVS33" s="7"/>
      <c r="BVT33" s="7"/>
      <c r="BVU33" s="7"/>
      <c r="BVV33" s="7"/>
      <c r="BVW33" s="7"/>
      <c r="BVX33" s="7"/>
      <c r="BVY33" s="7"/>
      <c r="BVZ33" s="7"/>
      <c r="BWA33" s="7"/>
      <c r="BWB33" s="7"/>
      <c r="BWC33" s="7"/>
      <c r="BWD33" s="7"/>
      <c r="BWE33" s="7"/>
      <c r="BWF33" s="7"/>
      <c r="BWG33" s="7"/>
      <c r="BWH33" s="7"/>
      <c r="BWI33" s="7"/>
      <c r="BWJ33" s="7"/>
      <c r="BWK33" s="7"/>
      <c r="BWL33" s="7"/>
      <c r="BWM33" s="7"/>
      <c r="BWN33" s="7"/>
      <c r="BWO33" s="7"/>
      <c r="BWP33" s="7"/>
      <c r="BWQ33" s="7"/>
      <c r="BWR33" s="7"/>
      <c r="BWS33" s="7"/>
      <c r="BWT33" s="7"/>
      <c r="BWU33" s="7"/>
      <c r="BWV33" s="7"/>
      <c r="BWW33" s="7"/>
      <c r="BWX33" s="7"/>
      <c r="BWY33" s="7"/>
      <c r="BWZ33" s="7"/>
      <c r="BXA33" s="7"/>
      <c r="BXB33" s="7"/>
      <c r="BXC33" s="7"/>
      <c r="BXD33" s="7"/>
      <c r="BXE33" s="7"/>
      <c r="BXF33" s="7"/>
      <c r="BXG33" s="7"/>
      <c r="BXH33" s="7"/>
      <c r="BXI33" s="7"/>
      <c r="BXJ33" s="7"/>
      <c r="BXK33" s="7"/>
      <c r="BXL33" s="7"/>
      <c r="BXM33" s="7"/>
      <c r="BXN33" s="7"/>
      <c r="BXO33" s="7"/>
      <c r="BXP33" s="7"/>
      <c r="BXQ33" s="7"/>
      <c r="BXR33" s="7"/>
      <c r="BXS33" s="7"/>
      <c r="BXT33" s="7"/>
      <c r="BXU33" s="7"/>
      <c r="BXV33" s="7"/>
      <c r="BXW33" s="7"/>
      <c r="BXX33" s="7"/>
      <c r="BXY33" s="7"/>
      <c r="BXZ33" s="7"/>
      <c r="BYA33" s="7"/>
      <c r="BYB33" s="7"/>
      <c r="BYC33" s="7"/>
      <c r="BYD33" s="7"/>
      <c r="BYE33" s="7"/>
      <c r="BYF33" s="7"/>
      <c r="BYG33" s="7"/>
      <c r="BYH33" s="7"/>
      <c r="BYI33" s="7"/>
      <c r="BYJ33" s="7"/>
      <c r="BYK33" s="7"/>
      <c r="BYL33" s="7"/>
      <c r="BYM33" s="7"/>
      <c r="BYN33" s="7"/>
      <c r="BYO33" s="7"/>
      <c r="BYP33" s="7"/>
      <c r="BYQ33" s="7"/>
      <c r="BYR33" s="7"/>
      <c r="BYS33" s="7"/>
      <c r="BYT33" s="7"/>
      <c r="BYU33" s="7"/>
      <c r="BYV33" s="7"/>
      <c r="BYW33" s="7"/>
      <c r="BYX33" s="7"/>
      <c r="BYY33" s="7"/>
      <c r="BYZ33" s="7"/>
      <c r="BZA33" s="7"/>
      <c r="BZB33" s="7"/>
      <c r="BZC33" s="7"/>
      <c r="BZD33" s="7"/>
      <c r="BZE33" s="7"/>
      <c r="BZF33" s="7"/>
      <c r="BZG33" s="7"/>
      <c r="BZH33" s="7"/>
      <c r="BZI33" s="7"/>
      <c r="BZJ33" s="7"/>
      <c r="BZK33" s="7"/>
      <c r="BZL33" s="7"/>
      <c r="BZM33" s="7"/>
      <c r="BZN33" s="7"/>
      <c r="BZO33" s="7"/>
      <c r="BZP33" s="7"/>
      <c r="BZQ33" s="7"/>
      <c r="BZR33" s="7"/>
      <c r="BZS33" s="7"/>
      <c r="BZT33" s="7"/>
      <c r="BZU33" s="7"/>
      <c r="BZV33" s="7"/>
      <c r="BZW33" s="7"/>
      <c r="BZX33" s="7"/>
      <c r="BZY33" s="7"/>
      <c r="BZZ33" s="7"/>
      <c r="CAA33" s="7"/>
      <c r="CAB33" s="7"/>
      <c r="CAC33" s="7"/>
      <c r="CAD33" s="7"/>
      <c r="CAE33" s="7"/>
      <c r="CAF33" s="7"/>
      <c r="CAG33" s="7"/>
      <c r="CAH33" s="7"/>
      <c r="CAI33" s="7"/>
      <c r="CAJ33" s="7"/>
      <c r="CAK33" s="7"/>
      <c r="CAL33" s="7"/>
      <c r="CAM33" s="7"/>
      <c r="CAN33" s="7"/>
      <c r="CAO33" s="7"/>
      <c r="CAP33" s="7"/>
      <c r="CAQ33" s="7"/>
      <c r="CAR33" s="7"/>
      <c r="CAS33" s="7"/>
      <c r="CAT33" s="7"/>
      <c r="CAU33" s="7"/>
      <c r="CAV33" s="7"/>
      <c r="CAW33" s="7"/>
      <c r="CAX33" s="7"/>
      <c r="CAY33" s="7"/>
      <c r="CAZ33" s="7"/>
      <c r="CBA33" s="7"/>
      <c r="CBB33" s="7"/>
      <c r="CBC33" s="7"/>
      <c r="CBD33" s="7"/>
      <c r="CBE33" s="7"/>
      <c r="CBF33" s="7"/>
      <c r="CBG33" s="7"/>
      <c r="CBH33" s="7"/>
      <c r="CBI33" s="7"/>
      <c r="CBJ33" s="7"/>
      <c r="CBK33" s="7"/>
      <c r="CBL33" s="7"/>
      <c r="CBM33" s="7"/>
      <c r="CBN33" s="7"/>
      <c r="CBO33" s="7"/>
      <c r="CBP33" s="7"/>
      <c r="CBQ33" s="7"/>
      <c r="CBR33" s="7"/>
      <c r="CBS33" s="7"/>
      <c r="CBT33" s="7"/>
      <c r="CBU33" s="7"/>
      <c r="CBV33" s="7"/>
      <c r="CBW33" s="7"/>
      <c r="CBX33" s="7"/>
      <c r="CBY33" s="7"/>
      <c r="CBZ33" s="7"/>
      <c r="CCA33" s="7"/>
      <c r="CCB33" s="7"/>
      <c r="CCC33" s="7"/>
      <c r="CCD33" s="7"/>
      <c r="CCE33" s="7"/>
      <c r="CCF33" s="7"/>
      <c r="CCG33" s="7"/>
      <c r="CCH33" s="7"/>
      <c r="CCI33" s="7"/>
      <c r="CCJ33" s="7"/>
      <c r="CCK33" s="7"/>
      <c r="CCL33" s="7"/>
      <c r="CCM33" s="7"/>
      <c r="CCN33" s="7"/>
      <c r="CCO33" s="7"/>
      <c r="CCP33" s="7"/>
      <c r="CCQ33" s="7"/>
      <c r="CCR33" s="7"/>
      <c r="CCS33" s="7"/>
      <c r="CCT33" s="7"/>
      <c r="CCU33" s="7"/>
      <c r="CCV33" s="7"/>
      <c r="CCW33" s="7"/>
      <c r="CCX33" s="7"/>
      <c r="CCY33" s="7"/>
      <c r="CCZ33" s="7"/>
      <c r="CDA33" s="7"/>
      <c r="CDB33" s="7"/>
      <c r="CDC33" s="7"/>
      <c r="CDD33" s="7"/>
      <c r="CDE33" s="7"/>
      <c r="CDF33" s="7"/>
      <c r="CDG33" s="7"/>
      <c r="CDH33" s="7"/>
      <c r="CDI33" s="7"/>
      <c r="CDJ33" s="7"/>
      <c r="CDK33" s="7"/>
      <c r="CDL33" s="7"/>
      <c r="CDM33" s="7"/>
      <c r="CDN33" s="7"/>
      <c r="CDO33" s="7"/>
      <c r="CDP33" s="7"/>
      <c r="CDQ33" s="7"/>
      <c r="CDR33" s="7"/>
      <c r="CDS33" s="7"/>
      <c r="CDT33" s="7"/>
      <c r="CDU33" s="7"/>
      <c r="CDV33" s="7"/>
      <c r="CDW33" s="7"/>
      <c r="CDX33" s="7"/>
      <c r="CDY33" s="7"/>
      <c r="CDZ33" s="7"/>
      <c r="CEA33" s="7"/>
      <c r="CEB33" s="7"/>
      <c r="CEC33" s="7"/>
      <c r="CED33" s="7"/>
      <c r="CEE33" s="7"/>
      <c r="CEF33" s="7"/>
      <c r="CEG33" s="7"/>
      <c r="CEH33" s="7"/>
      <c r="CEI33" s="7"/>
      <c r="CEJ33" s="7"/>
      <c r="CEK33" s="7"/>
      <c r="CEL33" s="7"/>
      <c r="CEM33" s="7"/>
      <c r="CEN33" s="7"/>
      <c r="CEO33" s="7"/>
      <c r="CEP33" s="7"/>
      <c r="CEQ33" s="7"/>
      <c r="CER33" s="7"/>
      <c r="CES33" s="7"/>
      <c r="CET33" s="7"/>
      <c r="CEU33" s="7"/>
      <c r="CEV33" s="7"/>
      <c r="CEW33" s="7"/>
      <c r="CEX33" s="7"/>
      <c r="CEY33" s="7"/>
      <c r="CEZ33" s="7"/>
      <c r="CFA33" s="7"/>
      <c r="CFB33" s="7"/>
      <c r="CFC33" s="7"/>
      <c r="CFD33" s="7"/>
      <c r="CFE33" s="7"/>
      <c r="CFF33" s="7"/>
      <c r="CFG33" s="7"/>
      <c r="CFH33" s="7"/>
      <c r="CFI33" s="7"/>
      <c r="CFJ33" s="7"/>
      <c r="CFK33" s="7"/>
      <c r="CFL33" s="7"/>
      <c r="CFM33" s="7"/>
      <c r="CFN33" s="7"/>
      <c r="CFO33" s="7"/>
      <c r="CFP33" s="7"/>
      <c r="CFQ33" s="7"/>
      <c r="CFR33" s="7"/>
      <c r="CFS33" s="7"/>
      <c r="CFT33" s="7"/>
      <c r="CFU33" s="7"/>
      <c r="CFV33" s="7"/>
      <c r="CFW33" s="7"/>
      <c r="CFX33" s="7"/>
      <c r="CFY33" s="7"/>
      <c r="CFZ33" s="7"/>
      <c r="CGA33" s="7"/>
      <c r="CGB33" s="7"/>
      <c r="CGC33" s="7"/>
      <c r="CGD33" s="7"/>
      <c r="CGE33" s="7"/>
      <c r="CGF33" s="7"/>
      <c r="CGG33" s="7"/>
      <c r="CGH33" s="7"/>
      <c r="CGI33" s="7"/>
      <c r="CGJ33" s="7"/>
      <c r="CGK33" s="7"/>
      <c r="CGL33" s="7"/>
      <c r="CGM33" s="7"/>
      <c r="CGN33" s="7"/>
      <c r="CGO33" s="7"/>
      <c r="CGP33" s="7"/>
      <c r="CGQ33" s="7"/>
      <c r="CGR33" s="7"/>
      <c r="CGS33" s="7"/>
      <c r="CGT33" s="7"/>
      <c r="CGU33" s="7"/>
      <c r="CGV33" s="7"/>
      <c r="CGW33" s="7"/>
      <c r="CGX33" s="7"/>
      <c r="CGY33" s="7"/>
      <c r="CGZ33" s="7"/>
      <c r="CHA33" s="7"/>
      <c r="CHB33" s="7"/>
      <c r="CHC33" s="7"/>
      <c r="CHD33" s="7"/>
      <c r="CHE33" s="7"/>
      <c r="CHF33" s="7"/>
      <c r="CHG33" s="7"/>
      <c r="CHH33" s="7"/>
      <c r="CHI33" s="7"/>
      <c r="CHJ33" s="7"/>
      <c r="CHK33" s="7"/>
      <c r="CHL33" s="7"/>
      <c r="CHM33" s="7"/>
      <c r="CHN33" s="7"/>
      <c r="CHO33" s="7"/>
      <c r="CHP33" s="7"/>
      <c r="CHQ33" s="7"/>
      <c r="CHR33" s="7"/>
      <c r="CHS33" s="7"/>
      <c r="CHT33" s="7"/>
      <c r="CHU33" s="7"/>
      <c r="CHV33" s="7"/>
      <c r="CHW33" s="7"/>
      <c r="CHX33" s="7"/>
      <c r="CHY33" s="7"/>
      <c r="CHZ33" s="7"/>
      <c r="CIA33" s="7"/>
      <c r="CIB33" s="7"/>
      <c r="CIC33" s="7"/>
      <c r="CID33" s="7"/>
      <c r="CIE33" s="7"/>
      <c r="CIF33" s="7"/>
      <c r="CIG33" s="7"/>
      <c r="CIH33" s="7"/>
      <c r="CII33" s="7"/>
      <c r="CIJ33" s="7"/>
      <c r="CIK33" s="7"/>
      <c r="CIL33" s="7"/>
      <c r="CIM33" s="7"/>
      <c r="CIN33" s="7"/>
      <c r="CIO33" s="7"/>
      <c r="CIP33" s="7"/>
      <c r="CIQ33" s="7"/>
      <c r="CIR33" s="7"/>
      <c r="CIS33" s="7"/>
      <c r="CIT33" s="7"/>
      <c r="CIU33" s="7"/>
      <c r="CIV33" s="7"/>
      <c r="CIW33" s="7"/>
      <c r="CIX33" s="7"/>
      <c r="CIY33" s="7"/>
      <c r="CIZ33" s="7"/>
      <c r="CJA33" s="7"/>
      <c r="CJB33" s="7"/>
      <c r="CJC33" s="7"/>
      <c r="CJD33" s="7"/>
      <c r="CJE33" s="7"/>
      <c r="CJF33" s="7"/>
      <c r="CJG33" s="7"/>
      <c r="CJH33" s="7"/>
      <c r="CJI33" s="7"/>
      <c r="CJJ33" s="7"/>
      <c r="CJK33" s="7"/>
      <c r="CJL33" s="7"/>
      <c r="CJM33" s="7"/>
      <c r="CJN33" s="7"/>
      <c r="CJO33" s="7"/>
      <c r="CJP33" s="7"/>
      <c r="CJQ33" s="7"/>
      <c r="CJR33" s="7"/>
      <c r="CJS33" s="7"/>
      <c r="CJT33" s="7"/>
      <c r="CJU33" s="7"/>
      <c r="CJV33" s="7"/>
      <c r="CJW33" s="7"/>
      <c r="CJX33" s="7"/>
      <c r="CJY33" s="7"/>
      <c r="CJZ33" s="7"/>
      <c r="CKA33" s="7"/>
      <c r="CKB33" s="7"/>
      <c r="CKC33" s="7"/>
      <c r="CKD33" s="7"/>
      <c r="CKE33" s="7"/>
      <c r="CKF33" s="7"/>
      <c r="CKG33" s="7"/>
      <c r="CKH33" s="7"/>
      <c r="CKI33" s="7"/>
      <c r="CKJ33" s="7"/>
      <c r="CKK33" s="7"/>
      <c r="CKL33" s="7"/>
      <c r="CKM33" s="7"/>
      <c r="CKN33" s="7"/>
      <c r="CKO33" s="7"/>
      <c r="CKP33" s="7"/>
      <c r="CKQ33" s="7"/>
      <c r="CKR33" s="7"/>
      <c r="CKS33" s="7"/>
      <c r="CKT33" s="7"/>
      <c r="CKU33" s="7"/>
      <c r="CKV33" s="7"/>
      <c r="CKW33" s="7"/>
      <c r="CKX33" s="7"/>
      <c r="CKY33" s="7"/>
      <c r="CKZ33" s="7"/>
      <c r="CLA33" s="7"/>
      <c r="CLB33" s="7"/>
      <c r="CLC33" s="7"/>
      <c r="CLD33" s="7"/>
      <c r="CLE33" s="7"/>
      <c r="CLF33" s="7"/>
      <c r="CLG33" s="7"/>
      <c r="CLH33" s="7"/>
      <c r="CLI33" s="7"/>
      <c r="CLJ33" s="7"/>
      <c r="CLK33" s="7"/>
      <c r="CLL33" s="7"/>
      <c r="CLM33" s="7"/>
      <c r="CLN33" s="7"/>
      <c r="CLO33" s="7"/>
      <c r="CLP33" s="7"/>
      <c r="CLQ33" s="7"/>
      <c r="CLR33" s="7"/>
      <c r="CLS33" s="7"/>
      <c r="CLT33" s="7"/>
      <c r="CLU33" s="7"/>
      <c r="CLV33" s="7"/>
      <c r="CLW33" s="7"/>
      <c r="CLX33" s="7"/>
      <c r="CLY33" s="7"/>
      <c r="CLZ33" s="7"/>
      <c r="CMA33" s="7"/>
      <c r="CMB33" s="7"/>
      <c r="CMC33" s="7"/>
      <c r="CMD33" s="7"/>
      <c r="CME33" s="7"/>
      <c r="CMF33" s="7"/>
      <c r="CMG33" s="7"/>
      <c r="CMH33" s="7"/>
      <c r="CMI33" s="7"/>
      <c r="CMJ33" s="7"/>
      <c r="CMK33" s="7"/>
      <c r="CML33" s="7"/>
      <c r="CMM33" s="7"/>
      <c r="CMN33" s="7"/>
      <c r="CMO33" s="7"/>
      <c r="CMP33" s="7"/>
      <c r="CMQ33" s="7"/>
      <c r="CMR33" s="7"/>
      <c r="CMS33" s="7"/>
      <c r="CMT33" s="7"/>
      <c r="CMU33" s="7"/>
      <c r="CMV33" s="7"/>
      <c r="CMW33" s="7"/>
      <c r="CMX33" s="7"/>
      <c r="CMY33" s="7"/>
      <c r="CMZ33" s="7"/>
      <c r="CNA33" s="7"/>
      <c r="CNB33" s="7"/>
      <c r="CNC33" s="7"/>
      <c r="CND33" s="7"/>
      <c r="CNE33" s="7"/>
      <c r="CNF33" s="7"/>
      <c r="CNG33" s="7"/>
      <c r="CNH33" s="7"/>
      <c r="CNI33" s="7"/>
      <c r="CNJ33" s="7"/>
      <c r="CNK33" s="7"/>
      <c r="CNL33" s="7"/>
      <c r="CNM33" s="7"/>
      <c r="CNN33" s="7"/>
      <c r="CNO33" s="7"/>
      <c r="CNP33" s="7"/>
      <c r="CNQ33" s="7"/>
      <c r="CNR33" s="7"/>
      <c r="CNS33" s="7"/>
      <c r="CNT33" s="7"/>
      <c r="CNU33" s="7"/>
      <c r="CNV33" s="7"/>
      <c r="CNW33" s="7"/>
      <c r="CNX33" s="7"/>
      <c r="CNY33" s="7"/>
      <c r="CNZ33" s="7"/>
      <c r="COA33" s="7"/>
      <c r="COB33" s="7"/>
      <c r="COC33" s="7"/>
      <c r="COD33" s="7"/>
      <c r="COE33" s="7"/>
      <c r="COF33" s="7"/>
      <c r="COG33" s="7"/>
      <c r="COH33" s="7"/>
      <c r="COI33" s="7"/>
      <c r="COJ33" s="7"/>
      <c r="COK33" s="7"/>
      <c r="COL33" s="7"/>
      <c r="COM33" s="7"/>
      <c r="CON33" s="7"/>
      <c r="COO33" s="7"/>
      <c r="COP33" s="7"/>
      <c r="COQ33" s="7"/>
      <c r="COR33" s="7"/>
      <c r="COS33" s="7"/>
      <c r="COT33" s="7"/>
      <c r="COU33" s="7"/>
      <c r="COV33" s="7"/>
      <c r="COW33" s="7"/>
      <c r="COX33" s="7"/>
      <c r="COY33" s="7"/>
      <c r="COZ33" s="7"/>
      <c r="CPA33" s="7"/>
      <c r="CPB33" s="7"/>
      <c r="CPC33" s="7"/>
      <c r="CPD33" s="7"/>
      <c r="CPE33" s="7"/>
      <c r="CPF33" s="7"/>
      <c r="CPG33" s="7"/>
      <c r="CPH33" s="7"/>
      <c r="CPI33" s="7"/>
      <c r="CPJ33" s="7"/>
      <c r="CPK33" s="7"/>
      <c r="CPL33" s="7"/>
      <c r="CPM33" s="7"/>
      <c r="CPN33" s="7"/>
      <c r="CPO33" s="7"/>
      <c r="CPP33" s="7"/>
      <c r="CPQ33" s="7"/>
      <c r="CPR33" s="7"/>
      <c r="CPS33" s="7"/>
      <c r="CPT33" s="7"/>
      <c r="CPU33" s="7"/>
      <c r="CPV33" s="7"/>
      <c r="CPW33" s="7"/>
      <c r="CPX33" s="7"/>
      <c r="CPY33" s="7"/>
      <c r="CPZ33" s="7"/>
      <c r="CQA33" s="7"/>
      <c r="CQB33" s="7"/>
      <c r="CQC33" s="7"/>
      <c r="CQD33" s="7"/>
      <c r="CQE33" s="7"/>
      <c r="CQF33" s="7"/>
      <c r="CQG33" s="7"/>
      <c r="CQH33" s="7"/>
      <c r="CQI33" s="7"/>
      <c r="CQJ33" s="7"/>
      <c r="CQK33" s="7"/>
      <c r="CQL33" s="7"/>
      <c r="CQM33" s="7"/>
      <c r="CQN33" s="7"/>
      <c r="CQO33" s="7"/>
      <c r="CQP33" s="7"/>
      <c r="CQQ33" s="7"/>
      <c r="CQR33" s="7"/>
      <c r="CQS33" s="7"/>
      <c r="CQT33" s="7"/>
      <c r="CQU33" s="7"/>
      <c r="CQV33" s="7"/>
      <c r="CQW33" s="7"/>
      <c r="CQX33" s="7"/>
      <c r="CQY33" s="7"/>
      <c r="CQZ33" s="7"/>
      <c r="CRA33" s="7"/>
      <c r="CRB33" s="7"/>
      <c r="CRC33" s="7"/>
      <c r="CRD33" s="7"/>
      <c r="CRE33" s="7"/>
      <c r="CRF33" s="7"/>
      <c r="CRG33" s="7"/>
      <c r="CRH33" s="7"/>
      <c r="CRI33" s="7"/>
      <c r="CRJ33" s="7"/>
      <c r="CRK33" s="7"/>
      <c r="CRL33" s="7"/>
      <c r="CRM33" s="7"/>
      <c r="CRN33" s="7"/>
      <c r="CRO33" s="7"/>
      <c r="CRP33" s="7"/>
      <c r="CRQ33" s="7"/>
      <c r="CRR33" s="7"/>
      <c r="CRS33" s="7"/>
      <c r="CRT33" s="7"/>
      <c r="CRU33" s="7"/>
      <c r="CRV33" s="7"/>
      <c r="CRW33" s="7"/>
      <c r="CRX33" s="7"/>
      <c r="CRY33" s="7"/>
      <c r="CRZ33" s="7"/>
      <c r="CSA33" s="7"/>
      <c r="CSB33" s="7"/>
      <c r="CSC33" s="7"/>
      <c r="CSD33" s="7"/>
      <c r="CSE33" s="7"/>
      <c r="CSF33" s="7"/>
      <c r="CSG33" s="7"/>
      <c r="CSH33" s="7"/>
      <c r="CSI33" s="7"/>
      <c r="CSJ33" s="7"/>
      <c r="CSK33" s="7"/>
      <c r="CSL33" s="7"/>
      <c r="CSM33" s="7"/>
      <c r="CSN33" s="7"/>
      <c r="CSO33" s="7"/>
      <c r="CSP33" s="7"/>
      <c r="CSQ33" s="7"/>
      <c r="CSR33" s="7"/>
      <c r="CSS33" s="7"/>
      <c r="CST33" s="7"/>
      <c r="CSU33" s="7"/>
      <c r="CSV33" s="7"/>
      <c r="CSW33" s="7"/>
      <c r="CSX33" s="7"/>
      <c r="CSY33" s="7"/>
      <c r="CSZ33" s="7"/>
      <c r="CTA33" s="7"/>
      <c r="CTB33" s="7"/>
      <c r="CTC33" s="7"/>
      <c r="CTD33" s="7"/>
      <c r="CTE33" s="7"/>
      <c r="CTF33" s="7"/>
      <c r="CTG33" s="7"/>
      <c r="CTH33" s="7"/>
      <c r="CTI33" s="7"/>
      <c r="CTJ33" s="7"/>
      <c r="CTK33" s="7"/>
      <c r="CTL33" s="7"/>
      <c r="CTM33" s="7"/>
      <c r="CTN33" s="7"/>
      <c r="CTO33" s="7"/>
      <c r="CTP33" s="7"/>
      <c r="CTQ33" s="7"/>
      <c r="CTR33" s="7"/>
      <c r="CTS33" s="7"/>
      <c r="CTT33" s="7"/>
      <c r="CTU33" s="7"/>
      <c r="CTV33" s="7"/>
      <c r="CTW33" s="7"/>
      <c r="CTX33" s="7"/>
      <c r="CTY33" s="7"/>
      <c r="CTZ33" s="7"/>
      <c r="CUA33" s="7"/>
      <c r="CUB33" s="7"/>
      <c r="CUC33" s="7"/>
      <c r="CUD33" s="7"/>
      <c r="CUE33" s="7"/>
      <c r="CUF33" s="7"/>
      <c r="CUG33" s="7"/>
      <c r="CUH33" s="7"/>
      <c r="CUI33" s="7"/>
      <c r="CUJ33" s="7"/>
      <c r="CUK33" s="7"/>
      <c r="CUL33" s="7"/>
      <c r="CUM33" s="7"/>
      <c r="CUN33" s="7"/>
      <c r="CUO33" s="7"/>
      <c r="CUP33" s="7"/>
      <c r="CUQ33" s="7"/>
      <c r="CUR33" s="7"/>
      <c r="CUS33" s="7"/>
      <c r="CUT33" s="7"/>
      <c r="CUU33" s="7"/>
      <c r="CUV33" s="7"/>
      <c r="CUW33" s="7"/>
      <c r="CUX33" s="7"/>
      <c r="CUY33" s="7"/>
      <c r="CUZ33" s="7"/>
      <c r="CVA33" s="7"/>
      <c r="CVB33" s="7"/>
      <c r="CVC33" s="7"/>
      <c r="CVD33" s="7"/>
      <c r="CVE33" s="7"/>
      <c r="CVF33" s="7"/>
      <c r="CVG33" s="7"/>
      <c r="CVH33" s="7"/>
      <c r="CVI33" s="7"/>
      <c r="CVJ33" s="7"/>
      <c r="CVK33" s="7"/>
      <c r="CVL33" s="7"/>
      <c r="CVM33" s="7"/>
      <c r="CVN33" s="7"/>
      <c r="CVO33" s="7"/>
      <c r="CVP33" s="7"/>
      <c r="CVQ33" s="7"/>
      <c r="CVR33" s="7"/>
      <c r="CVS33" s="7"/>
      <c r="CVT33" s="7"/>
      <c r="CVU33" s="7"/>
      <c r="CVV33" s="7"/>
      <c r="CVW33" s="7"/>
      <c r="CVX33" s="7"/>
      <c r="CVY33" s="7"/>
      <c r="CVZ33" s="7"/>
      <c r="CWA33" s="7"/>
      <c r="CWB33" s="7"/>
      <c r="CWC33" s="7"/>
      <c r="CWD33" s="7"/>
      <c r="CWE33" s="7"/>
      <c r="CWF33" s="7"/>
      <c r="CWG33" s="7"/>
      <c r="CWH33" s="7"/>
      <c r="CWI33" s="7"/>
      <c r="CWJ33" s="7"/>
      <c r="CWK33" s="7"/>
      <c r="CWL33" s="7"/>
      <c r="CWM33" s="7"/>
      <c r="CWN33" s="7"/>
      <c r="CWO33" s="7"/>
      <c r="CWP33" s="7"/>
      <c r="CWQ33" s="7"/>
      <c r="CWR33" s="7"/>
      <c r="CWS33" s="7"/>
      <c r="CWT33" s="7"/>
      <c r="CWU33" s="7"/>
      <c r="CWV33" s="7"/>
      <c r="CWW33" s="7"/>
      <c r="CWX33" s="7"/>
      <c r="CWY33" s="7"/>
      <c r="CWZ33" s="7"/>
      <c r="CXA33" s="7"/>
      <c r="CXB33" s="7"/>
      <c r="CXC33" s="7"/>
      <c r="CXD33" s="7"/>
      <c r="CXE33" s="7"/>
      <c r="CXF33" s="7"/>
      <c r="CXG33" s="7"/>
      <c r="CXH33" s="7"/>
      <c r="CXI33" s="7"/>
      <c r="CXJ33" s="7"/>
      <c r="CXK33" s="7"/>
      <c r="CXL33" s="7"/>
      <c r="CXM33" s="7"/>
      <c r="CXN33" s="7"/>
      <c r="CXO33" s="7"/>
      <c r="CXP33" s="7"/>
      <c r="CXQ33" s="7"/>
      <c r="CXR33" s="7"/>
      <c r="CXS33" s="7"/>
      <c r="CXT33" s="7"/>
      <c r="CXU33" s="7"/>
      <c r="CXV33" s="7"/>
      <c r="CXW33" s="7"/>
      <c r="CXX33" s="7"/>
      <c r="CXY33" s="7"/>
      <c r="CXZ33" s="7"/>
      <c r="CYA33" s="7"/>
      <c r="CYB33" s="7"/>
      <c r="CYC33" s="7"/>
      <c r="CYD33" s="7"/>
      <c r="CYE33" s="7"/>
      <c r="CYF33" s="7"/>
      <c r="CYG33" s="7"/>
      <c r="CYH33" s="7"/>
      <c r="CYI33" s="7"/>
      <c r="CYJ33" s="7"/>
      <c r="CYK33" s="7"/>
      <c r="CYL33" s="7"/>
      <c r="CYM33" s="7"/>
      <c r="CYN33" s="7"/>
      <c r="CYO33" s="7"/>
      <c r="CYP33" s="7"/>
      <c r="CYQ33" s="7"/>
      <c r="CYR33" s="7"/>
      <c r="CYS33" s="7"/>
      <c r="CYT33" s="7"/>
      <c r="CYU33" s="7"/>
      <c r="CYV33" s="7"/>
      <c r="CYW33" s="7"/>
      <c r="CYX33" s="7"/>
      <c r="CYY33" s="7"/>
      <c r="CYZ33" s="7"/>
      <c r="CZA33" s="7"/>
      <c r="CZB33" s="7"/>
      <c r="CZC33" s="7"/>
      <c r="CZD33" s="7"/>
      <c r="CZE33" s="7"/>
      <c r="CZF33" s="7"/>
      <c r="CZG33" s="7"/>
      <c r="CZH33" s="7"/>
      <c r="CZI33" s="7"/>
      <c r="CZJ33" s="7"/>
      <c r="CZK33" s="7"/>
      <c r="CZL33" s="7"/>
      <c r="CZM33" s="7"/>
      <c r="CZN33" s="7"/>
      <c r="CZO33" s="7"/>
      <c r="CZP33" s="7"/>
      <c r="CZQ33" s="7"/>
      <c r="CZR33" s="7"/>
      <c r="CZS33" s="7"/>
      <c r="CZT33" s="7"/>
      <c r="CZU33" s="7"/>
      <c r="CZV33" s="7"/>
      <c r="CZW33" s="7"/>
      <c r="CZX33" s="7"/>
      <c r="CZY33" s="7"/>
      <c r="CZZ33" s="7"/>
      <c r="DAA33" s="7"/>
      <c r="DAB33" s="7"/>
      <c r="DAC33" s="7"/>
      <c r="DAD33" s="7"/>
      <c r="DAE33" s="7"/>
      <c r="DAF33" s="7"/>
      <c r="DAG33" s="7"/>
      <c r="DAH33" s="7"/>
      <c r="DAI33" s="7"/>
      <c r="DAJ33" s="7"/>
      <c r="DAK33" s="7"/>
      <c r="DAL33" s="7"/>
      <c r="DAM33" s="7"/>
      <c r="DAN33" s="7"/>
      <c r="DAO33" s="7"/>
      <c r="DAP33" s="7"/>
      <c r="DAQ33" s="7"/>
      <c r="DAR33" s="7"/>
      <c r="DAS33" s="7"/>
      <c r="DAT33" s="7"/>
      <c r="DAU33" s="7"/>
      <c r="DAV33" s="7"/>
      <c r="DAW33" s="7"/>
      <c r="DAX33" s="7"/>
      <c r="DAY33" s="7"/>
      <c r="DAZ33" s="7"/>
      <c r="DBA33" s="7"/>
      <c r="DBB33" s="7"/>
      <c r="DBC33" s="7"/>
      <c r="DBD33" s="7"/>
      <c r="DBE33" s="7"/>
      <c r="DBF33" s="7"/>
      <c r="DBG33" s="7"/>
      <c r="DBH33" s="7"/>
      <c r="DBI33" s="7"/>
      <c r="DBJ33" s="7"/>
      <c r="DBK33" s="7"/>
      <c r="DBL33" s="7"/>
      <c r="DBM33" s="7"/>
      <c r="DBN33" s="7"/>
      <c r="DBO33" s="7"/>
      <c r="DBP33" s="7"/>
      <c r="DBQ33" s="7"/>
      <c r="DBR33" s="7"/>
      <c r="DBS33" s="7"/>
      <c r="DBT33" s="7"/>
      <c r="DBU33" s="7"/>
      <c r="DBV33" s="7"/>
      <c r="DBW33" s="7"/>
      <c r="DBX33" s="7"/>
      <c r="DBY33" s="7"/>
      <c r="DBZ33" s="7"/>
      <c r="DCA33" s="7"/>
      <c r="DCB33" s="7"/>
      <c r="DCC33" s="7"/>
      <c r="DCD33" s="7"/>
      <c r="DCE33" s="7"/>
      <c r="DCF33" s="7"/>
      <c r="DCG33" s="7"/>
      <c r="DCH33" s="7"/>
      <c r="DCI33" s="7"/>
      <c r="DCJ33" s="7"/>
      <c r="DCK33" s="7"/>
      <c r="DCL33" s="7"/>
      <c r="DCM33" s="7"/>
      <c r="DCN33" s="7"/>
      <c r="DCO33" s="7"/>
      <c r="DCP33" s="7"/>
      <c r="DCQ33" s="7"/>
      <c r="DCR33" s="7"/>
      <c r="DCS33" s="7"/>
      <c r="DCT33" s="7"/>
      <c r="DCU33" s="7"/>
      <c r="DCV33" s="7"/>
      <c r="DCW33" s="7"/>
      <c r="DCX33" s="7"/>
      <c r="DCY33" s="7"/>
      <c r="DCZ33" s="7"/>
      <c r="DDA33" s="7"/>
      <c r="DDB33" s="7"/>
      <c r="DDC33" s="7"/>
      <c r="DDD33" s="7"/>
      <c r="DDE33" s="7"/>
      <c r="DDF33" s="7"/>
      <c r="DDG33" s="7"/>
      <c r="DDH33" s="7"/>
      <c r="DDI33" s="7"/>
      <c r="DDJ33" s="7"/>
      <c r="DDK33" s="7"/>
      <c r="DDL33" s="7"/>
      <c r="DDM33" s="7"/>
      <c r="DDN33" s="7"/>
      <c r="DDO33" s="7"/>
      <c r="DDP33" s="7"/>
      <c r="DDQ33" s="7"/>
      <c r="DDR33" s="7"/>
      <c r="DDS33" s="7"/>
      <c r="DDT33" s="7"/>
      <c r="DDU33" s="7"/>
      <c r="DDV33" s="7"/>
      <c r="DDW33" s="7"/>
      <c r="DDX33" s="7"/>
      <c r="DDY33" s="7"/>
      <c r="DDZ33" s="7"/>
      <c r="DEA33" s="7"/>
      <c r="DEB33" s="7"/>
      <c r="DEC33" s="7"/>
      <c r="DED33" s="7"/>
      <c r="DEE33" s="7"/>
      <c r="DEF33" s="7"/>
      <c r="DEG33" s="7"/>
      <c r="DEH33" s="7"/>
      <c r="DEI33" s="7"/>
      <c r="DEJ33" s="7"/>
      <c r="DEK33" s="7"/>
      <c r="DEL33" s="7"/>
      <c r="DEM33" s="7"/>
      <c r="DEN33" s="7"/>
      <c r="DEO33" s="7"/>
      <c r="DEP33" s="7"/>
      <c r="DEQ33" s="7"/>
      <c r="DER33" s="7"/>
      <c r="DES33" s="7"/>
      <c r="DET33" s="7"/>
      <c r="DEU33" s="7"/>
      <c r="DEV33" s="7"/>
      <c r="DEW33" s="7"/>
      <c r="DEX33" s="7"/>
      <c r="DEY33" s="7"/>
      <c r="DEZ33" s="7"/>
      <c r="DFA33" s="7"/>
      <c r="DFB33" s="7"/>
      <c r="DFC33" s="7"/>
      <c r="DFD33" s="7"/>
      <c r="DFE33" s="7"/>
      <c r="DFF33" s="7"/>
      <c r="DFG33" s="7"/>
      <c r="DFH33" s="7"/>
      <c r="DFI33" s="7"/>
      <c r="DFJ33" s="7"/>
      <c r="DFK33" s="7"/>
      <c r="DFL33" s="7"/>
      <c r="DFM33" s="7"/>
      <c r="DFN33" s="7"/>
      <c r="DFO33" s="7"/>
      <c r="DFP33" s="7"/>
      <c r="DFQ33" s="7"/>
      <c r="DFR33" s="7"/>
      <c r="DFS33" s="7"/>
      <c r="DFT33" s="7"/>
      <c r="DFU33" s="7"/>
      <c r="DFV33" s="7"/>
      <c r="DFW33" s="7"/>
      <c r="DFX33" s="7"/>
      <c r="DFY33" s="7"/>
      <c r="DFZ33" s="7"/>
      <c r="DGA33" s="7"/>
      <c r="DGB33" s="7"/>
      <c r="DGC33" s="7"/>
      <c r="DGD33" s="7"/>
      <c r="DGE33" s="7"/>
      <c r="DGF33" s="7"/>
      <c r="DGG33" s="7"/>
      <c r="DGH33" s="7"/>
      <c r="DGI33" s="7"/>
      <c r="DGJ33" s="7"/>
      <c r="DGK33" s="7"/>
      <c r="DGL33" s="7"/>
      <c r="DGM33" s="7"/>
      <c r="DGN33" s="7"/>
      <c r="DGO33" s="7"/>
      <c r="DGP33" s="7"/>
      <c r="DGQ33" s="7"/>
      <c r="DGR33" s="7"/>
      <c r="DGS33" s="7"/>
      <c r="DGT33" s="7"/>
      <c r="DGU33" s="7"/>
      <c r="DGV33" s="7"/>
      <c r="DGW33" s="7"/>
      <c r="DGX33" s="7"/>
      <c r="DGY33" s="7"/>
      <c r="DGZ33" s="7"/>
      <c r="DHA33" s="7"/>
      <c r="DHB33" s="7"/>
      <c r="DHC33" s="7"/>
      <c r="DHD33" s="7"/>
      <c r="DHE33" s="7"/>
      <c r="DHF33" s="7"/>
      <c r="DHG33" s="7"/>
      <c r="DHH33" s="7"/>
      <c r="DHI33" s="7"/>
      <c r="DHJ33" s="7"/>
      <c r="DHK33" s="7"/>
      <c r="DHL33" s="7"/>
      <c r="DHM33" s="7"/>
      <c r="DHN33" s="7"/>
      <c r="DHO33" s="7"/>
      <c r="DHP33" s="7"/>
      <c r="DHQ33" s="7"/>
      <c r="DHR33" s="7"/>
      <c r="DHS33" s="7"/>
      <c r="DHT33" s="7"/>
      <c r="DHU33" s="7"/>
      <c r="DHV33" s="7"/>
      <c r="DHW33" s="7"/>
      <c r="DHX33" s="7"/>
      <c r="DHY33" s="7"/>
      <c r="DHZ33" s="7"/>
      <c r="DIA33" s="7"/>
      <c r="DIB33" s="7"/>
      <c r="DIC33" s="7"/>
      <c r="DID33" s="7"/>
      <c r="DIE33" s="7"/>
      <c r="DIF33" s="7"/>
      <c r="DIG33" s="7"/>
      <c r="DIH33" s="7"/>
      <c r="DII33" s="7"/>
      <c r="DIJ33" s="7"/>
      <c r="DIK33" s="7"/>
      <c r="DIL33" s="7"/>
      <c r="DIM33" s="7"/>
      <c r="DIN33" s="7"/>
      <c r="DIO33" s="7"/>
      <c r="DIP33" s="7"/>
      <c r="DIQ33" s="7"/>
      <c r="DIR33" s="7"/>
      <c r="DIS33" s="7"/>
      <c r="DIT33" s="7"/>
      <c r="DIU33" s="7"/>
      <c r="DIV33" s="7"/>
      <c r="DIW33" s="7"/>
      <c r="DIX33" s="7"/>
      <c r="DIY33" s="7"/>
      <c r="DIZ33" s="7"/>
      <c r="DJA33" s="7"/>
      <c r="DJB33" s="7"/>
      <c r="DJC33" s="7"/>
      <c r="DJD33" s="7"/>
      <c r="DJE33" s="7"/>
      <c r="DJF33" s="7"/>
      <c r="DJG33" s="7"/>
      <c r="DJH33" s="7"/>
      <c r="DJI33" s="7"/>
      <c r="DJJ33" s="7"/>
      <c r="DJK33" s="7"/>
      <c r="DJL33" s="7"/>
      <c r="DJM33" s="7"/>
      <c r="DJN33" s="7"/>
      <c r="DJO33" s="7"/>
      <c r="DJP33" s="7"/>
      <c r="DJQ33" s="7"/>
      <c r="DJR33" s="7"/>
      <c r="DJS33" s="7"/>
      <c r="DJT33" s="7"/>
      <c r="DJU33" s="7"/>
      <c r="DJV33" s="7"/>
      <c r="DJW33" s="7"/>
      <c r="DJX33" s="7"/>
      <c r="DJY33" s="7"/>
      <c r="DJZ33" s="7"/>
      <c r="DKA33" s="7"/>
      <c r="DKB33" s="7"/>
      <c r="DKC33" s="7"/>
      <c r="DKD33" s="7"/>
      <c r="DKE33" s="7"/>
      <c r="DKF33" s="7"/>
      <c r="DKG33" s="7"/>
      <c r="DKH33" s="7"/>
      <c r="DKI33" s="7"/>
      <c r="DKJ33" s="7"/>
      <c r="DKK33" s="7"/>
      <c r="DKL33" s="7"/>
      <c r="DKM33" s="7"/>
      <c r="DKN33" s="7"/>
      <c r="DKO33" s="7"/>
      <c r="DKP33" s="7"/>
      <c r="DKQ33" s="7"/>
      <c r="DKR33" s="7"/>
      <c r="DKS33" s="7"/>
      <c r="DKT33" s="7"/>
      <c r="DKU33" s="7"/>
      <c r="DKV33" s="7"/>
      <c r="DKW33" s="7"/>
      <c r="DKX33" s="7"/>
      <c r="DKY33" s="7"/>
      <c r="DKZ33" s="7"/>
      <c r="DLA33" s="7"/>
      <c r="DLB33" s="7"/>
      <c r="DLC33" s="7"/>
      <c r="DLD33" s="7"/>
      <c r="DLE33" s="7"/>
      <c r="DLF33" s="7"/>
      <c r="DLG33" s="7"/>
      <c r="DLH33" s="7"/>
      <c r="DLI33" s="7"/>
      <c r="DLJ33" s="7"/>
      <c r="DLK33" s="7"/>
      <c r="DLL33" s="7"/>
      <c r="DLM33" s="7"/>
      <c r="DLN33" s="7"/>
      <c r="DLO33" s="7"/>
      <c r="DLP33" s="7"/>
      <c r="DLQ33" s="7"/>
      <c r="DLR33" s="7"/>
      <c r="DLS33" s="7"/>
      <c r="DLT33" s="7"/>
      <c r="DLU33" s="7"/>
      <c r="DLV33" s="7"/>
      <c r="DLW33" s="7"/>
      <c r="DLX33" s="7"/>
      <c r="DLY33" s="7"/>
      <c r="DLZ33" s="7"/>
      <c r="DMA33" s="7"/>
      <c r="DMB33" s="7"/>
      <c r="DMC33" s="7"/>
      <c r="DMD33" s="7"/>
      <c r="DME33" s="7"/>
      <c r="DMF33" s="7"/>
      <c r="DMG33" s="7"/>
      <c r="DMH33" s="7"/>
      <c r="DMI33" s="7"/>
      <c r="DMJ33" s="7"/>
      <c r="DMK33" s="7"/>
      <c r="DML33" s="7"/>
      <c r="DMM33" s="7"/>
      <c r="DMN33" s="7"/>
      <c r="DMO33" s="7"/>
      <c r="DMP33" s="7"/>
      <c r="DMQ33" s="7"/>
      <c r="DMR33" s="7"/>
      <c r="DMS33" s="7"/>
      <c r="DMT33" s="7"/>
      <c r="DMU33" s="7"/>
      <c r="DMV33" s="7"/>
      <c r="DMW33" s="7"/>
      <c r="DMX33" s="7"/>
      <c r="DMY33" s="7"/>
      <c r="DMZ33" s="7"/>
      <c r="DNA33" s="7"/>
      <c r="DNB33" s="7"/>
      <c r="DNC33" s="7"/>
      <c r="DND33" s="7"/>
      <c r="DNE33" s="7"/>
      <c r="DNF33" s="7"/>
      <c r="DNG33" s="7"/>
      <c r="DNH33" s="7"/>
      <c r="DNI33" s="7"/>
      <c r="DNJ33" s="7"/>
      <c r="DNK33" s="7"/>
      <c r="DNL33" s="7"/>
      <c r="DNM33" s="7"/>
      <c r="DNN33" s="7"/>
      <c r="DNO33" s="7"/>
      <c r="DNP33" s="7"/>
      <c r="DNQ33" s="7"/>
      <c r="DNR33" s="7"/>
      <c r="DNS33" s="7"/>
      <c r="DNT33" s="7"/>
      <c r="DNU33" s="7"/>
      <c r="DNV33" s="7"/>
      <c r="DNW33" s="7"/>
      <c r="DNX33" s="7"/>
      <c r="DNY33" s="7"/>
      <c r="DNZ33" s="7"/>
      <c r="DOA33" s="7"/>
      <c r="DOB33" s="7"/>
      <c r="DOC33" s="7"/>
      <c r="DOD33" s="7"/>
      <c r="DOE33" s="7"/>
      <c r="DOF33" s="7"/>
      <c r="DOG33" s="7"/>
      <c r="DOH33" s="7"/>
      <c r="DOI33" s="7"/>
      <c r="DOJ33" s="7"/>
      <c r="DOK33" s="7"/>
      <c r="DOL33" s="7"/>
      <c r="DOM33" s="7"/>
      <c r="DON33" s="7"/>
      <c r="DOO33" s="7"/>
      <c r="DOP33" s="7"/>
      <c r="DOQ33" s="7"/>
      <c r="DOR33" s="7"/>
      <c r="DOS33" s="7"/>
      <c r="DOT33" s="7"/>
      <c r="DOU33" s="7"/>
      <c r="DOV33" s="7"/>
      <c r="DOW33" s="7"/>
      <c r="DOX33" s="7"/>
      <c r="DOY33" s="7"/>
      <c r="DOZ33" s="7"/>
      <c r="DPA33" s="7"/>
      <c r="DPB33" s="7"/>
      <c r="DPC33" s="7"/>
      <c r="DPD33" s="7"/>
      <c r="DPE33" s="7"/>
      <c r="DPF33" s="7"/>
      <c r="DPG33" s="7"/>
      <c r="DPH33" s="7"/>
      <c r="DPI33" s="7"/>
      <c r="DPJ33" s="7"/>
      <c r="DPK33" s="7"/>
      <c r="DPL33" s="7"/>
      <c r="DPM33" s="7"/>
      <c r="DPN33" s="7"/>
      <c r="DPO33" s="7"/>
      <c r="DPP33" s="7"/>
      <c r="DPQ33" s="7"/>
      <c r="DPR33" s="7"/>
      <c r="DPS33" s="7"/>
      <c r="DPT33" s="7"/>
      <c r="DPU33" s="7"/>
      <c r="DPV33" s="7"/>
      <c r="DPW33" s="7"/>
      <c r="DPX33" s="7"/>
      <c r="DPY33" s="7"/>
      <c r="DPZ33" s="7"/>
      <c r="DQA33" s="7"/>
      <c r="DQB33" s="7"/>
      <c r="DQC33" s="7"/>
      <c r="DQD33" s="7"/>
      <c r="DQE33" s="7"/>
      <c r="DQF33" s="7"/>
      <c r="DQG33" s="7"/>
      <c r="DQH33" s="7"/>
      <c r="DQI33" s="7"/>
      <c r="DQJ33" s="7"/>
      <c r="DQK33" s="7"/>
      <c r="DQL33" s="7"/>
      <c r="DQM33" s="7"/>
      <c r="DQN33" s="7"/>
      <c r="DQO33" s="7"/>
      <c r="DQP33" s="7"/>
      <c r="DQQ33" s="7"/>
      <c r="DQR33" s="7"/>
      <c r="DQS33" s="7"/>
      <c r="DQT33" s="7"/>
      <c r="DQU33" s="7"/>
      <c r="DQV33" s="7"/>
      <c r="DQW33" s="7"/>
      <c r="DQX33" s="7"/>
      <c r="DQY33" s="7"/>
      <c r="DQZ33" s="7"/>
      <c r="DRA33" s="7"/>
      <c r="DRB33" s="7"/>
      <c r="DRC33" s="7"/>
      <c r="DRD33" s="7"/>
      <c r="DRE33" s="7"/>
      <c r="DRF33" s="7"/>
      <c r="DRG33" s="7"/>
      <c r="DRH33" s="7"/>
      <c r="DRI33" s="7"/>
      <c r="DRJ33" s="7"/>
      <c r="DRK33" s="7"/>
      <c r="DRL33" s="7"/>
      <c r="DRM33" s="7"/>
      <c r="DRN33" s="7"/>
      <c r="DRO33" s="7"/>
      <c r="DRP33" s="7"/>
      <c r="DRQ33" s="7"/>
      <c r="DRR33" s="7"/>
      <c r="DRS33" s="7"/>
      <c r="DRT33" s="7"/>
      <c r="DRU33" s="7"/>
      <c r="DRV33" s="7"/>
      <c r="DRW33" s="7"/>
      <c r="DRX33" s="7"/>
      <c r="DRY33" s="7"/>
      <c r="DRZ33" s="7"/>
      <c r="DSA33" s="7"/>
      <c r="DSB33" s="7"/>
      <c r="DSC33" s="7"/>
      <c r="DSD33" s="7"/>
      <c r="DSE33" s="7"/>
      <c r="DSF33" s="7"/>
      <c r="DSG33" s="7"/>
      <c r="DSH33" s="7"/>
      <c r="DSI33" s="7"/>
      <c r="DSJ33" s="7"/>
      <c r="DSK33" s="7"/>
      <c r="DSL33" s="7"/>
      <c r="DSM33" s="7"/>
      <c r="DSN33" s="7"/>
      <c r="DSO33" s="7"/>
      <c r="DSP33" s="7"/>
      <c r="DSQ33" s="7"/>
      <c r="DSR33" s="7"/>
      <c r="DSS33" s="7"/>
      <c r="DST33" s="7"/>
      <c r="DSU33" s="7"/>
      <c r="DSV33" s="7"/>
      <c r="DSW33" s="7"/>
      <c r="DSX33" s="7"/>
      <c r="DSY33" s="7"/>
      <c r="DSZ33" s="7"/>
      <c r="DTA33" s="7"/>
      <c r="DTB33" s="7"/>
      <c r="DTC33" s="7"/>
      <c r="DTD33" s="7"/>
      <c r="DTE33" s="7"/>
      <c r="DTF33" s="7"/>
      <c r="DTG33" s="7"/>
      <c r="DTH33" s="7"/>
      <c r="DTI33" s="7"/>
      <c r="DTJ33" s="7"/>
      <c r="DTK33" s="7"/>
      <c r="DTL33" s="7"/>
      <c r="DTM33" s="7"/>
      <c r="DTN33" s="7"/>
      <c r="DTO33" s="7"/>
      <c r="DTP33" s="7"/>
      <c r="DTQ33" s="7"/>
      <c r="DTR33" s="7"/>
      <c r="DTS33" s="7"/>
      <c r="DTT33" s="7"/>
      <c r="DTU33" s="7"/>
      <c r="DTV33" s="7"/>
      <c r="DTW33" s="7"/>
      <c r="DTX33" s="7"/>
      <c r="DTY33" s="7"/>
      <c r="DTZ33" s="7"/>
      <c r="DUA33" s="7"/>
      <c r="DUB33" s="7"/>
      <c r="DUC33" s="7"/>
      <c r="DUD33" s="7"/>
      <c r="DUE33" s="7"/>
      <c r="DUF33" s="7"/>
      <c r="DUG33" s="7"/>
      <c r="DUH33" s="7"/>
      <c r="DUI33" s="7"/>
      <c r="DUJ33" s="7"/>
      <c r="DUK33" s="7"/>
      <c r="DUL33" s="7"/>
      <c r="DUM33" s="7"/>
      <c r="DUN33" s="7"/>
      <c r="DUO33" s="7"/>
      <c r="DUP33" s="7"/>
      <c r="DUQ33" s="7"/>
      <c r="DUR33" s="7"/>
      <c r="DUS33" s="7"/>
      <c r="DUT33" s="7"/>
      <c r="DUU33" s="7"/>
      <c r="DUV33" s="7"/>
      <c r="DUW33" s="7"/>
      <c r="DUX33" s="7"/>
      <c r="DUY33" s="7"/>
      <c r="DUZ33" s="7"/>
      <c r="DVA33" s="7"/>
      <c r="DVB33" s="7"/>
      <c r="DVC33" s="7"/>
      <c r="DVD33" s="7"/>
      <c r="DVE33" s="7"/>
      <c r="DVF33" s="7"/>
      <c r="DVG33" s="7"/>
      <c r="DVH33" s="7"/>
      <c r="DVI33" s="7"/>
      <c r="DVJ33" s="7"/>
      <c r="DVK33" s="7"/>
      <c r="DVL33" s="7"/>
      <c r="DVM33" s="7"/>
      <c r="DVN33" s="7"/>
      <c r="DVO33" s="7"/>
      <c r="DVP33" s="7"/>
      <c r="DVQ33" s="7"/>
      <c r="DVR33" s="7"/>
      <c r="DVS33" s="7"/>
      <c r="DVT33" s="7"/>
      <c r="DVU33" s="7"/>
      <c r="DVV33" s="7"/>
      <c r="DVW33" s="7"/>
      <c r="DVX33" s="7"/>
      <c r="DVY33" s="7"/>
      <c r="DVZ33" s="7"/>
      <c r="DWA33" s="7"/>
      <c r="DWB33" s="7"/>
      <c r="DWC33" s="7"/>
      <c r="DWD33" s="7"/>
      <c r="DWE33" s="7"/>
      <c r="DWF33" s="7"/>
      <c r="DWG33" s="7"/>
      <c r="DWH33" s="7"/>
      <c r="DWI33" s="7"/>
      <c r="DWJ33" s="7"/>
      <c r="DWK33" s="7"/>
      <c r="DWL33" s="7"/>
      <c r="DWM33" s="7"/>
      <c r="DWN33" s="7"/>
      <c r="DWO33" s="7"/>
      <c r="DWP33" s="7"/>
      <c r="DWQ33" s="7"/>
      <c r="DWR33" s="7"/>
      <c r="DWS33" s="7"/>
      <c r="DWT33" s="7"/>
      <c r="DWU33" s="7"/>
      <c r="DWV33" s="7"/>
      <c r="DWW33" s="7"/>
      <c r="DWX33" s="7"/>
      <c r="DWY33" s="7"/>
      <c r="DWZ33" s="7"/>
      <c r="DXA33" s="7"/>
      <c r="DXB33" s="7"/>
      <c r="DXC33" s="7"/>
      <c r="DXD33" s="7"/>
      <c r="DXE33" s="7"/>
      <c r="DXF33" s="7"/>
      <c r="DXG33" s="7"/>
      <c r="DXH33" s="7"/>
      <c r="DXI33" s="7"/>
      <c r="DXJ33" s="7"/>
      <c r="DXK33" s="7"/>
      <c r="DXL33" s="7"/>
      <c r="DXM33" s="7"/>
      <c r="DXN33" s="7"/>
      <c r="DXO33" s="7"/>
      <c r="DXP33" s="7"/>
      <c r="DXQ33" s="7"/>
      <c r="DXR33" s="7"/>
      <c r="DXS33" s="7"/>
      <c r="DXT33" s="7"/>
      <c r="DXU33" s="7"/>
      <c r="DXV33" s="7"/>
      <c r="DXW33" s="7"/>
      <c r="DXX33" s="7"/>
      <c r="DXY33" s="7"/>
      <c r="DXZ33" s="7"/>
      <c r="DYA33" s="7"/>
      <c r="DYB33" s="7"/>
      <c r="DYC33" s="7"/>
      <c r="DYD33" s="7"/>
      <c r="DYE33" s="7"/>
      <c r="DYF33" s="7"/>
      <c r="DYG33" s="7"/>
      <c r="DYH33" s="7"/>
      <c r="DYI33" s="7"/>
      <c r="DYJ33" s="7"/>
      <c r="DYK33" s="7"/>
      <c r="DYL33" s="7"/>
      <c r="DYM33" s="7"/>
      <c r="DYN33" s="7"/>
      <c r="DYO33" s="7"/>
      <c r="DYP33" s="7"/>
      <c r="DYQ33" s="7"/>
      <c r="DYR33" s="7"/>
      <c r="DYS33" s="7"/>
      <c r="DYT33" s="7"/>
      <c r="DYU33" s="7"/>
      <c r="DYV33" s="7"/>
      <c r="DYW33" s="7"/>
      <c r="DYX33" s="7"/>
      <c r="DYY33" s="7"/>
      <c r="DYZ33" s="7"/>
      <c r="DZA33" s="7"/>
      <c r="DZB33" s="7"/>
      <c r="DZC33" s="7"/>
      <c r="DZD33" s="7"/>
      <c r="DZE33" s="7"/>
      <c r="DZF33" s="7"/>
      <c r="DZG33" s="7"/>
      <c r="DZH33" s="7"/>
      <c r="DZI33" s="7"/>
      <c r="DZJ33" s="7"/>
      <c r="DZK33" s="7"/>
      <c r="DZL33" s="7"/>
      <c r="DZM33" s="7"/>
      <c r="DZN33" s="7"/>
      <c r="DZO33" s="7"/>
      <c r="DZP33" s="7"/>
      <c r="DZQ33" s="7"/>
      <c r="DZR33" s="7"/>
      <c r="DZS33" s="7"/>
      <c r="DZT33" s="7"/>
      <c r="DZU33" s="7"/>
      <c r="DZV33" s="7"/>
      <c r="DZW33" s="7"/>
      <c r="DZX33" s="7"/>
      <c r="DZY33" s="7"/>
      <c r="DZZ33" s="7"/>
      <c r="EAA33" s="7"/>
      <c r="EAB33" s="7"/>
      <c r="EAC33" s="7"/>
      <c r="EAD33" s="7"/>
      <c r="EAE33" s="7"/>
      <c r="EAF33" s="7"/>
      <c r="EAG33" s="7"/>
      <c r="EAH33" s="7"/>
      <c r="EAI33" s="7"/>
      <c r="EAJ33" s="7"/>
      <c r="EAK33" s="7"/>
      <c r="EAL33" s="7"/>
      <c r="EAM33" s="7"/>
      <c r="EAN33" s="7"/>
      <c r="EAO33" s="7"/>
      <c r="EAP33" s="7"/>
      <c r="EAQ33" s="7"/>
      <c r="EAR33" s="7"/>
      <c r="EAS33" s="7"/>
      <c r="EAT33" s="7"/>
      <c r="EAU33" s="7"/>
      <c r="EAV33" s="7"/>
      <c r="EAW33" s="7"/>
      <c r="EAX33" s="7"/>
      <c r="EAY33" s="7"/>
      <c r="EAZ33" s="7"/>
      <c r="EBA33" s="7"/>
      <c r="EBB33" s="7"/>
      <c r="EBC33" s="7"/>
      <c r="EBD33" s="7"/>
      <c r="EBE33" s="7"/>
      <c r="EBF33" s="7"/>
      <c r="EBG33" s="7"/>
      <c r="EBH33" s="7"/>
      <c r="EBI33" s="7"/>
      <c r="EBJ33" s="7"/>
      <c r="EBK33" s="7"/>
      <c r="EBL33" s="7"/>
      <c r="EBM33" s="7"/>
      <c r="EBN33" s="7"/>
      <c r="EBO33" s="7"/>
      <c r="EBP33" s="7"/>
      <c r="EBQ33" s="7"/>
      <c r="EBR33" s="7"/>
      <c r="EBS33" s="7"/>
      <c r="EBT33" s="7"/>
      <c r="EBU33" s="7"/>
      <c r="EBV33" s="7"/>
      <c r="EBW33" s="7"/>
      <c r="EBX33" s="7"/>
      <c r="EBY33" s="7"/>
      <c r="EBZ33" s="7"/>
      <c r="ECA33" s="7"/>
      <c r="ECB33" s="7"/>
      <c r="ECC33" s="7"/>
      <c r="ECD33" s="7"/>
      <c r="ECE33" s="7"/>
      <c r="ECF33" s="7"/>
      <c r="ECG33" s="7"/>
      <c r="ECH33" s="7"/>
      <c r="ECI33" s="7"/>
      <c r="ECJ33" s="7"/>
      <c r="ECK33" s="7"/>
      <c r="ECL33" s="7"/>
      <c r="ECM33" s="7"/>
      <c r="ECN33" s="7"/>
      <c r="ECO33" s="7"/>
      <c r="ECP33" s="7"/>
      <c r="ECQ33" s="7"/>
      <c r="ECR33" s="7"/>
      <c r="ECS33" s="7"/>
      <c r="ECT33" s="7"/>
      <c r="ECU33" s="7"/>
      <c r="ECV33" s="7"/>
      <c r="ECW33" s="7"/>
      <c r="ECX33" s="7"/>
      <c r="ECY33" s="7"/>
      <c r="ECZ33" s="7"/>
      <c r="EDA33" s="7"/>
      <c r="EDB33" s="7"/>
      <c r="EDC33" s="7"/>
      <c r="EDD33" s="7"/>
      <c r="EDE33" s="7"/>
      <c r="EDF33" s="7"/>
      <c r="EDG33" s="7"/>
      <c r="EDH33" s="7"/>
      <c r="EDI33" s="7"/>
      <c r="EDJ33" s="7"/>
      <c r="EDK33" s="7"/>
      <c r="EDL33" s="7"/>
      <c r="EDM33" s="7"/>
      <c r="EDN33" s="7"/>
      <c r="EDO33" s="7"/>
      <c r="EDP33" s="7"/>
      <c r="EDQ33" s="7"/>
      <c r="EDR33" s="7"/>
      <c r="EDS33" s="7"/>
      <c r="EDT33" s="7"/>
      <c r="EDU33" s="7"/>
      <c r="EDV33" s="7"/>
      <c r="EDW33" s="7"/>
      <c r="EDX33" s="7"/>
      <c r="EDY33" s="7"/>
      <c r="EDZ33" s="7"/>
      <c r="EEA33" s="7"/>
      <c r="EEB33" s="7"/>
      <c r="EEC33" s="7"/>
      <c r="EED33" s="7"/>
      <c r="EEE33" s="7"/>
      <c r="EEF33" s="7"/>
      <c r="EEG33" s="7"/>
      <c r="EEH33" s="7"/>
      <c r="EEI33" s="7"/>
      <c r="EEJ33" s="7"/>
      <c r="EEK33" s="7"/>
      <c r="EEL33" s="7"/>
      <c r="EEM33" s="7"/>
      <c r="EEN33" s="7"/>
      <c r="EEO33" s="7"/>
      <c r="EEP33" s="7"/>
      <c r="EEQ33" s="7"/>
      <c r="EER33" s="7"/>
      <c r="EES33" s="7"/>
      <c r="EET33" s="7"/>
      <c r="EEU33" s="7"/>
      <c r="EEV33" s="7"/>
      <c r="EEW33" s="7"/>
      <c r="EEX33" s="7"/>
      <c r="EEY33" s="7"/>
      <c r="EEZ33" s="7"/>
      <c r="EFA33" s="7"/>
      <c r="EFB33" s="7"/>
      <c r="EFC33" s="7"/>
      <c r="EFD33" s="7"/>
      <c r="EFE33" s="7"/>
      <c r="EFF33" s="7"/>
      <c r="EFG33" s="7"/>
      <c r="EFH33" s="7"/>
      <c r="EFI33" s="7"/>
      <c r="EFJ33" s="7"/>
      <c r="EFK33" s="7"/>
      <c r="EFL33" s="7"/>
      <c r="EFM33" s="7"/>
      <c r="EFN33" s="7"/>
      <c r="EFO33" s="7"/>
      <c r="EFP33" s="7"/>
      <c r="EFQ33" s="7"/>
      <c r="EFR33" s="7"/>
      <c r="EFS33" s="7"/>
      <c r="EFT33" s="7"/>
      <c r="EFU33" s="7"/>
      <c r="EFV33" s="7"/>
      <c r="EFW33" s="7"/>
      <c r="EFX33" s="7"/>
      <c r="EFY33" s="7"/>
      <c r="EFZ33" s="7"/>
      <c r="EGA33" s="7"/>
      <c r="EGB33" s="7"/>
      <c r="EGC33" s="7"/>
      <c r="EGD33" s="7"/>
      <c r="EGE33" s="7"/>
      <c r="EGF33" s="7"/>
      <c r="EGG33" s="7"/>
      <c r="EGH33" s="7"/>
      <c r="EGI33" s="7"/>
      <c r="EGJ33" s="7"/>
      <c r="EGK33" s="7"/>
      <c r="EGL33" s="7"/>
      <c r="EGM33" s="7"/>
      <c r="EGN33" s="7"/>
      <c r="EGO33" s="7"/>
      <c r="EGP33" s="7"/>
      <c r="EGQ33" s="7"/>
      <c r="EGR33" s="7"/>
      <c r="EGS33" s="7"/>
      <c r="EGT33" s="7"/>
      <c r="EGU33" s="7"/>
      <c r="EGV33" s="7"/>
      <c r="EGW33" s="7"/>
      <c r="EGX33" s="7"/>
      <c r="EGY33" s="7"/>
      <c r="EGZ33" s="7"/>
      <c r="EHA33" s="7"/>
      <c r="EHB33" s="7"/>
      <c r="EHC33" s="7"/>
      <c r="EHD33" s="7"/>
      <c r="EHE33" s="7"/>
      <c r="EHF33" s="7"/>
      <c r="EHG33" s="7"/>
      <c r="EHH33" s="7"/>
      <c r="EHI33" s="7"/>
      <c r="EHJ33" s="7"/>
      <c r="EHK33" s="7"/>
      <c r="EHL33" s="7"/>
      <c r="EHM33" s="7"/>
      <c r="EHN33" s="7"/>
      <c r="EHO33" s="7"/>
      <c r="EHP33" s="7"/>
      <c r="EHQ33" s="7"/>
      <c r="EHR33" s="7"/>
      <c r="EHS33" s="7"/>
      <c r="EHT33" s="7"/>
      <c r="EHU33" s="7"/>
      <c r="EHV33" s="7"/>
      <c r="EHW33" s="7"/>
      <c r="EHX33" s="7"/>
      <c r="EHY33" s="7"/>
      <c r="EHZ33" s="7"/>
      <c r="EIA33" s="7"/>
      <c r="EIB33" s="7"/>
      <c r="EIC33" s="7"/>
      <c r="EID33" s="7"/>
      <c r="EIE33" s="7"/>
      <c r="EIF33" s="7"/>
      <c r="EIG33" s="7"/>
      <c r="EIH33" s="7"/>
      <c r="EII33" s="7"/>
      <c r="EIJ33" s="7"/>
      <c r="EIK33" s="7"/>
      <c r="EIL33" s="7"/>
      <c r="EIM33" s="7"/>
      <c r="EIN33" s="7"/>
      <c r="EIO33" s="7"/>
      <c r="EIP33" s="7"/>
      <c r="EIQ33" s="7"/>
      <c r="EIR33" s="7"/>
      <c r="EIS33" s="7"/>
      <c r="EIT33" s="7"/>
      <c r="EIU33" s="7"/>
      <c r="EIV33" s="7"/>
      <c r="EIW33" s="7"/>
      <c r="EIX33" s="7"/>
      <c r="EIY33" s="7"/>
      <c r="EIZ33" s="7"/>
      <c r="EJA33" s="7"/>
      <c r="EJB33" s="7"/>
      <c r="EJC33" s="7"/>
      <c r="EJD33" s="7"/>
      <c r="EJE33" s="7"/>
      <c r="EJF33" s="7"/>
      <c r="EJG33" s="7"/>
      <c r="EJH33" s="7"/>
      <c r="EJI33" s="7"/>
      <c r="EJJ33" s="7"/>
      <c r="EJK33" s="7"/>
      <c r="EJL33" s="7"/>
      <c r="EJM33" s="7"/>
      <c r="EJN33" s="7"/>
      <c r="EJO33" s="7"/>
      <c r="EJP33" s="7"/>
      <c r="EJQ33" s="7"/>
      <c r="EJR33" s="7"/>
      <c r="EJS33" s="7"/>
      <c r="EJT33" s="7"/>
      <c r="EJU33" s="7"/>
      <c r="EJV33" s="7"/>
      <c r="EJW33" s="7"/>
      <c r="EJX33" s="7"/>
      <c r="EJY33" s="7"/>
      <c r="EJZ33" s="7"/>
      <c r="EKA33" s="7"/>
      <c r="EKB33" s="7"/>
      <c r="EKC33" s="7"/>
      <c r="EKD33" s="7"/>
      <c r="EKE33" s="7"/>
      <c r="EKF33" s="7"/>
      <c r="EKG33" s="7"/>
      <c r="EKH33" s="7"/>
      <c r="EKI33" s="7"/>
      <c r="EKJ33" s="7"/>
      <c r="EKK33" s="7"/>
      <c r="EKL33" s="7"/>
      <c r="EKM33" s="7"/>
      <c r="EKN33" s="7"/>
      <c r="EKO33" s="7"/>
      <c r="EKP33" s="7"/>
      <c r="EKQ33" s="7"/>
      <c r="EKR33" s="7"/>
      <c r="EKS33" s="7"/>
      <c r="EKT33" s="7"/>
      <c r="EKU33" s="7"/>
      <c r="EKV33" s="7"/>
      <c r="EKW33" s="7"/>
      <c r="EKX33" s="7"/>
      <c r="EKY33" s="7"/>
      <c r="EKZ33" s="7"/>
      <c r="ELA33" s="7"/>
      <c r="ELB33" s="7"/>
      <c r="ELC33" s="7"/>
      <c r="ELD33" s="7"/>
      <c r="ELE33" s="7"/>
      <c r="ELF33" s="7"/>
      <c r="ELG33" s="7"/>
      <c r="ELH33" s="7"/>
      <c r="ELI33" s="7"/>
      <c r="ELJ33" s="7"/>
      <c r="ELK33" s="7"/>
      <c r="ELL33" s="7"/>
      <c r="ELM33" s="7"/>
      <c r="ELN33" s="7"/>
      <c r="ELO33" s="7"/>
      <c r="ELP33" s="7"/>
      <c r="ELQ33" s="7"/>
      <c r="ELR33" s="7"/>
      <c r="ELS33" s="7"/>
      <c r="ELT33" s="7"/>
      <c r="ELU33" s="7"/>
      <c r="ELV33" s="7"/>
      <c r="ELW33" s="7"/>
      <c r="ELX33" s="7"/>
      <c r="ELY33" s="7"/>
      <c r="ELZ33" s="7"/>
      <c r="EMA33" s="7"/>
      <c r="EMB33" s="7"/>
      <c r="EMC33" s="7"/>
      <c r="EMD33" s="7"/>
      <c r="EME33" s="7"/>
      <c r="EMF33" s="7"/>
      <c r="EMG33" s="7"/>
      <c r="EMH33" s="7"/>
      <c r="EMI33" s="7"/>
      <c r="EMJ33" s="7"/>
      <c r="EMK33" s="7"/>
      <c r="EML33" s="7"/>
      <c r="EMM33" s="7"/>
      <c r="EMN33" s="7"/>
      <c r="EMO33" s="7"/>
      <c r="EMP33" s="7"/>
      <c r="EMQ33" s="7"/>
      <c r="EMR33" s="7"/>
      <c r="EMS33" s="7"/>
      <c r="EMT33" s="7"/>
      <c r="EMU33" s="7"/>
      <c r="EMV33" s="7"/>
      <c r="EMW33" s="7"/>
      <c r="EMX33" s="7"/>
      <c r="EMY33" s="7"/>
      <c r="EMZ33" s="7"/>
      <c r="ENA33" s="7"/>
      <c r="ENB33" s="7"/>
      <c r="ENC33" s="7"/>
      <c r="END33" s="7"/>
      <c r="ENE33" s="7"/>
      <c r="ENF33" s="7"/>
      <c r="ENG33" s="7"/>
      <c r="ENH33" s="7"/>
      <c r="ENI33" s="7"/>
      <c r="ENJ33" s="7"/>
      <c r="ENK33" s="7"/>
      <c r="ENL33" s="7"/>
      <c r="ENM33" s="7"/>
      <c r="ENN33" s="7"/>
      <c r="ENO33" s="7"/>
      <c r="ENP33" s="7"/>
      <c r="ENQ33" s="7"/>
      <c r="ENR33" s="7"/>
      <c r="ENS33" s="7"/>
      <c r="ENT33" s="7"/>
      <c r="ENU33" s="7"/>
      <c r="ENV33" s="7"/>
      <c r="ENW33" s="7"/>
      <c r="ENX33" s="7"/>
      <c r="ENY33" s="7"/>
      <c r="ENZ33" s="7"/>
      <c r="EOA33" s="7"/>
      <c r="EOB33" s="7"/>
      <c r="EOC33" s="7"/>
      <c r="EOD33" s="7"/>
      <c r="EOE33" s="7"/>
      <c r="EOF33" s="7"/>
      <c r="EOG33" s="7"/>
      <c r="EOH33" s="7"/>
      <c r="EOI33" s="7"/>
      <c r="EOJ33" s="7"/>
      <c r="EOK33" s="7"/>
      <c r="EOL33" s="7"/>
      <c r="EOM33" s="7"/>
      <c r="EON33" s="7"/>
      <c r="EOO33" s="7"/>
      <c r="EOP33" s="7"/>
      <c r="EOQ33" s="7"/>
      <c r="EOR33" s="7"/>
      <c r="EOS33" s="7"/>
      <c r="EOT33" s="7"/>
      <c r="EOU33" s="7"/>
      <c r="EOV33" s="7"/>
      <c r="EOW33" s="7"/>
      <c r="EOX33" s="7"/>
      <c r="EOY33" s="7"/>
      <c r="EOZ33" s="7"/>
      <c r="EPA33" s="7"/>
      <c r="EPB33" s="7"/>
      <c r="EPC33" s="7"/>
      <c r="EPD33" s="7"/>
      <c r="EPE33" s="7"/>
      <c r="EPF33" s="7"/>
      <c r="EPG33" s="7"/>
      <c r="EPH33" s="7"/>
      <c r="EPI33" s="7"/>
      <c r="EPJ33" s="7"/>
      <c r="EPK33" s="7"/>
      <c r="EPL33" s="7"/>
      <c r="EPM33" s="7"/>
      <c r="EPN33" s="7"/>
      <c r="EPO33" s="7"/>
      <c r="EPP33" s="7"/>
      <c r="EPQ33" s="7"/>
      <c r="EPR33" s="7"/>
      <c r="EPS33" s="7"/>
      <c r="EPT33" s="7"/>
      <c r="EPU33" s="7"/>
      <c r="EPV33" s="7"/>
      <c r="EPW33" s="7"/>
      <c r="EPX33" s="7"/>
      <c r="EPY33" s="7"/>
      <c r="EPZ33" s="7"/>
      <c r="EQA33" s="7"/>
      <c r="EQB33" s="7"/>
      <c r="EQC33" s="7"/>
      <c r="EQD33" s="7"/>
      <c r="EQE33" s="7"/>
      <c r="EQF33" s="7"/>
      <c r="EQG33" s="7"/>
      <c r="EQH33" s="7"/>
      <c r="EQI33" s="7"/>
      <c r="EQJ33" s="7"/>
      <c r="EQK33" s="7"/>
      <c r="EQL33" s="7"/>
      <c r="EQM33" s="7"/>
      <c r="EQN33" s="7"/>
      <c r="EQO33" s="7"/>
      <c r="EQP33" s="7"/>
      <c r="EQQ33" s="7"/>
      <c r="EQR33" s="7"/>
      <c r="EQS33" s="7"/>
      <c r="EQT33" s="7"/>
      <c r="EQU33" s="7"/>
      <c r="EQV33" s="7"/>
      <c r="EQW33" s="7"/>
      <c r="EQX33" s="7"/>
      <c r="EQY33" s="7"/>
      <c r="EQZ33" s="7"/>
      <c r="ERA33" s="7"/>
      <c r="ERB33" s="7"/>
      <c r="ERC33" s="7"/>
      <c r="ERD33" s="7"/>
      <c r="ERE33" s="7"/>
      <c r="ERF33" s="7"/>
      <c r="ERG33" s="7"/>
      <c r="ERH33" s="7"/>
      <c r="ERI33" s="7"/>
      <c r="ERJ33" s="7"/>
      <c r="ERK33" s="7"/>
      <c r="ERL33" s="7"/>
      <c r="ERM33" s="7"/>
      <c r="ERN33" s="7"/>
      <c r="ERO33" s="7"/>
      <c r="ERP33" s="7"/>
      <c r="ERQ33" s="7"/>
      <c r="ERR33" s="7"/>
      <c r="ERS33" s="7"/>
      <c r="ERT33" s="7"/>
      <c r="ERU33" s="7"/>
      <c r="ERV33" s="7"/>
      <c r="ERW33" s="7"/>
      <c r="ERX33" s="7"/>
      <c r="ERY33" s="7"/>
      <c r="ERZ33" s="7"/>
      <c r="ESA33" s="7"/>
      <c r="ESB33" s="7"/>
      <c r="ESC33" s="7"/>
      <c r="ESD33" s="7"/>
      <c r="ESE33" s="7"/>
      <c r="ESF33" s="7"/>
      <c r="ESG33" s="7"/>
      <c r="ESH33" s="7"/>
      <c r="ESI33" s="7"/>
      <c r="ESJ33" s="7"/>
      <c r="ESK33" s="7"/>
      <c r="ESL33" s="7"/>
      <c r="ESM33" s="7"/>
      <c r="ESN33" s="7"/>
      <c r="ESO33" s="7"/>
      <c r="ESP33" s="7"/>
      <c r="ESQ33" s="7"/>
      <c r="ESR33" s="7"/>
      <c r="ESS33" s="7"/>
      <c r="EST33" s="7"/>
      <c r="ESU33" s="7"/>
      <c r="ESV33" s="7"/>
      <c r="ESW33" s="7"/>
      <c r="ESX33" s="7"/>
      <c r="ESY33" s="7"/>
      <c r="ESZ33" s="7"/>
      <c r="ETA33" s="7"/>
      <c r="ETB33" s="7"/>
      <c r="ETC33" s="7"/>
      <c r="ETD33" s="7"/>
      <c r="ETE33" s="7"/>
      <c r="ETF33" s="7"/>
      <c r="ETG33" s="7"/>
      <c r="ETH33" s="7"/>
      <c r="ETI33" s="7"/>
      <c r="ETJ33" s="7"/>
      <c r="ETK33" s="7"/>
      <c r="ETL33" s="7"/>
      <c r="ETM33" s="7"/>
      <c r="ETN33" s="7"/>
      <c r="ETO33" s="7"/>
      <c r="ETP33" s="7"/>
      <c r="ETQ33" s="7"/>
      <c r="ETR33" s="7"/>
      <c r="ETS33" s="7"/>
      <c r="ETT33" s="7"/>
      <c r="ETU33" s="7"/>
      <c r="ETV33" s="7"/>
      <c r="ETW33" s="7"/>
      <c r="ETX33" s="7"/>
      <c r="ETY33" s="7"/>
      <c r="ETZ33" s="7"/>
      <c r="EUA33" s="7"/>
      <c r="EUB33" s="7"/>
      <c r="EUC33" s="7"/>
      <c r="EUD33" s="7"/>
      <c r="EUE33" s="7"/>
      <c r="EUF33" s="7"/>
      <c r="EUG33" s="7"/>
      <c r="EUH33" s="7"/>
      <c r="EUI33" s="7"/>
      <c r="EUJ33" s="7"/>
      <c r="EUK33" s="7"/>
      <c r="EUL33" s="7"/>
      <c r="EUM33" s="7"/>
      <c r="EUN33" s="7"/>
      <c r="EUO33" s="7"/>
      <c r="EUP33" s="7"/>
      <c r="EUQ33" s="7"/>
      <c r="EUR33" s="7"/>
      <c r="EUS33" s="7"/>
      <c r="EUT33" s="7"/>
      <c r="EUU33" s="7"/>
      <c r="EUV33" s="7"/>
      <c r="EUW33" s="7"/>
      <c r="EUX33" s="7"/>
      <c r="EUY33" s="7"/>
      <c r="EUZ33" s="7"/>
      <c r="EVA33" s="7"/>
      <c r="EVB33" s="7"/>
      <c r="EVC33" s="7"/>
      <c r="EVD33" s="7"/>
      <c r="EVE33" s="7"/>
      <c r="EVF33" s="7"/>
      <c r="EVG33" s="7"/>
      <c r="EVH33" s="7"/>
      <c r="EVI33" s="7"/>
      <c r="EVJ33" s="7"/>
      <c r="EVK33" s="7"/>
      <c r="EVL33" s="7"/>
      <c r="EVM33" s="7"/>
      <c r="EVN33" s="7"/>
      <c r="EVO33" s="7"/>
      <c r="EVP33" s="7"/>
      <c r="EVQ33" s="7"/>
      <c r="EVR33" s="7"/>
      <c r="EVS33" s="7"/>
      <c r="EVT33" s="7"/>
      <c r="EVU33" s="7"/>
      <c r="EVV33" s="7"/>
      <c r="EVW33" s="7"/>
      <c r="EVX33" s="7"/>
      <c r="EVY33" s="7"/>
      <c r="EVZ33" s="7"/>
      <c r="EWA33" s="7"/>
      <c r="EWB33" s="7"/>
      <c r="EWC33" s="7"/>
      <c r="EWD33" s="7"/>
      <c r="EWE33" s="7"/>
      <c r="EWF33" s="7"/>
      <c r="EWG33" s="7"/>
      <c r="EWH33" s="7"/>
      <c r="EWI33" s="7"/>
      <c r="EWJ33" s="7"/>
      <c r="EWK33" s="7"/>
      <c r="EWL33" s="7"/>
      <c r="EWM33" s="7"/>
      <c r="EWN33" s="7"/>
      <c r="EWO33" s="7"/>
      <c r="EWP33" s="7"/>
      <c r="EWQ33" s="7"/>
      <c r="EWR33" s="7"/>
      <c r="EWS33" s="7"/>
      <c r="EWT33" s="7"/>
      <c r="EWU33" s="7"/>
      <c r="EWV33" s="7"/>
      <c r="EWW33" s="7"/>
      <c r="EWX33" s="7"/>
      <c r="EWY33" s="7"/>
      <c r="EWZ33" s="7"/>
      <c r="EXA33" s="7"/>
      <c r="EXB33" s="7"/>
      <c r="EXC33" s="7"/>
      <c r="EXD33" s="7"/>
      <c r="EXE33" s="7"/>
      <c r="EXF33" s="7"/>
      <c r="EXG33" s="7"/>
      <c r="EXH33" s="7"/>
      <c r="EXI33" s="7"/>
      <c r="EXJ33" s="7"/>
      <c r="EXK33" s="7"/>
      <c r="EXL33" s="7"/>
      <c r="EXM33" s="7"/>
      <c r="EXN33" s="7"/>
      <c r="EXO33" s="7"/>
      <c r="EXP33" s="7"/>
      <c r="EXQ33" s="7"/>
      <c r="EXR33" s="7"/>
      <c r="EXS33" s="7"/>
      <c r="EXT33" s="7"/>
      <c r="EXU33" s="7"/>
      <c r="EXV33" s="7"/>
      <c r="EXW33" s="7"/>
      <c r="EXX33" s="7"/>
      <c r="EXY33" s="7"/>
      <c r="EXZ33" s="7"/>
      <c r="EYA33" s="7"/>
      <c r="EYB33" s="7"/>
      <c r="EYC33" s="7"/>
      <c r="EYD33" s="7"/>
      <c r="EYE33" s="7"/>
      <c r="EYF33" s="7"/>
      <c r="EYG33" s="7"/>
      <c r="EYH33" s="7"/>
      <c r="EYI33" s="7"/>
      <c r="EYJ33" s="7"/>
      <c r="EYK33" s="7"/>
      <c r="EYL33" s="7"/>
      <c r="EYM33" s="7"/>
      <c r="EYN33" s="7"/>
      <c r="EYO33" s="7"/>
      <c r="EYP33" s="7"/>
      <c r="EYQ33" s="7"/>
      <c r="EYR33" s="7"/>
      <c r="EYS33" s="7"/>
      <c r="EYT33" s="7"/>
      <c r="EYU33" s="7"/>
      <c r="EYV33" s="7"/>
      <c r="EYW33" s="7"/>
      <c r="EYX33" s="7"/>
      <c r="EYY33" s="7"/>
      <c r="EYZ33" s="7"/>
      <c r="EZA33" s="7"/>
      <c r="EZB33" s="7"/>
      <c r="EZC33" s="7"/>
      <c r="EZD33" s="7"/>
      <c r="EZE33" s="7"/>
      <c r="EZF33" s="7"/>
      <c r="EZG33" s="7"/>
      <c r="EZH33" s="7"/>
      <c r="EZI33" s="7"/>
      <c r="EZJ33" s="7"/>
      <c r="EZK33" s="7"/>
      <c r="EZL33" s="7"/>
      <c r="EZM33" s="7"/>
      <c r="EZN33" s="7"/>
      <c r="EZO33" s="7"/>
      <c r="EZP33" s="7"/>
      <c r="EZQ33" s="7"/>
      <c r="EZR33" s="7"/>
      <c r="EZS33" s="7"/>
      <c r="EZT33" s="7"/>
      <c r="EZU33" s="7"/>
      <c r="EZV33" s="7"/>
      <c r="EZW33" s="7"/>
      <c r="EZX33" s="7"/>
      <c r="EZY33" s="7"/>
      <c r="EZZ33" s="7"/>
      <c r="FAA33" s="7"/>
      <c r="FAB33" s="7"/>
      <c r="FAC33" s="7"/>
      <c r="FAD33" s="7"/>
      <c r="FAE33" s="7"/>
      <c r="FAF33" s="7"/>
      <c r="FAG33" s="7"/>
      <c r="FAH33" s="7"/>
      <c r="FAI33" s="7"/>
      <c r="FAJ33" s="7"/>
      <c r="FAK33" s="7"/>
      <c r="FAL33" s="7"/>
      <c r="FAM33" s="7"/>
      <c r="FAN33" s="7"/>
      <c r="FAO33" s="7"/>
      <c r="FAP33" s="7"/>
      <c r="FAQ33" s="7"/>
      <c r="FAR33" s="7"/>
      <c r="FAS33" s="7"/>
      <c r="FAT33" s="7"/>
      <c r="FAU33" s="7"/>
      <c r="FAV33" s="7"/>
      <c r="FAW33" s="7"/>
      <c r="FAX33" s="7"/>
      <c r="FAY33" s="7"/>
      <c r="FAZ33" s="7"/>
      <c r="FBA33" s="7"/>
      <c r="FBB33" s="7"/>
      <c r="FBC33" s="7"/>
      <c r="FBD33" s="7"/>
      <c r="FBE33" s="7"/>
      <c r="FBF33" s="7"/>
      <c r="FBG33" s="7"/>
      <c r="FBH33" s="7"/>
      <c r="FBI33" s="7"/>
      <c r="FBJ33" s="7"/>
      <c r="FBK33" s="7"/>
      <c r="FBL33" s="7"/>
      <c r="FBM33" s="7"/>
      <c r="FBN33" s="7"/>
      <c r="FBO33" s="7"/>
      <c r="FBP33" s="7"/>
      <c r="FBQ33" s="7"/>
      <c r="FBR33" s="7"/>
      <c r="FBS33" s="7"/>
      <c r="FBT33" s="7"/>
      <c r="FBU33" s="7"/>
      <c r="FBV33" s="7"/>
      <c r="FBW33" s="7"/>
      <c r="FBX33" s="7"/>
      <c r="FBY33" s="7"/>
      <c r="FBZ33" s="7"/>
      <c r="FCA33" s="7"/>
      <c r="FCB33" s="7"/>
      <c r="FCC33" s="7"/>
      <c r="FCD33" s="7"/>
      <c r="FCE33" s="7"/>
      <c r="FCF33" s="7"/>
      <c r="FCG33" s="7"/>
      <c r="FCH33" s="7"/>
      <c r="FCI33" s="7"/>
      <c r="FCJ33" s="7"/>
      <c r="FCK33" s="7"/>
      <c r="FCL33" s="7"/>
      <c r="FCM33" s="7"/>
      <c r="FCN33" s="7"/>
      <c r="FCO33" s="7"/>
      <c r="FCP33" s="7"/>
      <c r="FCQ33" s="7"/>
      <c r="FCR33" s="7"/>
      <c r="FCS33" s="7"/>
      <c r="FCT33" s="7"/>
      <c r="FCU33" s="7"/>
      <c r="FCV33" s="7"/>
      <c r="FCW33" s="7"/>
      <c r="FCX33" s="7"/>
      <c r="FCY33" s="7"/>
      <c r="FCZ33" s="7"/>
      <c r="FDA33" s="7"/>
      <c r="FDB33" s="7"/>
      <c r="FDC33" s="7"/>
      <c r="FDD33" s="7"/>
      <c r="FDE33" s="7"/>
      <c r="FDF33" s="7"/>
      <c r="FDG33" s="7"/>
      <c r="FDH33" s="7"/>
      <c r="FDI33" s="7"/>
      <c r="FDJ33" s="7"/>
      <c r="FDK33" s="7"/>
      <c r="FDL33" s="7"/>
      <c r="FDM33" s="7"/>
      <c r="FDN33" s="7"/>
      <c r="FDO33" s="7"/>
      <c r="FDP33" s="7"/>
      <c r="FDQ33" s="7"/>
      <c r="FDR33" s="7"/>
      <c r="FDS33" s="7"/>
      <c r="FDT33" s="7"/>
      <c r="FDU33" s="7"/>
      <c r="FDV33" s="7"/>
      <c r="FDW33" s="7"/>
      <c r="FDX33" s="7"/>
      <c r="FDY33" s="7"/>
      <c r="FDZ33" s="7"/>
      <c r="FEA33" s="7"/>
      <c r="FEB33" s="7"/>
      <c r="FEC33" s="7"/>
      <c r="FED33" s="7"/>
      <c r="FEE33" s="7"/>
      <c r="FEF33" s="7"/>
      <c r="FEG33" s="7"/>
      <c r="FEH33" s="7"/>
      <c r="FEI33" s="7"/>
      <c r="FEJ33" s="7"/>
      <c r="FEK33" s="7"/>
      <c r="FEL33" s="7"/>
      <c r="FEM33" s="7"/>
      <c r="FEN33" s="7"/>
      <c r="FEO33" s="7"/>
      <c r="FEP33" s="7"/>
      <c r="FEQ33" s="7"/>
      <c r="FER33" s="7"/>
      <c r="FES33" s="7"/>
      <c r="FET33" s="7"/>
      <c r="FEU33" s="7"/>
      <c r="FEV33" s="7"/>
      <c r="FEW33" s="7"/>
      <c r="FEX33" s="7"/>
      <c r="FEY33" s="7"/>
      <c r="FEZ33" s="7"/>
      <c r="FFA33" s="7"/>
      <c r="FFB33" s="7"/>
      <c r="FFC33" s="7"/>
      <c r="FFD33" s="7"/>
      <c r="FFE33" s="7"/>
      <c r="FFF33" s="7"/>
      <c r="FFG33" s="7"/>
      <c r="FFH33" s="7"/>
      <c r="FFI33" s="7"/>
      <c r="FFJ33" s="7"/>
      <c r="FFK33" s="7"/>
      <c r="FFL33" s="7"/>
      <c r="FFM33" s="7"/>
      <c r="FFN33" s="7"/>
      <c r="FFO33" s="7"/>
      <c r="FFP33" s="7"/>
      <c r="FFQ33" s="7"/>
      <c r="FFR33" s="7"/>
      <c r="FFS33" s="7"/>
      <c r="FFT33" s="7"/>
      <c r="FFU33" s="7"/>
      <c r="FFV33" s="7"/>
      <c r="FFW33" s="7"/>
      <c r="FFX33" s="7"/>
      <c r="FFY33" s="7"/>
      <c r="FFZ33" s="7"/>
      <c r="FGA33" s="7"/>
      <c r="FGB33" s="7"/>
      <c r="FGC33" s="7"/>
      <c r="FGD33" s="7"/>
      <c r="FGE33" s="7"/>
      <c r="FGF33" s="7"/>
      <c r="FGG33" s="7"/>
      <c r="FGH33" s="7"/>
      <c r="FGI33" s="7"/>
      <c r="FGJ33" s="7"/>
      <c r="FGK33" s="7"/>
      <c r="FGL33" s="7"/>
      <c r="FGM33" s="7"/>
      <c r="FGN33" s="7"/>
      <c r="FGO33" s="7"/>
      <c r="FGP33" s="7"/>
      <c r="FGQ33" s="7"/>
      <c r="FGR33" s="7"/>
      <c r="FGS33" s="7"/>
      <c r="FGT33" s="7"/>
      <c r="FGU33" s="7"/>
      <c r="FGV33" s="7"/>
      <c r="FGW33" s="7"/>
      <c r="FGX33" s="7"/>
      <c r="FGY33" s="7"/>
      <c r="FGZ33" s="7"/>
      <c r="FHA33" s="7"/>
      <c r="FHB33" s="7"/>
      <c r="FHC33" s="7"/>
      <c r="FHD33" s="7"/>
      <c r="FHE33" s="7"/>
      <c r="FHF33" s="7"/>
      <c r="FHG33" s="7"/>
      <c r="FHH33" s="7"/>
      <c r="FHI33" s="7"/>
      <c r="FHJ33" s="7"/>
      <c r="FHK33" s="7"/>
      <c r="FHL33" s="7"/>
      <c r="FHM33" s="7"/>
      <c r="FHN33" s="7"/>
      <c r="FHO33" s="7"/>
      <c r="FHP33" s="7"/>
      <c r="FHQ33" s="7"/>
      <c r="FHR33" s="7"/>
      <c r="FHS33" s="7"/>
      <c r="FHT33" s="7"/>
      <c r="FHU33" s="7"/>
      <c r="FHV33" s="7"/>
      <c r="FHW33" s="7"/>
      <c r="FHX33" s="7"/>
      <c r="FHY33" s="7"/>
      <c r="FHZ33" s="7"/>
      <c r="FIA33" s="7"/>
      <c r="FIB33" s="7"/>
      <c r="FIC33" s="7"/>
      <c r="FID33" s="7"/>
      <c r="FIE33" s="7"/>
      <c r="FIF33" s="7"/>
      <c r="FIG33" s="7"/>
      <c r="FIH33" s="7"/>
      <c r="FII33" s="7"/>
      <c r="FIJ33" s="7"/>
      <c r="FIK33" s="7"/>
      <c r="FIL33" s="7"/>
      <c r="FIM33" s="7"/>
      <c r="FIN33" s="7"/>
      <c r="FIO33" s="7"/>
      <c r="FIP33" s="7"/>
      <c r="FIQ33" s="7"/>
      <c r="FIR33" s="7"/>
      <c r="FIS33" s="7"/>
      <c r="FIT33" s="7"/>
      <c r="FIU33" s="7"/>
      <c r="FIV33" s="7"/>
      <c r="FIW33" s="7"/>
      <c r="FIX33" s="7"/>
      <c r="FIY33" s="7"/>
      <c r="FIZ33" s="7"/>
      <c r="FJA33" s="7"/>
      <c r="FJB33" s="7"/>
      <c r="FJC33" s="7"/>
      <c r="FJD33" s="7"/>
      <c r="FJE33" s="7"/>
      <c r="FJF33" s="7"/>
      <c r="FJG33" s="7"/>
      <c r="FJH33" s="7"/>
      <c r="FJI33" s="7"/>
      <c r="FJJ33" s="7"/>
      <c r="FJK33" s="7"/>
      <c r="FJL33" s="7"/>
      <c r="FJM33" s="7"/>
      <c r="FJN33" s="7"/>
      <c r="FJO33" s="7"/>
      <c r="FJP33" s="7"/>
      <c r="FJQ33" s="7"/>
      <c r="FJR33" s="7"/>
      <c r="FJS33" s="7"/>
      <c r="FJT33" s="7"/>
      <c r="FJU33" s="7"/>
      <c r="FJV33" s="7"/>
      <c r="FJW33" s="7"/>
      <c r="FJX33" s="7"/>
      <c r="FJY33" s="7"/>
      <c r="FJZ33" s="7"/>
      <c r="FKA33" s="7"/>
      <c r="FKB33" s="7"/>
      <c r="FKC33" s="7"/>
      <c r="FKD33" s="7"/>
      <c r="FKE33" s="7"/>
      <c r="FKF33" s="7"/>
      <c r="FKG33" s="7"/>
      <c r="FKH33" s="7"/>
      <c r="FKI33" s="7"/>
      <c r="FKJ33" s="7"/>
      <c r="FKK33" s="7"/>
      <c r="FKL33" s="7"/>
      <c r="FKM33" s="7"/>
      <c r="FKN33" s="7"/>
      <c r="FKO33" s="7"/>
      <c r="FKP33" s="7"/>
      <c r="FKQ33" s="7"/>
      <c r="FKR33" s="7"/>
      <c r="FKS33" s="7"/>
      <c r="FKT33" s="7"/>
      <c r="FKU33" s="7"/>
      <c r="FKV33" s="7"/>
      <c r="FKW33" s="7"/>
      <c r="FKX33" s="7"/>
      <c r="FKY33" s="7"/>
      <c r="FKZ33" s="7"/>
      <c r="FLA33" s="7"/>
      <c r="FLB33" s="7"/>
      <c r="FLC33" s="7"/>
      <c r="FLD33" s="7"/>
      <c r="FLE33" s="7"/>
      <c r="FLF33" s="7"/>
      <c r="FLG33" s="7"/>
      <c r="FLH33" s="7"/>
      <c r="FLI33" s="7"/>
      <c r="FLJ33" s="7"/>
      <c r="FLK33" s="7"/>
      <c r="FLL33" s="7"/>
      <c r="FLM33" s="7"/>
      <c r="FLN33" s="7"/>
      <c r="FLO33" s="7"/>
      <c r="FLP33" s="7"/>
      <c r="FLQ33" s="7"/>
      <c r="FLR33" s="7"/>
      <c r="FLS33" s="7"/>
      <c r="FLT33" s="7"/>
      <c r="FLU33" s="7"/>
      <c r="FLV33" s="7"/>
      <c r="FLW33" s="7"/>
      <c r="FLX33" s="7"/>
      <c r="FLY33" s="7"/>
      <c r="FLZ33" s="7"/>
      <c r="FMA33" s="7"/>
      <c r="FMB33" s="7"/>
      <c r="FMC33" s="7"/>
      <c r="FMD33" s="7"/>
      <c r="FME33" s="7"/>
      <c r="FMF33" s="7"/>
      <c r="FMG33" s="7"/>
      <c r="FMH33" s="7"/>
      <c r="FMI33" s="7"/>
      <c r="FMJ33" s="7"/>
      <c r="FMK33" s="7"/>
      <c r="FML33" s="7"/>
      <c r="FMM33" s="7"/>
      <c r="FMN33" s="7"/>
      <c r="FMO33" s="7"/>
      <c r="FMP33" s="7"/>
      <c r="FMQ33" s="7"/>
      <c r="FMR33" s="7"/>
      <c r="FMS33" s="7"/>
      <c r="FMT33" s="7"/>
      <c r="FMU33" s="7"/>
      <c r="FMV33" s="7"/>
      <c r="FMW33" s="7"/>
      <c r="FMX33" s="7"/>
      <c r="FMY33" s="7"/>
      <c r="FMZ33" s="7"/>
      <c r="FNA33" s="7"/>
      <c r="FNB33" s="7"/>
      <c r="FNC33" s="7"/>
      <c r="FND33" s="7"/>
      <c r="FNE33" s="7"/>
      <c r="FNF33" s="7"/>
      <c r="FNG33" s="7"/>
      <c r="FNH33" s="7"/>
      <c r="FNI33" s="7"/>
      <c r="FNJ33" s="7"/>
      <c r="FNK33" s="7"/>
      <c r="FNL33" s="7"/>
      <c r="FNM33" s="7"/>
      <c r="FNN33" s="7"/>
      <c r="FNO33" s="7"/>
      <c r="FNP33" s="7"/>
      <c r="FNQ33" s="7"/>
      <c r="FNR33" s="7"/>
      <c r="FNS33" s="7"/>
      <c r="FNT33" s="7"/>
      <c r="FNU33" s="7"/>
      <c r="FNV33" s="7"/>
      <c r="FNW33" s="7"/>
      <c r="FNX33" s="7"/>
      <c r="FNY33" s="7"/>
      <c r="FNZ33" s="7"/>
      <c r="FOA33" s="7"/>
      <c r="FOB33" s="7"/>
      <c r="FOC33" s="7"/>
      <c r="FOD33" s="7"/>
      <c r="FOE33" s="7"/>
      <c r="FOF33" s="7"/>
      <c r="FOG33" s="7"/>
      <c r="FOH33" s="7"/>
      <c r="FOI33" s="7"/>
      <c r="FOJ33" s="7"/>
      <c r="FOK33" s="7"/>
      <c r="FOL33" s="7"/>
      <c r="FOM33" s="7"/>
      <c r="FON33" s="7"/>
      <c r="FOO33" s="7"/>
      <c r="FOP33" s="7"/>
      <c r="FOQ33" s="7"/>
      <c r="FOR33" s="7"/>
      <c r="FOS33" s="7"/>
      <c r="FOT33" s="7"/>
      <c r="FOU33" s="7"/>
      <c r="FOV33" s="7"/>
      <c r="FOW33" s="7"/>
      <c r="FOX33" s="7"/>
      <c r="FOY33" s="7"/>
      <c r="FOZ33" s="7"/>
      <c r="FPA33" s="7"/>
      <c r="FPB33" s="7"/>
      <c r="FPC33" s="7"/>
      <c r="FPD33" s="7"/>
      <c r="FPE33" s="7"/>
      <c r="FPF33" s="7"/>
      <c r="FPG33" s="7"/>
      <c r="FPH33" s="7"/>
      <c r="FPI33" s="7"/>
      <c r="FPJ33" s="7"/>
      <c r="FPK33" s="7"/>
      <c r="FPL33" s="7"/>
      <c r="FPM33" s="7"/>
      <c r="FPN33" s="7"/>
      <c r="FPO33" s="7"/>
      <c r="FPP33" s="7"/>
      <c r="FPQ33" s="7"/>
      <c r="FPR33" s="7"/>
      <c r="FPS33" s="7"/>
      <c r="FPT33" s="7"/>
      <c r="FPU33" s="7"/>
      <c r="FPV33" s="7"/>
      <c r="FPW33" s="7"/>
      <c r="FPX33" s="7"/>
      <c r="FPY33" s="7"/>
      <c r="FPZ33" s="7"/>
      <c r="FQA33" s="7"/>
      <c r="FQB33" s="7"/>
      <c r="FQC33" s="7"/>
      <c r="FQD33" s="7"/>
      <c r="FQE33" s="7"/>
      <c r="FQF33" s="7"/>
      <c r="FQG33" s="7"/>
      <c r="FQH33" s="7"/>
      <c r="FQI33" s="7"/>
      <c r="FQJ33" s="7"/>
      <c r="FQK33" s="7"/>
      <c r="FQL33" s="7"/>
      <c r="FQM33" s="7"/>
      <c r="FQN33" s="7"/>
      <c r="FQO33" s="7"/>
      <c r="FQP33" s="7"/>
      <c r="FQQ33" s="7"/>
      <c r="FQR33" s="7"/>
      <c r="FQS33" s="7"/>
      <c r="FQT33" s="7"/>
      <c r="FQU33" s="7"/>
      <c r="FQV33" s="7"/>
      <c r="FQW33" s="7"/>
      <c r="FQX33" s="7"/>
      <c r="FQY33" s="7"/>
      <c r="FQZ33" s="7"/>
      <c r="FRA33" s="7"/>
      <c r="FRB33" s="7"/>
      <c r="FRC33" s="7"/>
      <c r="FRD33" s="7"/>
      <c r="FRE33" s="7"/>
      <c r="FRF33" s="7"/>
      <c r="FRG33" s="7"/>
      <c r="FRH33" s="7"/>
      <c r="FRI33" s="7"/>
      <c r="FRJ33" s="7"/>
      <c r="FRK33" s="7"/>
      <c r="FRL33" s="7"/>
      <c r="FRM33" s="7"/>
      <c r="FRN33" s="7"/>
      <c r="FRO33" s="7"/>
      <c r="FRP33" s="7"/>
      <c r="FRQ33" s="7"/>
      <c r="FRR33" s="7"/>
      <c r="FRS33" s="7"/>
      <c r="FRT33" s="7"/>
      <c r="FRU33" s="7"/>
      <c r="FRV33" s="7"/>
      <c r="FRW33" s="7"/>
      <c r="FRX33" s="7"/>
      <c r="FRY33" s="7"/>
      <c r="FRZ33" s="7"/>
      <c r="FSA33" s="7"/>
      <c r="FSB33" s="7"/>
      <c r="FSC33" s="7"/>
      <c r="FSD33" s="7"/>
      <c r="FSE33" s="7"/>
      <c r="FSF33" s="7"/>
      <c r="FSG33" s="7"/>
      <c r="FSH33" s="7"/>
      <c r="FSI33" s="7"/>
      <c r="FSJ33" s="7"/>
      <c r="FSK33" s="7"/>
      <c r="FSL33" s="7"/>
      <c r="FSM33" s="7"/>
      <c r="FSN33" s="7"/>
      <c r="FSO33" s="7"/>
      <c r="FSP33" s="7"/>
      <c r="FSQ33" s="7"/>
      <c r="FSR33" s="7"/>
      <c r="FSS33" s="7"/>
      <c r="FST33" s="7"/>
      <c r="FSU33" s="7"/>
      <c r="FSV33" s="7"/>
      <c r="FSW33" s="7"/>
      <c r="FSX33" s="7"/>
      <c r="FSY33" s="7"/>
      <c r="FSZ33" s="7"/>
      <c r="FTA33" s="7"/>
      <c r="FTB33" s="7"/>
      <c r="FTC33" s="7"/>
      <c r="FTD33" s="7"/>
      <c r="FTE33" s="7"/>
      <c r="FTF33" s="7"/>
      <c r="FTG33" s="7"/>
      <c r="FTH33" s="7"/>
      <c r="FTI33" s="7"/>
      <c r="FTJ33" s="7"/>
      <c r="FTK33" s="7"/>
      <c r="FTL33" s="7"/>
      <c r="FTM33" s="7"/>
      <c r="FTN33" s="7"/>
      <c r="FTO33" s="7"/>
      <c r="FTP33" s="7"/>
      <c r="FTQ33" s="7"/>
      <c r="FTR33" s="7"/>
      <c r="FTS33" s="7"/>
      <c r="FTT33" s="7"/>
      <c r="FTU33" s="7"/>
      <c r="FTV33" s="7"/>
      <c r="FTW33" s="7"/>
      <c r="FTX33" s="7"/>
      <c r="FTY33" s="7"/>
      <c r="FTZ33" s="7"/>
      <c r="FUA33" s="7"/>
      <c r="FUB33" s="7"/>
      <c r="FUC33" s="7"/>
      <c r="FUD33" s="7"/>
      <c r="FUE33" s="7"/>
      <c r="FUF33" s="7"/>
      <c r="FUG33" s="7"/>
      <c r="FUH33" s="7"/>
      <c r="FUI33" s="7"/>
      <c r="FUJ33" s="7"/>
      <c r="FUK33" s="7"/>
      <c r="FUL33" s="7"/>
      <c r="FUM33" s="7"/>
      <c r="FUN33" s="7"/>
      <c r="FUO33" s="7"/>
      <c r="FUP33" s="7"/>
      <c r="FUQ33" s="7"/>
      <c r="FUR33" s="7"/>
      <c r="FUS33" s="7"/>
      <c r="FUT33" s="7"/>
      <c r="FUU33" s="7"/>
      <c r="FUV33" s="7"/>
      <c r="FUW33" s="7"/>
      <c r="FUX33" s="7"/>
      <c r="FUY33" s="7"/>
      <c r="FUZ33" s="7"/>
      <c r="FVA33" s="7"/>
      <c r="FVB33" s="7"/>
      <c r="FVC33" s="7"/>
      <c r="FVD33" s="7"/>
      <c r="FVE33" s="7"/>
      <c r="FVF33" s="7"/>
      <c r="FVG33" s="7"/>
      <c r="FVH33" s="7"/>
      <c r="FVI33" s="7"/>
      <c r="FVJ33" s="7"/>
      <c r="FVK33" s="7"/>
      <c r="FVL33" s="7"/>
      <c r="FVM33" s="7"/>
      <c r="FVN33" s="7"/>
      <c r="FVO33" s="7"/>
      <c r="FVP33" s="7"/>
      <c r="FVQ33" s="7"/>
      <c r="FVR33" s="7"/>
      <c r="FVS33" s="7"/>
      <c r="FVT33" s="7"/>
      <c r="FVU33" s="7"/>
      <c r="FVV33" s="7"/>
      <c r="FVW33" s="7"/>
      <c r="FVX33" s="7"/>
      <c r="FVY33" s="7"/>
      <c r="FVZ33" s="7"/>
      <c r="FWA33" s="7"/>
      <c r="FWB33" s="7"/>
      <c r="FWC33" s="7"/>
      <c r="FWD33" s="7"/>
      <c r="FWE33" s="7"/>
      <c r="FWF33" s="7"/>
      <c r="FWG33" s="7"/>
      <c r="FWH33" s="7"/>
      <c r="FWI33" s="7"/>
      <c r="FWJ33" s="7"/>
      <c r="FWK33" s="7"/>
      <c r="FWL33" s="7"/>
      <c r="FWM33" s="7"/>
      <c r="FWN33" s="7"/>
      <c r="FWO33" s="7"/>
      <c r="FWP33" s="7"/>
      <c r="FWQ33" s="7"/>
      <c r="FWR33" s="7"/>
      <c r="FWS33" s="7"/>
      <c r="FWT33" s="7"/>
      <c r="FWU33" s="7"/>
      <c r="FWV33" s="7"/>
      <c r="FWW33" s="7"/>
      <c r="FWX33" s="7"/>
      <c r="FWY33" s="7"/>
      <c r="FWZ33" s="7"/>
      <c r="FXA33" s="7"/>
      <c r="FXB33" s="7"/>
      <c r="FXC33" s="7"/>
      <c r="FXD33" s="7"/>
      <c r="FXE33" s="7"/>
      <c r="FXF33" s="7"/>
      <c r="FXG33" s="7"/>
      <c r="FXH33" s="7"/>
      <c r="FXI33" s="7"/>
      <c r="FXJ33" s="7"/>
      <c r="FXK33" s="7"/>
      <c r="FXL33" s="7"/>
      <c r="FXM33" s="7"/>
      <c r="FXN33" s="7"/>
      <c r="FXO33" s="7"/>
      <c r="FXP33" s="7"/>
      <c r="FXQ33" s="7"/>
      <c r="FXR33" s="7"/>
      <c r="FXS33" s="7"/>
      <c r="FXT33" s="7"/>
      <c r="FXU33" s="7"/>
      <c r="FXV33" s="7"/>
      <c r="FXW33" s="7"/>
      <c r="FXX33" s="7"/>
      <c r="FXY33" s="7"/>
      <c r="FXZ33" s="7"/>
      <c r="FYA33" s="7"/>
      <c r="FYB33" s="7"/>
      <c r="FYC33" s="7"/>
      <c r="FYD33" s="7"/>
      <c r="FYE33" s="7"/>
      <c r="FYF33" s="7"/>
      <c r="FYG33" s="7"/>
      <c r="FYH33" s="7"/>
      <c r="FYI33" s="7"/>
      <c r="FYJ33" s="7"/>
      <c r="FYK33" s="7"/>
      <c r="FYL33" s="7"/>
      <c r="FYM33" s="7"/>
      <c r="FYN33" s="7"/>
      <c r="FYO33" s="7"/>
      <c r="FYP33" s="7"/>
      <c r="FYQ33" s="7"/>
      <c r="FYR33" s="7"/>
      <c r="FYS33" s="7"/>
      <c r="FYT33" s="7"/>
      <c r="FYU33" s="7"/>
      <c r="FYV33" s="7"/>
      <c r="FYW33" s="7"/>
      <c r="FYX33" s="7"/>
      <c r="FYY33" s="7"/>
      <c r="FYZ33" s="7"/>
      <c r="FZA33" s="7"/>
      <c r="FZB33" s="7"/>
      <c r="FZC33" s="7"/>
      <c r="FZD33" s="7"/>
      <c r="FZE33" s="7"/>
      <c r="FZF33" s="7"/>
      <c r="FZG33" s="7"/>
      <c r="FZH33" s="7"/>
      <c r="FZI33" s="7"/>
      <c r="FZJ33" s="7"/>
      <c r="FZK33" s="7"/>
      <c r="FZL33" s="7"/>
      <c r="FZM33" s="7"/>
      <c r="FZN33" s="7"/>
      <c r="FZO33" s="7"/>
      <c r="FZP33" s="7"/>
      <c r="FZQ33" s="7"/>
      <c r="FZR33" s="7"/>
      <c r="FZS33" s="7"/>
      <c r="FZT33" s="7"/>
      <c r="FZU33" s="7"/>
      <c r="FZV33" s="7"/>
      <c r="FZW33" s="7"/>
      <c r="FZX33" s="7"/>
      <c r="FZY33" s="7"/>
      <c r="FZZ33" s="7"/>
      <c r="GAA33" s="7"/>
      <c r="GAB33" s="7"/>
      <c r="GAC33" s="7"/>
      <c r="GAD33" s="7"/>
      <c r="GAE33" s="7"/>
      <c r="GAF33" s="7"/>
      <c r="GAG33" s="7"/>
      <c r="GAH33" s="7"/>
      <c r="GAI33" s="7"/>
      <c r="GAJ33" s="7"/>
      <c r="GAK33" s="7"/>
      <c r="GAL33" s="7"/>
      <c r="GAM33" s="7"/>
      <c r="GAN33" s="7"/>
      <c r="GAO33" s="7"/>
      <c r="GAP33" s="7"/>
      <c r="GAQ33" s="7"/>
      <c r="GAR33" s="7"/>
      <c r="GAS33" s="7"/>
      <c r="GAT33" s="7"/>
      <c r="GAU33" s="7"/>
      <c r="GAV33" s="7"/>
      <c r="GAW33" s="7"/>
      <c r="GAX33" s="7"/>
      <c r="GAY33" s="7"/>
      <c r="GAZ33" s="7"/>
      <c r="GBA33" s="7"/>
      <c r="GBB33" s="7"/>
      <c r="GBC33" s="7"/>
      <c r="GBD33" s="7"/>
      <c r="GBE33" s="7"/>
      <c r="GBF33" s="7"/>
      <c r="GBG33" s="7"/>
      <c r="GBH33" s="7"/>
      <c r="GBI33" s="7"/>
      <c r="GBJ33" s="7"/>
      <c r="GBK33" s="7"/>
      <c r="GBL33" s="7"/>
      <c r="GBM33" s="7"/>
      <c r="GBN33" s="7"/>
      <c r="GBO33" s="7"/>
      <c r="GBP33" s="7"/>
      <c r="GBQ33" s="7"/>
      <c r="GBR33" s="7"/>
      <c r="GBS33" s="7"/>
      <c r="GBT33" s="7"/>
      <c r="GBU33" s="7"/>
      <c r="GBV33" s="7"/>
      <c r="GBW33" s="7"/>
      <c r="GBX33" s="7"/>
      <c r="GBY33" s="7"/>
      <c r="GBZ33" s="7"/>
      <c r="GCA33" s="7"/>
      <c r="GCB33" s="7"/>
      <c r="GCC33" s="7"/>
      <c r="GCD33" s="7"/>
      <c r="GCE33" s="7"/>
      <c r="GCF33" s="7"/>
      <c r="GCG33" s="7"/>
      <c r="GCH33" s="7"/>
      <c r="GCI33" s="7"/>
      <c r="GCJ33" s="7"/>
      <c r="GCK33" s="7"/>
      <c r="GCL33" s="7"/>
      <c r="GCM33" s="7"/>
      <c r="GCN33" s="7"/>
      <c r="GCO33" s="7"/>
      <c r="GCP33" s="7"/>
      <c r="GCQ33" s="7"/>
      <c r="GCR33" s="7"/>
      <c r="GCS33" s="7"/>
      <c r="GCT33" s="7"/>
      <c r="GCU33" s="7"/>
      <c r="GCV33" s="7"/>
      <c r="GCW33" s="7"/>
      <c r="GCX33" s="7"/>
      <c r="GCY33" s="7"/>
      <c r="GCZ33" s="7"/>
      <c r="GDA33" s="7"/>
      <c r="GDB33" s="7"/>
      <c r="GDC33" s="7"/>
      <c r="GDD33" s="7"/>
      <c r="GDE33" s="7"/>
      <c r="GDF33" s="7"/>
      <c r="GDG33" s="7"/>
      <c r="GDH33" s="7"/>
      <c r="GDI33" s="7"/>
      <c r="GDJ33" s="7"/>
      <c r="GDK33" s="7"/>
      <c r="GDL33" s="7"/>
      <c r="GDM33" s="7"/>
      <c r="GDN33" s="7"/>
      <c r="GDO33" s="7"/>
      <c r="GDP33" s="7"/>
      <c r="GDQ33" s="7"/>
      <c r="GDR33" s="7"/>
      <c r="GDS33" s="7"/>
      <c r="GDT33" s="7"/>
      <c r="GDU33" s="7"/>
      <c r="GDV33" s="7"/>
      <c r="GDW33" s="7"/>
      <c r="GDX33" s="7"/>
      <c r="GDY33" s="7"/>
      <c r="GDZ33" s="7"/>
      <c r="GEA33" s="7"/>
      <c r="GEB33" s="7"/>
      <c r="GEC33" s="7"/>
      <c r="GED33" s="7"/>
      <c r="GEE33" s="7"/>
      <c r="GEF33" s="7"/>
      <c r="GEG33" s="7"/>
      <c r="GEH33" s="7"/>
      <c r="GEI33" s="7"/>
      <c r="GEJ33" s="7"/>
      <c r="GEK33" s="7"/>
      <c r="GEL33" s="7"/>
      <c r="GEM33" s="7"/>
      <c r="GEN33" s="7"/>
      <c r="GEO33" s="7"/>
      <c r="GEP33" s="7"/>
      <c r="GEQ33" s="7"/>
      <c r="GER33" s="7"/>
      <c r="GES33" s="7"/>
      <c r="GET33" s="7"/>
      <c r="GEU33" s="7"/>
      <c r="GEV33" s="7"/>
      <c r="GEW33" s="7"/>
      <c r="GEX33" s="7"/>
      <c r="GEY33" s="7"/>
      <c r="GEZ33" s="7"/>
      <c r="GFA33" s="7"/>
      <c r="GFB33" s="7"/>
      <c r="GFC33" s="7"/>
      <c r="GFD33" s="7"/>
      <c r="GFE33" s="7"/>
      <c r="GFF33" s="7"/>
      <c r="GFG33" s="7"/>
      <c r="GFH33" s="7"/>
      <c r="GFI33" s="7"/>
      <c r="GFJ33" s="7"/>
      <c r="GFK33" s="7"/>
      <c r="GFL33" s="7"/>
      <c r="GFM33" s="7"/>
      <c r="GFN33" s="7"/>
      <c r="GFO33" s="7"/>
      <c r="GFP33" s="7"/>
      <c r="GFQ33" s="7"/>
      <c r="GFR33" s="7"/>
      <c r="GFS33" s="7"/>
      <c r="GFT33" s="7"/>
      <c r="GFU33" s="7"/>
      <c r="GFV33" s="7"/>
      <c r="GFW33" s="7"/>
      <c r="GFX33" s="7"/>
      <c r="GFY33" s="7"/>
      <c r="GFZ33" s="7"/>
      <c r="GGA33" s="7"/>
      <c r="GGB33" s="7"/>
      <c r="GGC33" s="7"/>
      <c r="GGD33" s="7"/>
      <c r="GGE33" s="7"/>
      <c r="GGF33" s="7"/>
      <c r="GGG33" s="7"/>
      <c r="GGH33" s="7"/>
      <c r="GGI33" s="7"/>
      <c r="GGJ33" s="7"/>
      <c r="GGK33" s="7"/>
      <c r="GGL33" s="7"/>
      <c r="GGM33" s="7"/>
      <c r="GGN33" s="7"/>
      <c r="GGO33" s="7"/>
      <c r="GGP33" s="7"/>
      <c r="GGQ33" s="7"/>
      <c r="GGR33" s="7"/>
      <c r="GGS33" s="7"/>
      <c r="GGT33" s="7"/>
      <c r="GGU33" s="7"/>
      <c r="GGV33" s="7"/>
      <c r="GGW33" s="7"/>
      <c r="GGX33" s="7"/>
      <c r="GGY33" s="7"/>
      <c r="GGZ33" s="7"/>
      <c r="GHA33" s="7"/>
      <c r="GHB33" s="7"/>
      <c r="GHC33" s="7"/>
      <c r="GHD33" s="7"/>
      <c r="GHE33" s="7"/>
      <c r="GHF33" s="7"/>
      <c r="GHG33" s="7"/>
      <c r="GHH33" s="7"/>
      <c r="GHI33" s="7"/>
      <c r="GHJ33" s="7"/>
      <c r="GHK33" s="7"/>
      <c r="GHL33" s="7"/>
      <c r="GHM33" s="7"/>
      <c r="GHN33" s="7"/>
      <c r="GHO33" s="7"/>
      <c r="GHP33" s="7"/>
      <c r="GHQ33" s="7"/>
      <c r="GHR33" s="7"/>
      <c r="GHS33" s="7"/>
      <c r="GHT33" s="7"/>
      <c r="GHU33" s="7"/>
      <c r="GHV33" s="7"/>
      <c r="GHW33" s="7"/>
      <c r="GHX33" s="7"/>
      <c r="GHY33" s="7"/>
      <c r="GHZ33" s="7"/>
      <c r="GIA33" s="7"/>
      <c r="GIB33" s="7"/>
      <c r="GIC33" s="7"/>
      <c r="GID33" s="7"/>
      <c r="GIE33" s="7"/>
      <c r="GIF33" s="7"/>
      <c r="GIG33" s="7"/>
      <c r="GIH33" s="7"/>
      <c r="GII33" s="7"/>
      <c r="GIJ33" s="7"/>
      <c r="GIK33" s="7"/>
      <c r="GIL33" s="7"/>
      <c r="GIM33" s="7"/>
      <c r="GIN33" s="7"/>
      <c r="GIO33" s="7"/>
      <c r="GIP33" s="7"/>
      <c r="GIQ33" s="7"/>
      <c r="GIR33" s="7"/>
      <c r="GIS33" s="7"/>
      <c r="GIT33" s="7"/>
      <c r="GIU33" s="7"/>
      <c r="GIV33" s="7"/>
      <c r="GIW33" s="7"/>
      <c r="GIX33" s="7"/>
      <c r="GIY33" s="7"/>
      <c r="GIZ33" s="7"/>
      <c r="GJA33" s="7"/>
      <c r="GJB33" s="7"/>
      <c r="GJC33" s="7"/>
      <c r="GJD33" s="7"/>
      <c r="GJE33" s="7"/>
      <c r="GJF33" s="7"/>
      <c r="GJG33" s="7"/>
      <c r="GJH33" s="7"/>
      <c r="GJI33" s="7"/>
      <c r="GJJ33" s="7"/>
      <c r="GJK33" s="7"/>
      <c r="GJL33" s="7"/>
      <c r="GJM33" s="7"/>
      <c r="GJN33" s="7"/>
      <c r="GJO33" s="7"/>
      <c r="GJP33" s="7"/>
      <c r="GJQ33" s="7"/>
      <c r="GJR33" s="7"/>
      <c r="GJS33" s="7"/>
      <c r="GJT33" s="7"/>
      <c r="GJU33" s="7"/>
      <c r="GJV33" s="7"/>
      <c r="GJW33" s="7"/>
      <c r="GJX33" s="7"/>
      <c r="GJY33" s="7"/>
      <c r="GJZ33" s="7"/>
      <c r="GKA33" s="7"/>
      <c r="GKB33" s="7"/>
      <c r="GKC33" s="7"/>
      <c r="GKD33" s="7"/>
      <c r="GKE33" s="7"/>
      <c r="GKF33" s="7"/>
      <c r="GKG33" s="7"/>
      <c r="GKH33" s="7"/>
      <c r="GKI33" s="7"/>
      <c r="GKJ33" s="7"/>
      <c r="GKK33" s="7"/>
      <c r="GKL33" s="7"/>
      <c r="GKM33" s="7"/>
      <c r="GKN33" s="7"/>
      <c r="GKO33" s="7"/>
      <c r="GKP33" s="7"/>
      <c r="GKQ33" s="7"/>
      <c r="GKR33" s="7"/>
      <c r="GKS33" s="7"/>
      <c r="GKT33" s="7"/>
      <c r="GKU33" s="7"/>
      <c r="GKV33" s="7"/>
      <c r="GKW33" s="7"/>
      <c r="GKX33" s="7"/>
      <c r="GKY33" s="7"/>
      <c r="GKZ33" s="7"/>
      <c r="GLA33" s="7"/>
      <c r="GLB33" s="7"/>
      <c r="GLC33" s="7"/>
      <c r="GLD33" s="7"/>
      <c r="GLE33" s="7"/>
      <c r="GLF33" s="7"/>
      <c r="GLG33" s="7"/>
      <c r="GLH33" s="7"/>
      <c r="GLI33" s="7"/>
      <c r="GLJ33" s="7"/>
      <c r="GLK33" s="7"/>
      <c r="GLL33" s="7"/>
      <c r="GLM33" s="7"/>
      <c r="GLN33" s="7"/>
      <c r="GLO33" s="7"/>
      <c r="GLP33" s="7"/>
      <c r="GLQ33" s="7"/>
      <c r="GLR33" s="7"/>
      <c r="GLS33" s="7"/>
      <c r="GLT33" s="7"/>
      <c r="GLU33" s="7"/>
      <c r="GLV33" s="7"/>
      <c r="GLW33" s="7"/>
      <c r="GLX33" s="7"/>
      <c r="GLY33" s="7"/>
      <c r="GLZ33" s="7"/>
      <c r="GMA33" s="7"/>
      <c r="GMB33" s="7"/>
      <c r="GMC33" s="7"/>
      <c r="GMD33" s="7"/>
      <c r="GME33" s="7"/>
      <c r="GMF33" s="7"/>
      <c r="GMG33" s="7"/>
      <c r="GMH33" s="7"/>
      <c r="GMI33" s="7"/>
      <c r="GMJ33" s="7"/>
      <c r="GMK33" s="7"/>
      <c r="GML33" s="7"/>
      <c r="GMM33" s="7"/>
      <c r="GMN33" s="7"/>
      <c r="GMO33" s="7"/>
      <c r="GMP33" s="7"/>
      <c r="GMQ33" s="7"/>
      <c r="GMR33" s="7"/>
      <c r="GMS33" s="7"/>
      <c r="GMT33" s="7"/>
      <c r="GMU33" s="7"/>
      <c r="GMV33" s="7"/>
      <c r="GMW33" s="7"/>
      <c r="GMX33" s="7"/>
      <c r="GMY33" s="7"/>
      <c r="GMZ33" s="7"/>
      <c r="GNA33" s="7"/>
      <c r="GNB33" s="7"/>
      <c r="GNC33" s="7"/>
      <c r="GND33" s="7"/>
      <c r="GNE33" s="7"/>
      <c r="GNF33" s="7"/>
      <c r="GNG33" s="7"/>
      <c r="GNH33" s="7"/>
      <c r="GNI33" s="7"/>
      <c r="GNJ33" s="7"/>
      <c r="GNK33" s="7"/>
      <c r="GNL33" s="7"/>
      <c r="GNM33" s="7"/>
      <c r="GNN33" s="7"/>
      <c r="GNO33" s="7"/>
      <c r="GNP33" s="7"/>
      <c r="GNQ33" s="7"/>
      <c r="GNR33" s="7"/>
      <c r="GNS33" s="7"/>
      <c r="GNT33" s="7"/>
      <c r="GNU33" s="7"/>
      <c r="GNV33" s="7"/>
      <c r="GNW33" s="7"/>
      <c r="GNX33" s="7"/>
      <c r="GNY33" s="7"/>
      <c r="GNZ33" s="7"/>
      <c r="GOA33" s="7"/>
      <c r="GOB33" s="7"/>
      <c r="GOC33" s="7"/>
      <c r="GOD33" s="7"/>
      <c r="GOE33" s="7"/>
      <c r="GOF33" s="7"/>
      <c r="GOG33" s="7"/>
      <c r="GOH33" s="7"/>
      <c r="GOI33" s="7"/>
      <c r="GOJ33" s="7"/>
      <c r="GOK33" s="7"/>
      <c r="GOL33" s="7"/>
      <c r="GOM33" s="7"/>
      <c r="GON33" s="7"/>
      <c r="GOO33" s="7"/>
      <c r="GOP33" s="7"/>
      <c r="GOQ33" s="7"/>
      <c r="GOR33" s="7"/>
      <c r="GOS33" s="7"/>
      <c r="GOT33" s="7"/>
      <c r="GOU33" s="7"/>
      <c r="GOV33" s="7"/>
      <c r="GOW33" s="7"/>
      <c r="GOX33" s="7"/>
      <c r="GOY33" s="7"/>
      <c r="GOZ33" s="7"/>
      <c r="GPA33" s="7"/>
      <c r="GPB33" s="7"/>
      <c r="GPC33" s="7"/>
      <c r="GPD33" s="7"/>
      <c r="GPE33" s="7"/>
      <c r="GPF33" s="7"/>
      <c r="GPG33" s="7"/>
      <c r="GPH33" s="7"/>
      <c r="GPI33" s="7"/>
      <c r="GPJ33" s="7"/>
      <c r="GPK33" s="7"/>
      <c r="GPL33" s="7"/>
      <c r="GPM33" s="7"/>
      <c r="GPN33" s="7"/>
      <c r="GPO33" s="7"/>
      <c r="GPP33" s="7"/>
      <c r="GPQ33" s="7"/>
      <c r="GPR33" s="7"/>
      <c r="GPS33" s="7"/>
      <c r="GPT33" s="7"/>
      <c r="GPU33" s="7"/>
      <c r="GPV33" s="7"/>
      <c r="GPW33" s="7"/>
      <c r="GPX33" s="7"/>
      <c r="GPY33" s="7"/>
      <c r="GPZ33" s="7"/>
      <c r="GQA33" s="7"/>
      <c r="GQB33" s="7"/>
      <c r="GQC33" s="7"/>
      <c r="GQD33" s="7"/>
      <c r="GQE33" s="7"/>
      <c r="GQF33" s="7"/>
      <c r="GQG33" s="7"/>
      <c r="GQH33" s="7"/>
      <c r="GQI33" s="7"/>
      <c r="GQJ33" s="7"/>
      <c r="GQK33" s="7"/>
      <c r="GQL33" s="7"/>
      <c r="GQM33" s="7"/>
      <c r="GQN33" s="7"/>
      <c r="GQO33" s="7"/>
      <c r="GQP33" s="7"/>
      <c r="GQQ33" s="7"/>
      <c r="GQR33" s="7"/>
      <c r="GQS33" s="7"/>
      <c r="GQT33" s="7"/>
      <c r="GQU33" s="7"/>
      <c r="GQV33" s="7"/>
      <c r="GQW33" s="7"/>
      <c r="GQX33" s="7"/>
      <c r="GQY33" s="7"/>
      <c r="GQZ33" s="7"/>
      <c r="GRA33" s="7"/>
      <c r="GRB33" s="7"/>
      <c r="GRC33" s="7"/>
      <c r="GRD33" s="7"/>
      <c r="GRE33" s="7"/>
      <c r="GRF33" s="7"/>
      <c r="GRG33" s="7"/>
      <c r="GRH33" s="7"/>
      <c r="GRI33" s="7"/>
      <c r="GRJ33" s="7"/>
      <c r="GRK33" s="7"/>
      <c r="GRL33" s="7"/>
      <c r="GRM33" s="7"/>
      <c r="GRN33" s="7"/>
      <c r="GRO33" s="7"/>
      <c r="GRP33" s="7"/>
      <c r="GRQ33" s="7"/>
      <c r="GRR33" s="7"/>
      <c r="GRS33" s="7"/>
      <c r="GRT33" s="7"/>
      <c r="GRU33" s="7"/>
      <c r="GRV33" s="7"/>
      <c r="GRW33" s="7"/>
      <c r="GRX33" s="7"/>
      <c r="GRY33" s="7"/>
      <c r="GRZ33" s="7"/>
      <c r="GSA33" s="7"/>
      <c r="GSB33" s="7"/>
      <c r="GSC33" s="7"/>
      <c r="GSD33" s="7"/>
      <c r="GSE33" s="7"/>
      <c r="GSF33" s="7"/>
      <c r="GSG33" s="7"/>
      <c r="GSH33" s="7"/>
      <c r="GSI33" s="7"/>
      <c r="GSJ33" s="7"/>
      <c r="GSK33" s="7"/>
      <c r="GSL33" s="7"/>
      <c r="GSM33" s="7"/>
      <c r="GSN33" s="7"/>
      <c r="GSO33" s="7"/>
      <c r="GSP33" s="7"/>
      <c r="GSQ33" s="7"/>
      <c r="GSR33" s="7"/>
      <c r="GSS33" s="7"/>
      <c r="GST33" s="7"/>
      <c r="GSU33" s="7"/>
      <c r="GSV33" s="7"/>
      <c r="GSW33" s="7"/>
      <c r="GSX33" s="7"/>
      <c r="GSY33" s="7"/>
      <c r="GSZ33" s="7"/>
      <c r="GTA33" s="7"/>
      <c r="GTB33" s="7"/>
      <c r="GTC33" s="7"/>
      <c r="GTD33" s="7"/>
      <c r="GTE33" s="7"/>
      <c r="GTF33" s="7"/>
      <c r="GTG33" s="7"/>
      <c r="GTH33" s="7"/>
      <c r="GTI33" s="7"/>
      <c r="GTJ33" s="7"/>
      <c r="GTK33" s="7"/>
      <c r="GTL33" s="7"/>
      <c r="GTM33" s="7"/>
      <c r="GTN33" s="7"/>
      <c r="GTO33" s="7"/>
      <c r="GTP33" s="7"/>
      <c r="GTQ33" s="7"/>
      <c r="GTR33" s="7"/>
      <c r="GTS33" s="7"/>
      <c r="GTT33" s="7"/>
      <c r="GTU33" s="7"/>
      <c r="GTV33" s="7"/>
      <c r="GTW33" s="7"/>
      <c r="GTX33" s="7"/>
      <c r="GTY33" s="7"/>
      <c r="GTZ33" s="7"/>
      <c r="GUA33" s="7"/>
      <c r="GUB33" s="7"/>
      <c r="GUC33" s="7"/>
      <c r="GUD33" s="7"/>
      <c r="GUE33" s="7"/>
      <c r="GUF33" s="7"/>
      <c r="GUG33" s="7"/>
      <c r="GUH33" s="7"/>
      <c r="GUI33" s="7"/>
      <c r="GUJ33" s="7"/>
      <c r="GUK33" s="7"/>
      <c r="GUL33" s="7"/>
      <c r="GUM33" s="7"/>
      <c r="GUN33" s="7"/>
      <c r="GUO33" s="7"/>
      <c r="GUP33" s="7"/>
      <c r="GUQ33" s="7"/>
      <c r="GUR33" s="7"/>
      <c r="GUS33" s="7"/>
      <c r="GUT33" s="7"/>
      <c r="GUU33" s="7"/>
      <c r="GUV33" s="7"/>
      <c r="GUW33" s="7"/>
      <c r="GUX33" s="7"/>
      <c r="GUY33" s="7"/>
      <c r="GUZ33" s="7"/>
      <c r="GVA33" s="7"/>
      <c r="GVB33" s="7"/>
      <c r="GVC33" s="7"/>
      <c r="GVD33" s="7"/>
      <c r="GVE33" s="7"/>
      <c r="GVF33" s="7"/>
      <c r="GVG33" s="7"/>
      <c r="GVH33" s="7"/>
      <c r="GVI33" s="7"/>
      <c r="GVJ33" s="7"/>
      <c r="GVK33" s="7"/>
      <c r="GVL33" s="7"/>
      <c r="GVM33" s="7"/>
      <c r="GVN33" s="7"/>
      <c r="GVO33" s="7"/>
      <c r="GVP33" s="7"/>
      <c r="GVQ33" s="7"/>
      <c r="GVR33" s="7"/>
      <c r="GVS33" s="7"/>
      <c r="GVT33" s="7"/>
      <c r="GVU33" s="7"/>
      <c r="GVV33" s="7"/>
      <c r="GVW33" s="7"/>
      <c r="GVX33" s="7"/>
      <c r="GVY33" s="7"/>
      <c r="GVZ33" s="7"/>
      <c r="GWA33" s="7"/>
      <c r="GWB33" s="7"/>
      <c r="GWC33" s="7"/>
      <c r="GWD33" s="7"/>
      <c r="GWE33" s="7"/>
      <c r="GWF33" s="7"/>
      <c r="GWG33" s="7"/>
      <c r="GWH33" s="7"/>
      <c r="GWI33" s="7"/>
      <c r="GWJ33" s="7"/>
      <c r="GWK33" s="7"/>
      <c r="GWL33" s="7"/>
      <c r="GWM33" s="7"/>
      <c r="GWN33" s="7"/>
      <c r="GWO33" s="7"/>
      <c r="GWP33" s="7"/>
      <c r="GWQ33" s="7"/>
      <c r="GWR33" s="7"/>
      <c r="GWS33" s="7"/>
      <c r="GWT33" s="7"/>
      <c r="GWU33" s="7"/>
      <c r="GWV33" s="7"/>
      <c r="GWW33" s="7"/>
      <c r="GWX33" s="7"/>
      <c r="GWY33" s="7"/>
      <c r="GWZ33" s="7"/>
      <c r="GXA33" s="7"/>
      <c r="GXB33" s="7"/>
      <c r="GXC33" s="7"/>
      <c r="GXD33" s="7"/>
      <c r="GXE33" s="7"/>
      <c r="GXF33" s="7"/>
      <c r="GXG33" s="7"/>
      <c r="GXH33" s="7"/>
      <c r="GXI33" s="7"/>
      <c r="GXJ33" s="7"/>
      <c r="GXK33" s="7"/>
      <c r="GXL33" s="7"/>
      <c r="GXM33" s="7"/>
      <c r="GXN33" s="7"/>
      <c r="GXO33" s="7"/>
      <c r="GXP33" s="7"/>
      <c r="GXQ33" s="7"/>
      <c r="GXR33" s="7"/>
      <c r="GXS33" s="7"/>
      <c r="GXT33" s="7"/>
      <c r="GXU33" s="7"/>
      <c r="GXV33" s="7"/>
      <c r="GXW33" s="7"/>
      <c r="GXX33" s="7"/>
      <c r="GXY33" s="7"/>
      <c r="GXZ33" s="7"/>
      <c r="GYA33" s="7"/>
      <c r="GYB33" s="7"/>
      <c r="GYC33" s="7"/>
      <c r="GYD33" s="7"/>
      <c r="GYE33" s="7"/>
      <c r="GYF33" s="7"/>
      <c r="GYG33" s="7"/>
      <c r="GYH33" s="7"/>
      <c r="GYI33" s="7"/>
      <c r="GYJ33" s="7"/>
      <c r="GYK33" s="7"/>
      <c r="GYL33" s="7"/>
      <c r="GYM33" s="7"/>
      <c r="GYN33" s="7"/>
      <c r="GYO33" s="7"/>
      <c r="GYP33" s="7"/>
      <c r="GYQ33" s="7"/>
      <c r="GYR33" s="7"/>
      <c r="GYS33" s="7"/>
      <c r="GYT33" s="7"/>
      <c r="GYU33" s="7"/>
      <c r="GYV33" s="7"/>
      <c r="GYW33" s="7"/>
      <c r="GYX33" s="7"/>
      <c r="GYY33" s="7"/>
      <c r="GYZ33" s="7"/>
      <c r="GZA33" s="7"/>
      <c r="GZB33" s="7"/>
      <c r="GZC33" s="7"/>
      <c r="GZD33" s="7"/>
      <c r="GZE33" s="7"/>
      <c r="GZF33" s="7"/>
      <c r="GZG33" s="7"/>
      <c r="GZH33" s="7"/>
      <c r="GZI33" s="7"/>
      <c r="GZJ33" s="7"/>
      <c r="GZK33" s="7"/>
      <c r="GZL33" s="7"/>
      <c r="GZM33" s="7"/>
      <c r="GZN33" s="7"/>
      <c r="GZO33" s="7"/>
      <c r="GZP33" s="7"/>
      <c r="GZQ33" s="7"/>
      <c r="GZR33" s="7"/>
      <c r="GZS33" s="7"/>
      <c r="GZT33" s="7"/>
      <c r="GZU33" s="7"/>
      <c r="GZV33" s="7"/>
      <c r="GZW33" s="7"/>
      <c r="GZX33" s="7"/>
      <c r="GZY33" s="7"/>
      <c r="GZZ33" s="7"/>
      <c r="HAA33" s="7"/>
      <c r="HAB33" s="7"/>
      <c r="HAC33" s="7"/>
      <c r="HAD33" s="7"/>
      <c r="HAE33" s="7"/>
      <c r="HAF33" s="7"/>
      <c r="HAG33" s="7"/>
      <c r="HAH33" s="7"/>
      <c r="HAI33" s="7"/>
      <c r="HAJ33" s="7"/>
      <c r="HAK33" s="7"/>
      <c r="HAL33" s="7"/>
      <c r="HAM33" s="7"/>
      <c r="HAN33" s="7"/>
      <c r="HAO33" s="7"/>
      <c r="HAP33" s="7"/>
      <c r="HAQ33" s="7"/>
      <c r="HAR33" s="7"/>
      <c r="HAS33" s="7"/>
      <c r="HAT33" s="7"/>
      <c r="HAU33" s="7"/>
      <c r="HAV33" s="7"/>
      <c r="HAW33" s="7"/>
      <c r="HAX33" s="7"/>
      <c r="HAY33" s="7"/>
      <c r="HAZ33" s="7"/>
      <c r="HBA33" s="7"/>
      <c r="HBB33" s="7"/>
      <c r="HBC33" s="7"/>
      <c r="HBD33" s="7"/>
      <c r="HBE33" s="7"/>
      <c r="HBF33" s="7"/>
      <c r="HBG33" s="7"/>
      <c r="HBH33" s="7"/>
      <c r="HBI33" s="7"/>
      <c r="HBJ33" s="7"/>
      <c r="HBK33" s="7"/>
      <c r="HBL33" s="7"/>
      <c r="HBM33" s="7"/>
      <c r="HBN33" s="7"/>
      <c r="HBO33" s="7"/>
      <c r="HBP33" s="7"/>
      <c r="HBQ33" s="7"/>
      <c r="HBR33" s="7"/>
      <c r="HBS33" s="7"/>
      <c r="HBT33" s="7"/>
      <c r="HBU33" s="7"/>
      <c r="HBV33" s="7"/>
      <c r="HBW33" s="7"/>
      <c r="HBX33" s="7"/>
      <c r="HBY33" s="7"/>
      <c r="HBZ33" s="7"/>
      <c r="HCA33" s="7"/>
      <c r="HCB33" s="7"/>
      <c r="HCC33" s="7"/>
      <c r="HCD33" s="7"/>
      <c r="HCE33" s="7"/>
      <c r="HCF33" s="7"/>
      <c r="HCG33" s="7"/>
      <c r="HCH33" s="7"/>
      <c r="HCI33" s="7"/>
      <c r="HCJ33" s="7"/>
      <c r="HCK33" s="7"/>
      <c r="HCL33" s="7"/>
      <c r="HCM33" s="7"/>
      <c r="HCN33" s="7"/>
      <c r="HCO33" s="7"/>
      <c r="HCP33" s="7"/>
      <c r="HCQ33" s="7"/>
      <c r="HCR33" s="7"/>
      <c r="HCS33" s="7"/>
      <c r="HCT33" s="7"/>
      <c r="HCU33" s="7"/>
      <c r="HCV33" s="7"/>
      <c r="HCW33" s="7"/>
      <c r="HCX33" s="7"/>
      <c r="HCY33" s="7"/>
      <c r="HCZ33" s="7"/>
      <c r="HDA33" s="7"/>
      <c r="HDB33" s="7"/>
      <c r="HDC33" s="7"/>
      <c r="HDD33" s="7"/>
      <c r="HDE33" s="7"/>
      <c r="HDF33" s="7"/>
      <c r="HDG33" s="7"/>
      <c r="HDH33" s="7"/>
      <c r="HDI33" s="7"/>
      <c r="HDJ33" s="7"/>
      <c r="HDK33" s="7"/>
      <c r="HDL33" s="7"/>
      <c r="HDM33" s="7"/>
      <c r="HDN33" s="7"/>
      <c r="HDO33" s="7"/>
      <c r="HDP33" s="7"/>
      <c r="HDQ33" s="7"/>
      <c r="HDR33" s="7"/>
      <c r="HDS33" s="7"/>
      <c r="HDT33" s="7"/>
      <c r="HDU33" s="7"/>
      <c r="HDV33" s="7"/>
      <c r="HDW33" s="7"/>
      <c r="HDX33" s="7"/>
      <c r="HDY33" s="7"/>
      <c r="HDZ33" s="7"/>
      <c r="HEA33" s="7"/>
      <c r="HEB33" s="7"/>
      <c r="HEC33" s="7"/>
      <c r="HED33" s="7"/>
      <c r="HEE33" s="7"/>
      <c r="HEF33" s="7"/>
      <c r="HEG33" s="7"/>
      <c r="HEH33" s="7"/>
      <c r="HEI33" s="7"/>
      <c r="HEJ33" s="7"/>
      <c r="HEK33" s="7"/>
      <c r="HEL33" s="7"/>
      <c r="HEM33" s="7"/>
      <c r="HEN33" s="7"/>
      <c r="HEO33" s="7"/>
      <c r="HEP33" s="7"/>
      <c r="HEQ33" s="7"/>
      <c r="HER33" s="7"/>
      <c r="HES33" s="7"/>
      <c r="HET33" s="7"/>
      <c r="HEU33" s="7"/>
      <c r="HEV33" s="7"/>
      <c r="HEW33" s="7"/>
      <c r="HEX33" s="7"/>
      <c r="HEY33" s="7"/>
      <c r="HEZ33" s="7"/>
      <c r="HFA33" s="7"/>
      <c r="HFB33" s="7"/>
      <c r="HFC33" s="7"/>
      <c r="HFD33" s="7"/>
      <c r="HFE33" s="7"/>
      <c r="HFF33" s="7"/>
      <c r="HFG33" s="7"/>
      <c r="HFH33" s="7"/>
      <c r="HFI33" s="7"/>
      <c r="HFJ33" s="7"/>
      <c r="HFK33" s="7"/>
      <c r="HFL33" s="7"/>
      <c r="HFM33" s="7"/>
      <c r="HFN33" s="7"/>
      <c r="HFO33" s="7"/>
      <c r="HFP33" s="7"/>
      <c r="HFQ33" s="7"/>
      <c r="HFR33" s="7"/>
      <c r="HFS33" s="7"/>
      <c r="HFT33" s="7"/>
      <c r="HFU33" s="7"/>
      <c r="HFV33" s="7"/>
      <c r="HFW33" s="7"/>
      <c r="HFX33" s="7"/>
      <c r="HFY33" s="7"/>
      <c r="HFZ33" s="7"/>
      <c r="HGA33" s="7"/>
      <c r="HGB33" s="7"/>
      <c r="HGC33" s="7"/>
      <c r="HGD33" s="7"/>
      <c r="HGE33" s="7"/>
      <c r="HGF33" s="7"/>
      <c r="HGG33" s="7"/>
      <c r="HGH33" s="7"/>
      <c r="HGI33" s="7"/>
      <c r="HGJ33" s="7"/>
      <c r="HGK33" s="7"/>
      <c r="HGL33" s="7"/>
      <c r="HGM33" s="7"/>
      <c r="HGN33" s="7"/>
      <c r="HGO33" s="7"/>
      <c r="HGP33" s="7"/>
      <c r="HGQ33" s="7"/>
      <c r="HGR33" s="7"/>
      <c r="HGS33" s="7"/>
      <c r="HGT33" s="7"/>
      <c r="HGU33" s="7"/>
      <c r="HGV33" s="7"/>
      <c r="HGW33" s="7"/>
      <c r="HGX33" s="7"/>
      <c r="HGY33" s="7"/>
      <c r="HGZ33" s="7"/>
      <c r="HHA33" s="7"/>
      <c r="HHB33" s="7"/>
      <c r="HHC33" s="7"/>
      <c r="HHD33" s="7"/>
      <c r="HHE33" s="7"/>
      <c r="HHF33" s="7"/>
      <c r="HHG33" s="7"/>
      <c r="HHH33" s="7"/>
      <c r="HHI33" s="7"/>
      <c r="HHJ33" s="7"/>
      <c r="HHK33" s="7"/>
      <c r="HHL33" s="7"/>
      <c r="HHM33" s="7"/>
      <c r="HHN33" s="7"/>
      <c r="HHO33" s="7"/>
      <c r="HHP33" s="7"/>
      <c r="HHQ33" s="7"/>
      <c r="HHR33" s="7"/>
      <c r="HHS33" s="7"/>
      <c r="HHT33" s="7"/>
      <c r="HHU33" s="7"/>
      <c r="HHV33" s="7"/>
      <c r="HHW33" s="7"/>
      <c r="HHX33" s="7"/>
      <c r="HHY33" s="7"/>
      <c r="HHZ33" s="7"/>
      <c r="HIA33" s="7"/>
      <c r="HIB33" s="7"/>
      <c r="HIC33" s="7"/>
      <c r="HID33" s="7"/>
      <c r="HIE33" s="7"/>
      <c r="HIF33" s="7"/>
      <c r="HIG33" s="7"/>
      <c r="HIH33" s="7"/>
      <c r="HII33" s="7"/>
      <c r="HIJ33" s="7"/>
      <c r="HIK33" s="7"/>
      <c r="HIL33" s="7"/>
      <c r="HIM33" s="7"/>
      <c r="HIN33" s="7"/>
      <c r="HIO33" s="7"/>
      <c r="HIP33" s="7"/>
      <c r="HIQ33" s="7"/>
      <c r="HIR33" s="7"/>
      <c r="HIS33" s="7"/>
      <c r="HIT33" s="7"/>
      <c r="HIU33" s="7"/>
      <c r="HIV33" s="7"/>
      <c r="HIW33" s="7"/>
      <c r="HIX33" s="7"/>
      <c r="HIY33" s="7"/>
      <c r="HIZ33" s="7"/>
      <c r="HJA33" s="7"/>
      <c r="HJB33" s="7"/>
      <c r="HJC33" s="7"/>
      <c r="HJD33" s="7"/>
      <c r="HJE33" s="7"/>
      <c r="HJF33" s="7"/>
      <c r="HJG33" s="7"/>
      <c r="HJH33" s="7"/>
      <c r="HJI33" s="7"/>
      <c r="HJJ33" s="7"/>
      <c r="HJK33" s="7"/>
      <c r="HJL33" s="7"/>
      <c r="HJM33" s="7"/>
      <c r="HJN33" s="7"/>
      <c r="HJO33" s="7"/>
      <c r="HJP33" s="7"/>
      <c r="HJQ33" s="7"/>
      <c r="HJR33" s="7"/>
      <c r="HJS33" s="7"/>
      <c r="HJT33" s="7"/>
      <c r="HJU33" s="7"/>
      <c r="HJV33" s="7"/>
      <c r="HJW33" s="7"/>
      <c r="HJX33" s="7"/>
      <c r="HJY33" s="7"/>
      <c r="HJZ33" s="7"/>
      <c r="HKA33" s="7"/>
      <c r="HKB33" s="7"/>
      <c r="HKC33" s="7"/>
      <c r="HKD33" s="7"/>
      <c r="HKE33" s="7"/>
      <c r="HKF33" s="7"/>
      <c r="HKG33" s="7"/>
      <c r="HKH33" s="7"/>
      <c r="HKI33" s="7"/>
      <c r="HKJ33" s="7"/>
      <c r="HKK33" s="7"/>
      <c r="HKL33" s="7"/>
      <c r="HKM33" s="7"/>
      <c r="HKN33" s="7"/>
      <c r="HKO33" s="7"/>
      <c r="HKP33" s="7"/>
      <c r="HKQ33" s="7"/>
      <c r="HKR33" s="7"/>
      <c r="HKS33" s="7"/>
      <c r="HKT33" s="7"/>
      <c r="HKU33" s="7"/>
      <c r="HKV33" s="7"/>
      <c r="HKW33" s="7"/>
      <c r="HKX33" s="7"/>
      <c r="HKY33" s="7"/>
      <c r="HKZ33" s="7"/>
      <c r="HLA33" s="7"/>
      <c r="HLB33" s="7"/>
      <c r="HLC33" s="7"/>
      <c r="HLD33" s="7"/>
      <c r="HLE33" s="7"/>
      <c r="HLF33" s="7"/>
      <c r="HLG33" s="7"/>
      <c r="HLH33" s="7"/>
      <c r="HLI33" s="7"/>
      <c r="HLJ33" s="7"/>
      <c r="HLK33" s="7"/>
      <c r="HLL33" s="7"/>
      <c r="HLM33" s="7"/>
      <c r="HLN33" s="7"/>
      <c r="HLO33" s="7"/>
      <c r="HLP33" s="7"/>
      <c r="HLQ33" s="7"/>
      <c r="HLR33" s="7"/>
      <c r="HLS33" s="7"/>
      <c r="HLT33" s="7"/>
      <c r="HLU33" s="7"/>
      <c r="HLV33" s="7"/>
      <c r="HLW33" s="7"/>
      <c r="HLX33" s="7"/>
      <c r="HLY33" s="7"/>
      <c r="HLZ33" s="7"/>
      <c r="HMA33" s="7"/>
      <c r="HMB33" s="7"/>
      <c r="HMC33" s="7"/>
      <c r="HMD33" s="7"/>
      <c r="HME33" s="7"/>
      <c r="HMF33" s="7"/>
      <c r="HMG33" s="7"/>
      <c r="HMH33" s="7"/>
      <c r="HMI33" s="7"/>
      <c r="HMJ33" s="7"/>
      <c r="HMK33" s="7"/>
      <c r="HML33" s="7"/>
      <c r="HMM33" s="7"/>
      <c r="HMN33" s="7"/>
      <c r="HMO33" s="7"/>
      <c r="HMP33" s="7"/>
      <c r="HMQ33" s="7"/>
      <c r="HMR33" s="7"/>
      <c r="HMS33" s="7"/>
      <c r="HMT33" s="7"/>
      <c r="HMU33" s="7"/>
      <c r="HMV33" s="7"/>
      <c r="HMW33" s="7"/>
      <c r="HMX33" s="7"/>
      <c r="HMY33" s="7"/>
      <c r="HMZ33" s="7"/>
      <c r="HNA33" s="7"/>
      <c r="HNB33" s="7"/>
      <c r="HNC33" s="7"/>
      <c r="HND33" s="7"/>
      <c r="HNE33" s="7"/>
      <c r="HNF33" s="7"/>
      <c r="HNG33" s="7"/>
      <c r="HNH33" s="7"/>
      <c r="HNI33" s="7"/>
      <c r="HNJ33" s="7"/>
      <c r="HNK33" s="7"/>
      <c r="HNL33" s="7"/>
      <c r="HNM33" s="7"/>
      <c r="HNN33" s="7"/>
      <c r="HNO33" s="7"/>
      <c r="HNP33" s="7"/>
      <c r="HNQ33" s="7"/>
      <c r="HNR33" s="7"/>
      <c r="HNS33" s="7"/>
      <c r="HNT33" s="7"/>
      <c r="HNU33" s="7"/>
      <c r="HNV33" s="7"/>
      <c r="HNW33" s="7"/>
      <c r="HNX33" s="7"/>
      <c r="HNY33" s="7"/>
      <c r="HNZ33" s="7"/>
      <c r="HOA33" s="7"/>
      <c r="HOB33" s="7"/>
      <c r="HOC33" s="7"/>
      <c r="HOD33" s="7"/>
      <c r="HOE33" s="7"/>
      <c r="HOF33" s="7"/>
      <c r="HOG33" s="7"/>
      <c r="HOH33" s="7"/>
      <c r="HOI33" s="7"/>
      <c r="HOJ33" s="7"/>
      <c r="HOK33" s="7"/>
      <c r="HOL33" s="7"/>
      <c r="HOM33" s="7"/>
      <c r="HON33" s="7"/>
      <c r="HOO33" s="7"/>
      <c r="HOP33" s="7"/>
      <c r="HOQ33" s="7"/>
      <c r="HOR33" s="7"/>
      <c r="HOS33" s="7"/>
      <c r="HOT33" s="7"/>
      <c r="HOU33" s="7"/>
      <c r="HOV33" s="7"/>
      <c r="HOW33" s="7"/>
      <c r="HOX33" s="7"/>
      <c r="HOY33" s="7"/>
      <c r="HOZ33" s="7"/>
      <c r="HPA33" s="7"/>
      <c r="HPB33" s="7"/>
      <c r="HPC33" s="7"/>
      <c r="HPD33" s="7"/>
      <c r="HPE33" s="7"/>
      <c r="HPF33" s="7"/>
      <c r="HPG33" s="7"/>
      <c r="HPH33" s="7"/>
      <c r="HPI33" s="7"/>
      <c r="HPJ33" s="7"/>
      <c r="HPK33" s="7"/>
      <c r="HPL33" s="7"/>
      <c r="HPM33" s="7"/>
      <c r="HPN33" s="7"/>
      <c r="HPO33" s="7"/>
      <c r="HPP33" s="7"/>
      <c r="HPQ33" s="7"/>
      <c r="HPR33" s="7"/>
      <c r="HPS33" s="7"/>
      <c r="HPT33" s="7"/>
      <c r="HPU33" s="7"/>
      <c r="HPV33" s="7"/>
      <c r="HPW33" s="7"/>
      <c r="HPX33" s="7"/>
      <c r="HPY33" s="7"/>
      <c r="HPZ33" s="7"/>
      <c r="HQA33" s="7"/>
      <c r="HQB33" s="7"/>
      <c r="HQC33" s="7"/>
      <c r="HQD33" s="7"/>
      <c r="HQE33" s="7"/>
      <c r="HQF33" s="7"/>
      <c r="HQG33" s="7"/>
      <c r="HQH33" s="7"/>
      <c r="HQI33" s="7"/>
      <c r="HQJ33" s="7"/>
      <c r="HQK33" s="7"/>
      <c r="HQL33" s="7"/>
      <c r="HQM33" s="7"/>
      <c r="HQN33" s="7"/>
      <c r="HQO33" s="7"/>
      <c r="HQP33" s="7"/>
      <c r="HQQ33" s="7"/>
      <c r="HQR33" s="7"/>
      <c r="HQS33" s="7"/>
      <c r="HQT33" s="7"/>
      <c r="HQU33" s="7"/>
      <c r="HQV33" s="7"/>
      <c r="HQW33" s="7"/>
      <c r="HQX33" s="7"/>
      <c r="HQY33" s="7"/>
      <c r="HQZ33" s="7"/>
      <c r="HRA33" s="7"/>
      <c r="HRB33" s="7"/>
      <c r="HRC33" s="7"/>
      <c r="HRD33" s="7"/>
      <c r="HRE33" s="7"/>
      <c r="HRF33" s="7"/>
      <c r="HRG33" s="7"/>
      <c r="HRH33" s="7"/>
      <c r="HRI33" s="7"/>
      <c r="HRJ33" s="7"/>
      <c r="HRK33" s="7"/>
      <c r="HRL33" s="7"/>
      <c r="HRM33" s="7"/>
      <c r="HRN33" s="7"/>
      <c r="HRO33" s="7"/>
      <c r="HRP33" s="7"/>
      <c r="HRQ33" s="7"/>
      <c r="HRR33" s="7"/>
      <c r="HRS33" s="7"/>
      <c r="HRT33" s="7"/>
      <c r="HRU33" s="7"/>
      <c r="HRV33" s="7"/>
      <c r="HRW33" s="7"/>
      <c r="HRX33" s="7"/>
      <c r="HRY33" s="7"/>
      <c r="HRZ33" s="7"/>
      <c r="HSA33" s="7"/>
      <c r="HSB33" s="7"/>
      <c r="HSC33" s="7"/>
      <c r="HSD33" s="7"/>
      <c r="HSE33" s="7"/>
      <c r="HSF33" s="7"/>
      <c r="HSG33" s="7"/>
      <c r="HSH33" s="7"/>
      <c r="HSI33" s="7"/>
      <c r="HSJ33" s="7"/>
      <c r="HSK33" s="7"/>
      <c r="HSL33" s="7"/>
      <c r="HSM33" s="7"/>
      <c r="HSN33" s="7"/>
      <c r="HSO33" s="7"/>
      <c r="HSP33" s="7"/>
      <c r="HSQ33" s="7"/>
      <c r="HSR33" s="7"/>
      <c r="HSS33" s="7"/>
      <c r="HST33" s="7"/>
      <c r="HSU33" s="7"/>
      <c r="HSV33" s="7"/>
      <c r="HSW33" s="7"/>
      <c r="HSX33" s="7"/>
      <c r="HSY33" s="7"/>
      <c r="HSZ33" s="7"/>
      <c r="HTA33" s="7"/>
      <c r="HTB33" s="7"/>
      <c r="HTC33" s="7"/>
      <c r="HTD33" s="7"/>
      <c r="HTE33" s="7"/>
      <c r="HTF33" s="7"/>
      <c r="HTG33" s="7"/>
      <c r="HTH33" s="7"/>
      <c r="HTI33" s="7"/>
      <c r="HTJ33" s="7"/>
      <c r="HTK33" s="7"/>
      <c r="HTL33" s="7"/>
      <c r="HTM33" s="7"/>
      <c r="HTN33" s="7"/>
      <c r="HTO33" s="7"/>
      <c r="HTP33" s="7"/>
      <c r="HTQ33" s="7"/>
      <c r="HTR33" s="7"/>
      <c r="HTS33" s="7"/>
      <c r="HTT33" s="7"/>
      <c r="HTU33" s="7"/>
      <c r="HTV33" s="7"/>
      <c r="HTW33" s="7"/>
      <c r="HTX33" s="7"/>
      <c r="HTY33" s="7"/>
      <c r="HTZ33" s="7"/>
      <c r="HUA33" s="7"/>
      <c r="HUB33" s="7"/>
      <c r="HUC33" s="7"/>
      <c r="HUD33" s="7"/>
      <c r="HUE33" s="7"/>
      <c r="HUF33" s="7"/>
      <c r="HUG33" s="7"/>
      <c r="HUH33" s="7"/>
      <c r="HUI33" s="7"/>
      <c r="HUJ33" s="7"/>
      <c r="HUK33" s="7"/>
      <c r="HUL33" s="7"/>
      <c r="HUM33" s="7"/>
      <c r="HUN33" s="7"/>
      <c r="HUO33" s="7"/>
      <c r="HUP33" s="7"/>
      <c r="HUQ33" s="7"/>
      <c r="HUR33" s="7"/>
      <c r="HUS33" s="7"/>
      <c r="HUT33" s="7"/>
      <c r="HUU33" s="7"/>
      <c r="HUV33" s="7"/>
      <c r="HUW33" s="7"/>
      <c r="HUX33" s="7"/>
      <c r="HUY33" s="7"/>
      <c r="HUZ33" s="7"/>
      <c r="HVA33" s="7"/>
      <c r="HVB33" s="7"/>
      <c r="HVC33" s="7"/>
      <c r="HVD33" s="7"/>
      <c r="HVE33" s="7"/>
      <c r="HVF33" s="7"/>
      <c r="HVG33" s="7"/>
      <c r="HVH33" s="7"/>
      <c r="HVI33" s="7"/>
      <c r="HVJ33" s="7"/>
      <c r="HVK33" s="7"/>
      <c r="HVL33" s="7"/>
      <c r="HVM33" s="7"/>
      <c r="HVN33" s="7"/>
      <c r="HVO33" s="7"/>
      <c r="HVP33" s="7"/>
      <c r="HVQ33" s="7"/>
      <c r="HVR33" s="7"/>
      <c r="HVS33" s="7"/>
      <c r="HVT33" s="7"/>
      <c r="HVU33" s="7"/>
      <c r="HVV33" s="7"/>
      <c r="HVW33" s="7"/>
      <c r="HVX33" s="7"/>
      <c r="HVY33" s="7"/>
      <c r="HVZ33" s="7"/>
      <c r="HWA33" s="7"/>
      <c r="HWB33" s="7"/>
      <c r="HWC33" s="7"/>
      <c r="HWD33" s="7"/>
      <c r="HWE33" s="7"/>
      <c r="HWF33" s="7"/>
      <c r="HWG33" s="7"/>
      <c r="HWH33" s="7"/>
      <c r="HWI33" s="7"/>
      <c r="HWJ33" s="7"/>
      <c r="HWK33" s="7"/>
      <c r="HWL33" s="7"/>
      <c r="HWM33" s="7"/>
      <c r="HWN33" s="7"/>
      <c r="HWO33" s="7"/>
      <c r="HWP33" s="7"/>
      <c r="HWQ33" s="7"/>
      <c r="HWR33" s="7"/>
      <c r="HWS33" s="7"/>
      <c r="HWT33" s="7"/>
      <c r="HWU33" s="7"/>
      <c r="HWV33" s="7"/>
      <c r="HWW33" s="7"/>
      <c r="HWX33" s="7"/>
      <c r="HWY33" s="7"/>
      <c r="HWZ33" s="7"/>
      <c r="HXA33" s="7"/>
      <c r="HXB33" s="7"/>
      <c r="HXC33" s="7"/>
      <c r="HXD33" s="7"/>
      <c r="HXE33" s="7"/>
      <c r="HXF33" s="7"/>
      <c r="HXG33" s="7"/>
      <c r="HXH33" s="7"/>
      <c r="HXI33" s="7"/>
      <c r="HXJ33" s="7"/>
      <c r="HXK33" s="7"/>
      <c r="HXL33" s="7"/>
      <c r="HXM33" s="7"/>
      <c r="HXN33" s="7"/>
      <c r="HXO33" s="7"/>
      <c r="HXP33" s="7"/>
      <c r="HXQ33" s="7"/>
      <c r="HXR33" s="7"/>
      <c r="HXS33" s="7"/>
      <c r="HXT33" s="7"/>
      <c r="HXU33" s="7"/>
      <c r="HXV33" s="7"/>
      <c r="HXW33" s="7"/>
      <c r="HXX33" s="7"/>
      <c r="HXY33" s="7"/>
      <c r="HXZ33" s="7"/>
      <c r="HYA33" s="7"/>
      <c r="HYB33" s="7"/>
      <c r="HYC33" s="7"/>
      <c r="HYD33" s="7"/>
      <c r="HYE33" s="7"/>
      <c r="HYF33" s="7"/>
      <c r="HYG33" s="7"/>
      <c r="HYH33" s="7"/>
      <c r="HYI33" s="7"/>
      <c r="HYJ33" s="7"/>
      <c r="HYK33" s="7"/>
      <c r="HYL33" s="7"/>
      <c r="HYM33" s="7"/>
      <c r="HYN33" s="7"/>
      <c r="HYO33" s="7"/>
      <c r="HYP33" s="7"/>
      <c r="HYQ33" s="7"/>
      <c r="HYR33" s="7"/>
      <c r="HYS33" s="7"/>
      <c r="HYT33" s="7"/>
      <c r="HYU33" s="7"/>
      <c r="HYV33" s="7"/>
      <c r="HYW33" s="7"/>
      <c r="HYX33" s="7"/>
      <c r="HYY33" s="7"/>
      <c r="HYZ33" s="7"/>
      <c r="HZA33" s="7"/>
      <c r="HZB33" s="7"/>
      <c r="HZC33" s="7"/>
      <c r="HZD33" s="7"/>
      <c r="HZE33" s="7"/>
      <c r="HZF33" s="7"/>
      <c r="HZG33" s="7"/>
      <c r="HZH33" s="7"/>
      <c r="HZI33" s="7"/>
      <c r="HZJ33" s="7"/>
      <c r="HZK33" s="7"/>
      <c r="HZL33" s="7"/>
      <c r="HZM33" s="7"/>
      <c r="HZN33" s="7"/>
      <c r="HZO33" s="7"/>
      <c r="HZP33" s="7"/>
      <c r="HZQ33" s="7"/>
      <c r="HZR33" s="7"/>
      <c r="HZS33" s="7"/>
      <c r="HZT33" s="7"/>
      <c r="HZU33" s="7"/>
      <c r="HZV33" s="7"/>
      <c r="HZW33" s="7"/>
      <c r="HZX33" s="7"/>
      <c r="HZY33" s="7"/>
      <c r="HZZ33" s="7"/>
      <c r="IAA33" s="7"/>
      <c r="IAB33" s="7"/>
      <c r="IAC33" s="7"/>
      <c r="IAD33" s="7"/>
      <c r="IAE33" s="7"/>
      <c r="IAF33" s="7"/>
      <c r="IAG33" s="7"/>
      <c r="IAH33" s="7"/>
      <c r="IAI33" s="7"/>
      <c r="IAJ33" s="7"/>
      <c r="IAK33" s="7"/>
      <c r="IAL33" s="7"/>
      <c r="IAM33" s="7"/>
      <c r="IAN33" s="7"/>
      <c r="IAO33" s="7"/>
      <c r="IAP33" s="7"/>
      <c r="IAQ33" s="7"/>
      <c r="IAR33" s="7"/>
      <c r="IAS33" s="7"/>
      <c r="IAT33" s="7"/>
      <c r="IAU33" s="7"/>
      <c r="IAV33" s="7"/>
      <c r="IAW33" s="7"/>
      <c r="IAX33" s="7"/>
      <c r="IAY33" s="7"/>
      <c r="IAZ33" s="7"/>
      <c r="IBA33" s="7"/>
      <c r="IBB33" s="7"/>
      <c r="IBC33" s="7"/>
      <c r="IBD33" s="7"/>
      <c r="IBE33" s="7"/>
      <c r="IBF33" s="7"/>
      <c r="IBG33" s="7"/>
      <c r="IBH33" s="7"/>
      <c r="IBI33" s="7"/>
      <c r="IBJ33" s="7"/>
      <c r="IBK33" s="7"/>
      <c r="IBL33" s="7"/>
      <c r="IBM33" s="7"/>
      <c r="IBN33" s="7"/>
      <c r="IBO33" s="7"/>
      <c r="IBP33" s="7"/>
      <c r="IBQ33" s="7"/>
      <c r="IBR33" s="7"/>
      <c r="IBS33" s="7"/>
      <c r="IBT33" s="7"/>
      <c r="IBU33" s="7"/>
      <c r="IBV33" s="7"/>
      <c r="IBW33" s="7"/>
      <c r="IBX33" s="7"/>
      <c r="IBY33" s="7"/>
      <c r="IBZ33" s="7"/>
      <c r="ICA33" s="7"/>
      <c r="ICB33" s="7"/>
      <c r="ICC33" s="7"/>
      <c r="ICD33" s="7"/>
      <c r="ICE33" s="7"/>
      <c r="ICF33" s="7"/>
      <c r="ICG33" s="7"/>
      <c r="ICH33" s="7"/>
      <c r="ICI33" s="7"/>
      <c r="ICJ33" s="7"/>
      <c r="ICK33" s="7"/>
      <c r="ICL33" s="7"/>
      <c r="ICM33" s="7"/>
      <c r="ICN33" s="7"/>
      <c r="ICO33" s="7"/>
      <c r="ICP33" s="7"/>
      <c r="ICQ33" s="7"/>
      <c r="ICR33" s="7"/>
      <c r="ICS33" s="7"/>
      <c r="ICT33" s="7"/>
      <c r="ICU33" s="7"/>
      <c r="ICV33" s="7"/>
      <c r="ICW33" s="7"/>
      <c r="ICX33" s="7"/>
      <c r="ICY33" s="7"/>
      <c r="ICZ33" s="7"/>
      <c r="IDA33" s="7"/>
      <c r="IDB33" s="7"/>
      <c r="IDC33" s="7"/>
      <c r="IDD33" s="7"/>
      <c r="IDE33" s="7"/>
      <c r="IDF33" s="7"/>
      <c r="IDG33" s="7"/>
      <c r="IDH33" s="7"/>
      <c r="IDI33" s="7"/>
      <c r="IDJ33" s="7"/>
      <c r="IDK33" s="7"/>
      <c r="IDL33" s="7"/>
      <c r="IDM33" s="7"/>
      <c r="IDN33" s="7"/>
      <c r="IDO33" s="7"/>
      <c r="IDP33" s="7"/>
      <c r="IDQ33" s="7"/>
      <c r="IDR33" s="7"/>
      <c r="IDS33" s="7"/>
      <c r="IDT33" s="7"/>
      <c r="IDU33" s="7"/>
      <c r="IDV33" s="7"/>
      <c r="IDW33" s="7"/>
      <c r="IDX33" s="7"/>
      <c r="IDY33" s="7"/>
      <c r="IDZ33" s="7"/>
      <c r="IEA33" s="7"/>
      <c r="IEB33" s="7"/>
      <c r="IEC33" s="7"/>
      <c r="IED33" s="7"/>
      <c r="IEE33" s="7"/>
      <c r="IEF33" s="7"/>
      <c r="IEG33" s="7"/>
      <c r="IEH33" s="7"/>
      <c r="IEI33" s="7"/>
      <c r="IEJ33" s="7"/>
      <c r="IEK33" s="7"/>
      <c r="IEL33" s="7"/>
      <c r="IEM33" s="7"/>
      <c r="IEN33" s="7"/>
      <c r="IEO33" s="7"/>
      <c r="IEP33" s="7"/>
      <c r="IEQ33" s="7"/>
      <c r="IER33" s="7"/>
      <c r="IES33" s="7"/>
      <c r="IET33" s="7"/>
      <c r="IEU33" s="7"/>
      <c r="IEV33" s="7"/>
      <c r="IEW33" s="7"/>
      <c r="IEX33" s="7"/>
      <c r="IEY33" s="7"/>
      <c r="IEZ33" s="7"/>
      <c r="IFA33" s="7"/>
      <c r="IFB33" s="7"/>
      <c r="IFC33" s="7"/>
      <c r="IFD33" s="7"/>
      <c r="IFE33" s="7"/>
      <c r="IFF33" s="7"/>
      <c r="IFG33" s="7"/>
      <c r="IFH33" s="7"/>
      <c r="IFI33" s="7"/>
      <c r="IFJ33" s="7"/>
      <c r="IFK33" s="7"/>
      <c r="IFL33" s="7"/>
      <c r="IFM33" s="7"/>
      <c r="IFN33" s="7"/>
      <c r="IFO33" s="7"/>
      <c r="IFP33" s="7"/>
      <c r="IFQ33" s="7"/>
      <c r="IFR33" s="7"/>
      <c r="IFS33" s="7"/>
      <c r="IFT33" s="7"/>
      <c r="IFU33" s="7"/>
      <c r="IFV33" s="7"/>
      <c r="IFW33" s="7"/>
      <c r="IFX33" s="7"/>
      <c r="IFY33" s="7"/>
      <c r="IFZ33" s="7"/>
      <c r="IGA33" s="7"/>
      <c r="IGB33" s="7"/>
      <c r="IGC33" s="7"/>
      <c r="IGD33" s="7"/>
      <c r="IGE33" s="7"/>
      <c r="IGF33" s="7"/>
      <c r="IGG33" s="7"/>
      <c r="IGH33" s="7"/>
      <c r="IGI33" s="7"/>
      <c r="IGJ33" s="7"/>
      <c r="IGK33" s="7"/>
      <c r="IGL33" s="7"/>
      <c r="IGM33" s="7"/>
      <c r="IGN33" s="7"/>
      <c r="IGO33" s="7"/>
      <c r="IGP33" s="7"/>
      <c r="IGQ33" s="7"/>
      <c r="IGR33" s="7"/>
      <c r="IGS33" s="7"/>
      <c r="IGT33" s="7"/>
      <c r="IGU33" s="7"/>
      <c r="IGV33" s="7"/>
      <c r="IGW33" s="7"/>
      <c r="IGX33" s="7"/>
      <c r="IGY33" s="7"/>
      <c r="IGZ33" s="7"/>
      <c r="IHA33" s="7"/>
      <c r="IHB33" s="7"/>
      <c r="IHC33" s="7"/>
      <c r="IHD33" s="7"/>
      <c r="IHE33" s="7"/>
      <c r="IHF33" s="7"/>
      <c r="IHG33" s="7"/>
      <c r="IHH33" s="7"/>
      <c r="IHI33" s="7"/>
      <c r="IHJ33" s="7"/>
      <c r="IHK33" s="7"/>
      <c r="IHL33" s="7"/>
      <c r="IHM33" s="7"/>
      <c r="IHN33" s="7"/>
      <c r="IHO33" s="7"/>
      <c r="IHP33" s="7"/>
      <c r="IHQ33" s="7"/>
      <c r="IHR33" s="7"/>
      <c r="IHS33" s="7"/>
      <c r="IHT33" s="7"/>
      <c r="IHU33" s="7"/>
      <c r="IHV33" s="7"/>
      <c r="IHW33" s="7"/>
      <c r="IHX33" s="7"/>
      <c r="IHY33" s="7"/>
      <c r="IHZ33" s="7"/>
      <c r="IIA33" s="7"/>
      <c r="IIB33" s="7"/>
      <c r="IIC33" s="7"/>
      <c r="IID33" s="7"/>
      <c r="IIE33" s="7"/>
      <c r="IIF33" s="7"/>
      <c r="IIG33" s="7"/>
      <c r="IIH33" s="7"/>
      <c r="III33" s="7"/>
      <c r="IIJ33" s="7"/>
      <c r="IIK33" s="7"/>
      <c r="IIL33" s="7"/>
      <c r="IIM33" s="7"/>
      <c r="IIN33" s="7"/>
      <c r="IIO33" s="7"/>
      <c r="IIP33" s="7"/>
      <c r="IIQ33" s="7"/>
      <c r="IIR33" s="7"/>
      <c r="IIS33" s="7"/>
      <c r="IIT33" s="7"/>
      <c r="IIU33" s="7"/>
      <c r="IIV33" s="7"/>
      <c r="IIW33" s="7"/>
      <c r="IIX33" s="7"/>
      <c r="IIY33" s="7"/>
      <c r="IIZ33" s="7"/>
      <c r="IJA33" s="7"/>
      <c r="IJB33" s="7"/>
      <c r="IJC33" s="7"/>
      <c r="IJD33" s="7"/>
      <c r="IJE33" s="7"/>
      <c r="IJF33" s="7"/>
      <c r="IJG33" s="7"/>
      <c r="IJH33" s="7"/>
      <c r="IJI33" s="7"/>
      <c r="IJJ33" s="7"/>
      <c r="IJK33" s="7"/>
      <c r="IJL33" s="7"/>
      <c r="IJM33" s="7"/>
      <c r="IJN33" s="7"/>
      <c r="IJO33" s="7"/>
      <c r="IJP33" s="7"/>
      <c r="IJQ33" s="7"/>
      <c r="IJR33" s="7"/>
      <c r="IJS33" s="7"/>
      <c r="IJT33" s="7"/>
      <c r="IJU33" s="7"/>
      <c r="IJV33" s="7"/>
      <c r="IJW33" s="7"/>
      <c r="IJX33" s="7"/>
      <c r="IJY33" s="7"/>
      <c r="IJZ33" s="7"/>
      <c r="IKA33" s="7"/>
      <c r="IKB33" s="7"/>
      <c r="IKC33" s="7"/>
      <c r="IKD33" s="7"/>
      <c r="IKE33" s="7"/>
      <c r="IKF33" s="7"/>
      <c r="IKG33" s="7"/>
      <c r="IKH33" s="7"/>
      <c r="IKI33" s="7"/>
      <c r="IKJ33" s="7"/>
      <c r="IKK33" s="7"/>
      <c r="IKL33" s="7"/>
      <c r="IKM33" s="7"/>
      <c r="IKN33" s="7"/>
      <c r="IKO33" s="7"/>
      <c r="IKP33" s="7"/>
      <c r="IKQ33" s="7"/>
      <c r="IKR33" s="7"/>
      <c r="IKS33" s="7"/>
      <c r="IKT33" s="7"/>
      <c r="IKU33" s="7"/>
      <c r="IKV33" s="7"/>
      <c r="IKW33" s="7"/>
      <c r="IKX33" s="7"/>
      <c r="IKY33" s="7"/>
      <c r="IKZ33" s="7"/>
      <c r="ILA33" s="7"/>
      <c r="ILB33" s="7"/>
      <c r="ILC33" s="7"/>
      <c r="ILD33" s="7"/>
      <c r="ILE33" s="7"/>
      <c r="ILF33" s="7"/>
      <c r="ILG33" s="7"/>
      <c r="ILH33" s="7"/>
      <c r="ILI33" s="7"/>
      <c r="ILJ33" s="7"/>
      <c r="ILK33" s="7"/>
      <c r="ILL33" s="7"/>
      <c r="ILM33" s="7"/>
      <c r="ILN33" s="7"/>
      <c r="ILO33" s="7"/>
      <c r="ILP33" s="7"/>
      <c r="ILQ33" s="7"/>
      <c r="ILR33" s="7"/>
      <c r="ILS33" s="7"/>
      <c r="ILT33" s="7"/>
      <c r="ILU33" s="7"/>
      <c r="ILV33" s="7"/>
      <c r="ILW33" s="7"/>
      <c r="ILX33" s="7"/>
      <c r="ILY33" s="7"/>
      <c r="ILZ33" s="7"/>
      <c r="IMA33" s="7"/>
      <c r="IMB33" s="7"/>
      <c r="IMC33" s="7"/>
      <c r="IMD33" s="7"/>
      <c r="IME33" s="7"/>
      <c r="IMF33" s="7"/>
      <c r="IMG33" s="7"/>
      <c r="IMH33" s="7"/>
      <c r="IMI33" s="7"/>
      <c r="IMJ33" s="7"/>
      <c r="IMK33" s="7"/>
      <c r="IML33" s="7"/>
      <c r="IMM33" s="7"/>
      <c r="IMN33" s="7"/>
      <c r="IMO33" s="7"/>
      <c r="IMP33" s="7"/>
      <c r="IMQ33" s="7"/>
      <c r="IMR33" s="7"/>
      <c r="IMS33" s="7"/>
      <c r="IMT33" s="7"/>
      <c r="IMU33" s="7"/>
      <c r="IMV33" s="7"/>
      <c r="IMW33" s="7"/>
      <c r="IMX33" s="7"/>
      <c r="IMY33" s="7"/>
      <c r="IMZ33" s="7"/>
      <c r="INA33" s="7"/>
      <c r="INB33" s="7"/>
      <c r="INC33" s="7"/>
      <c r="IND33" s="7"/>
      <c r="INE33" s="7"/>
      <c r="INF33" s="7"/>
      <c r="ING33" s="7"/>
      <c r="INH33" s="7"/>
      <c r="INI33" s="7"/>
      <c r="INJ33" s="7"/>
      <c r="INK33" s="7"/>
      <c r="INL33" s="7"/>
      <c r="INM33" s="7"/>
      <c r="INN33" s="7"/>
      <c r="INO33" s="7"/>
      <c r="INP33" s="7"/>
      <c r="INQ33" s="7"/>
      <c r="INR33" s="7"/>
      <c r="INS33" s="7"/>
      <c r="INT33" s="7"/>
      <c r="INU33" s="7"/>
      <c r="INV33" s="7"/>
      <c r="INW33" s="7"/>
      <c r="INX33" s="7"/>
      <c r="INY33" s="7"/>
      <c r="INZ33" s="7"/>
      <c r="IOA33" s="7"/>
      <c r="IOB33" s="7"/>
      <c r="IOC33" s="7"/>
      <c r="IOD33" s="7"/>
      <c r="IOE33" s="7"/>
      <c r="IOF33" s="7"/>
      <c r="IOG33" s="7"/>
      <c r="IOH33" s="7"/>
      <c r="IOI33" s="7"/>
      <c r="IOJ33" s="7"/>
      <c r="IOK33" s="7"/>
      <c r="IOL33" s="7"/>
      <c r="IOM33" s="7"/>
      <c r="ION33" s="7"/>
      <c r="IOO33" s="7"/>
      <c r="IOP33" s="7"/>
      <c r="IOQ33" s="7"/>
      <c r="IOR33" s="7"/>
      <c r="IOS33" s="7"/>
      <c r="IOT33" s="7"/>
      <c r="IOU33" s="7"/>
      <c r="IOV33" s="7"/>
      <c r="IOW33" s="7"/>
      <c r="IOX33" s="7"/>
      <c r="IOY33" s="7"/>
      <c r="IOZ33" s="7"/>
      <c r="IPA33" s="7"/>
      <c r="IPB33" s="7"/>
      <c r="IPC33" s="7"/>
      <c r="IPD33" s="7"/>
      <c r="IPE33" s="7"/>
      <c r="IPF33" s="7"/>
      <c r="IPG33" s="7"/>
      <c r="IPH33" s="7"/>
      <c r="IPI33" s="7"/>
      <c r="IPJ33" s="7"/>
      <c r="IPK33" s="7"/>
      <c r="IPL33" s="7"/>
      <c r="IPM33" s="7"/>
      <c r="IPN33" s="7"/>
      <c r="IPO33" s="7"/>
      <c r="IPP33" s="7"/>
      <c r="IPQ33" s="7"/>
      <c r="IPR33" s="7"/>
      <c r="IPS33" s="7"/>
      <c r="IPT33" s="7"/>
      <c r="IPU33" s="7"/>
      <c r="IPV33" s="7"/>
      <c r="IPW33" s="7"/>
      <c r="IPX33" s="7"/>
      <c r="IPY33" s="7"/>
      <c r="IPZ33" s="7"/>
      <c r="IQA33" s="7"/>
      <c r="IQB33" s="7"/>
      <c r="IQC33" s="7"/>
      <c r="IQD33" s="7"/>
      <c r="IQE33" s="7"/>
      <c r="IQF33" s="7"/>
      <c r="IQG33" s="7"/>
      <c r="IQH33" s="7"/>
      <c r="IQI33" s="7"/>
      <c r="IQJ33" s="7"/>
      <c r="IQK33" s="7"/>
      <c r="IQL33" s="7"/>
      <c r="IQM33" s="7"/>
      <c r="IQN33" s="7"/>
      <c r="IQO33" s="7"/>
      <c r="IQP33" s="7"/>
      <c r="IQQ33" s="7"/>
      <c r="IQR33" s="7"/>
      <c r="IQS33" s="7"/>
      <c r="IQT33" s="7"/>
      <c r="IQU33" s="7"/>
      <c r="IQV33" s="7"/>
      <c r="IQW33" s="7"/>
      <c r="IQX33" s="7"/>
      <c r="IQY33" s="7"/>
      <c r="IQZ33" s="7"/>
      <c r="IRA33" s="7"/>
      <c r="IRB33" s="7"/>
      <c r="IRC33" s="7"/>
      <c r="IRD33" s="7"/>
      <c r="IRE33" s="7"/>
      <c r="IRF33" s="7"/>
      <c r="IRG33" s="7"/>
      <c r="IRH33" s="7"/>
      <c r="IRI33" s="7"/>
      <c r="IRJ33" s="7"/>
      <c r="IRK33" s="7"/>
      <c r="IRL33" s="7"/>
      <c r="IRM33" s="7"/>
      <c r="IRN33" s="7"/>
      <c r="IRO33" s="7"/>
      <c r="IRP33" s="7"/>
      <c r="IRQ33" s="7"/>
      <c r="IRR33" s="7"/>
      <c r="IRS33" s="7"/>
      <c r="IRT33" s="7"/>
      <c r="IRU33" s="7"/>
      <c r="IRV33" s="7"/>
      <c r="IRW33" s="7"/>
      <c r="IRX33" s="7"/>
      <c r="IRY33" s="7"/>
      <c r="IRZ33" s="7"/>
      <c r="ISA33" s="7"/>
      <c r="ISB33" s="7"/>
      <c r="ISC33" s="7"/>
      <c r="ISD33" s="7"/>
      <c r="ISE33" s="7"/>
      <c r="ISF33" s="7"/>
      <c r="ISG33" s="7"/>
      <c r="ISH33" s="7"/>
      <c r="ISI33" s="7"/>
      <c r="ISJ33" s="7"/>
      <c r="ISK33" s="7"/>
      <c r="ISL33" s="7"/>
      <c r="ISM33" s="7"/>
      <c r="ISN33" s="7"/>
      <c r="ISO33" s="7"/>
      <c r="ISP33" s="7"/>
      <c r="ISQ33" s="7"/>
      <c r="ISR33" s="7"/>
      <c r="ISS33" s="7"/>
      <c r="IST33" s="7"/>
      <c r="ISU33" s="7"/>
      <c r="ISV33" s="7"/>
      <c r="ISW33" s="7"/>
      <c r="ISX33" s="7"/>
      <c r="ISY33" s="7"/>
      <c r="ISZ33" s="7"/>
      <c r="ITA33" s="7"/>
      <c r="ITB33" s="7"/>
      <c r="ITC33" s="7"/>
      <c r="ITD33" s="7"/>
      <c r="ITE33" s="7"/>
      <c r="ITF33" s="7"/>
      <c r="ITG33" s="7"/>
      <c r="ITH33" s="7"/>
      <c r="ITI33" s="7"/>
      <c r="ITJ33" s="7"/>
      <c r="ITK33" s="7"/>
      <c r="ITL33" s="7"/>
      <c r="ITM33" s="7"/>
      <c r="ITN33" s="7"/>
      <c r="ITO33" s="7"/>
      <c r="ITP33" s="7"/>
      <c r="ITQ33" s="7"/>
      <c r="ITR33" s="7"/>
      <c r="ITS33" s="7"/>
      <c r="ITT33" s="7"/>
      <c r="ITU33" s="7"/>
      <c r="ITV33" s="7"/>
      <c r="ITW33" s="7"/>
      <c r="ITX33" s="7"/>
      <c r="ITY33" s="7"/>
      <c r="ITZ33" s="7"/>
      <c r="IUA33" s="7"/>
      <c r="IUB33" s="7"/>
      <c r="IUC33" s="7"/>
      <c r="IUD33" s="7"/>
      <c r="IUE33" s="7"/>
      <c r="IUF33" s="7"/>
      <c r="IUG33" s="7"/>
      <c r="IUH33" s="7"/>
      <c r="IUI33" s="7"/>
      <c r="IUJ33" s="7"/>
      <c r="IUK33" s="7"/>
      <c r="IUL33" s="7"/>
      <c r="IUM33" s="7"/>
      <c r="IUN33" s="7"/>
      <c r="IUO33" s="7"/>
      <c r="IUP33" s="7"/>
      <c r="IUQ33" s="7"/>
      <c r="IUR33" s="7"/>
      <c r="IUS33" s="7"/>
      <c r="IUT33" s="7"/>
      <c r="IUU33" s="7"/>
      <c r="IUV33" s="7"/>
      <c r="IUW33" s="7"/>
      <c r="IUX33" s="7"/>
      <c r="IUY33" s="7"/>
      <c r="IUZ33" s="7"/>
      <c r="IVA33" s="7"/>
      <c r="IVB33" s="7"/>
      <c r="IVC33" s="7"/>
      <c r="IVD33" s="7"/>
      <c r="IVE33" s="7"/>
      <c r="IVF33" s="7"/>
      <c r="IVG33" s="7"/>
      <c r="IVH33" s="7"/>
      <c r="IVI33" s="7"/>
      <c r="IVJ33" s="7"/>
      <c r="IVK33" s="7"/>
      <c r="IVL33" s="7"/>
      <c r="IVM33" s="7"/>
      <c r="IVN33" s="7"/>
      <c r="IVO33" s="7"/>
      <c r="IVP33" s="7"/>
      <c r="IVQ33" s="7"/>
      <c r="IVR33" s="7"/>
      <c r="IVS33" s="7"/>
      <c r="IVT33" s="7"/>
      <c r="IVU33" s="7"/>
      <c r="IVV33" s="7"/>
      <c r="IVW33" s="7"/>
      <c r="IVX33" s="7"/>
      <c r="IVY33" s="7"/>
      <c r="IVZ33" s="7"/>
      <c r="IWA33" s="7"/>
      <c r="IWB33" s="7"/>
      <c r="IWC33" s="7"/>
      <c r="IWD33" s="7"/>
      <c r="IWE33" s="7"/>
      <c r="IWF33" s="7"/>
      <c r="IWG33" s="7"/>
      <c r="IWH33" s="7"/>
      <c r="IWI33" s="7"/>
      <c r="IWJ33" s="7"/>
      <c r="IWK33" s="7"/>
      <c r="IWL33" s="7"/>
      <c r="IWM33" s="7"/>
      <c r="IWN33" s="7"/>
      <c r="IWO33" s="7"/>
      <c r="IWP33" s="7"/>
      <c r="IWQ33" s="7"/>
      <c r="IWR33" s="7"/>
      <c r="IWS33" s="7"/>
      <c r="IWT33" s="7"/>
      <c r="IWU33" s="7"/>
      <c r="IWV33" s="7"/>
      <c r="IWW33" s="7"/>
      <c r="IWX33" s="7"/>
      <c r="IWY33" s="7"/>
      <c r="IWZ33" s="7"/>
      <c r="IXA33" s="7"/>
      <c r="IXB33" s="7"/>
      <c r="IXC33" s="7"/>
      <c r="IXD33" s="7"/>
      <c r="IXE33" s="7"/>
      <c r="IXF33" s="7"/>
      <c r="IXG33" s="7"/>
      <c r="IXH33" s="7"/>
      <c r="IXI33" s="7"/>
      <c r="IXJ33" s="7"/>
      <c r="IXK33" s="7"/>
      <c r="IXL33" s="7"/>
      <c r="IXM33" s="7"/>
      <c r="IXN33" s="7"/>
      <c r="IXO33" s="7"/>
      <c r="IXP33" s="7"/>
      <c r="IXQ33" s="7"/>
      <c r="IXR33" s="7"/>
      <c r="IXS33" s="7"/>
      <c r="IXT33" s="7"/>
      <c r="IXU33" s="7"/>
      <c r="IXV33" s="7"/>
      <c r="IXW33" s="7"/>
      <c r="IXX33" s="7"/>
      <c r="IXY33" s="7"/>
      <c r="IXZ33" s="7"/>
      <c r="IYA33" s="7"/>
      <c r="IYB33" s="7"/>
      <c r="IYC33" s="7"/>
      <c r="IYD33" s="7"/>
      <c r="IYE33" s="7"/>
      <c r="IYF33" s="7"/>
      <c r="IYG33" s="7"/>
      <c r="IYH33" s="7"/>
      <c r="IYI33" s="7"/>
      <c r="IYJ33" s="7"/>
      <c r="IYK33" s="7"/>
      <c r="IYL33" s="7"/>
      <c r="IYM33" s="7"/>
      <c r="IYN33" s="7"/>
      <c r="IYO33" s="7"/>
      <c r="IYP33" s="7"/>
      <c r="IYQ33" s="7"/>
      <c r="IYR33" s="7"/>
      <c r="IYS33" s="7"/>
      <c r="IYT33" s="7"/>
      <c r="IYU33" s="7"/>
      <c r="IYV33" s="7"/>
      <c r="IYW33" s="7"/>
      <c r="IYX33" s="7"/>
      <c r="IYY33" s="7"/>
      <c r="IYZ33" s="7"/>
      <c r="IZA33" s="7"/>
      <c r="IZB33" s="7"/>
      <c r="IZC33" s="7"/>
      <c r="IZD33" s="7"/>
      <c r="IZE33" s="7"/>
      <c r="IZF33" s="7"/>
      <c r="IZG33" s="7"/>
      <c r="IZH33" s="7"/>
      <c r="IZI33" s="7"/>
      <c r="IZJ33" s="7"/>
      <c r="IZK33" s="7"/>
      <c r="IZL33" s="7"/>
      <c r="IZM33" s="7"/>
      <c r="IZN33" s="7"/>
      <c r="IZO33" s="7"/>
      <c r="IZP33" s="7"/>
      <c r="IZQ33" s="7"/>
      <c r="IZR33" s="7"/>
      <c r="IZS33" s="7"/>
      <c r="IZT33" s="7"/>
      <c r="IZU33" s="7"/>
      <c r="IZV33" s="7"/>
      <c r="IZW33" s="7"/>
      <c r="IZX33" s="7"/>
      <c r="IZY33" s="7"/>
      <c r="IZZ33" s="7"/>
      <c r="JAA33" s="7"/>
      <c r="JAB33" s="7"/>
      <c r="JAC33" s="7"/>
      <c r="JAD33" s="7"/>
      <c r="JAE33" s="7"/>
      <c r="JAF33" s="7"/>
      <c r="JAG33" s="7"/>
      <c r="JAH33" s="7"/>
      <c r="JAI33" s="7"/>
      <c r="JAJ33" s="7"/>
      <c r="JAK33" s="7"/>
      <c r="JAL33" s="7"/>
      <c r="JAM33" s="7"/>
      <c r="JAN33" s="7"/>
      <c r="JAO33" s="7"/>
      <c r="JAP33" s="7"/>
      <c r="JAQ33" s="7"/>
      <c r="JAR33" s="7"/>
      <c r="JAS33" s="7"/>
      <c r="JAT33" s="7"/>
      <c r="JAU33" s="7"/>
      <c r="JAV33" s="7"/>
      <c r="JAW33" s="7"/>
      <c r="JAX33" s="7"/>
      <c r="JAY33" s="7"/>
      <c r="JAZ33" s="7"/>
      <c r="JBA33" s="7"/>
      <c r="JBB33" s="7"/>
      <c r="JBC33" s="7"/>
      <c r="JBD33" s="7"/>
      <c r="JBE33" s="7"/>
      <c r="JBF33" s="7"/>
      <c r="JBG33" s="7"/>
      <c r="JBH33" s="7"/>
      <c r="JBI33" s="7"/>
      <c r="JBJ33" s="7"/>
      <c r="JBK33" s="7"/>
      <c r="JBL33" s="7"/>
      <c r="JBM33" s="7"/>
      <c r="JBN33" s="7"/>
      <c r="JBO33" s="7"/>
      <c r="JBP33" s="7"/>
      <c r="JBQ33" s="7"/>
      <c r="JBR33" s="7"/>
      <c r="JBS33" s="7"/>
      <c r="JBT33" s="7"/>
      <c r="JBU33" s="7"/>
      <c r="JBV33" s="7"/>
      <c r="JBW33" s="7"/>
      <c r="JBX33" s="7"/>
      <c r="JBY33" s="7"/>
      <c r="JBZ33" s="7"/>
      <c r="JCA33" s="7"/>
      <c r="JCB33" s="7"/>
      <c r="JCC33" s="7"/>
      <c r="JCD33" s="7"/>
      <c r="JCE33" s="7"/>
      <c r="JCF33" s="7"/>
      <c r="JCG33" s="7"/>
      <c r="JCH33" s="7"/>
      <c r="JCI33" s="7"/>
      <c r="JCJ33" s="7"/>
      <c r="JCK33" s="7"/>
      <c r="JCL33" s="7"/>
      <c r="JCM33" s="7"/>
      <c r="JCN33" s="7"/>
      <c r="JCO33" s="7"/>
      <c r="JCP33" s="7"/>
      <c r="JCQ33" s="7"/>
      <c r="JCR33" s="7"/>
      <c r="JCS33" s="7"/>
      <c r="JCT33" s="7"/>
      <c r="JCU33" s="7"/>
      <c r="JCV33" s="7"/>
      <c r="JCW33" s="7"/>
      <c r="JCX33" s="7"/>
      <c r="JCY33" s="7"/>
      <c r="JCZ33" s="7"/>
      <c r="JDA33" s="7"/>
      <c r="JDB33" s="7"/>
      <c r="JDC33" s="7"/>
      <c r="JDD33" s="7"/>
      <c r="JDE33" s="7"/>
      <c r="JDF33" s="7"/>
      <c r="JDG33" s="7"/>
      <c r="JDH33" s="7"/>
      <c r="JDI33" s="7"/>
      <c r="JDJ33" s="7"/>
      <c r="JDK33" s="7"/>
      <c r="JDL33" s="7"/>
      <c r="JDM33" s="7"/>
      <c r="JDN33" s="7"/>
      <c r="JDO33" s="7"/>
      <c r="JDP33" s="7"/>
      <c r="JDQ33" s="7"/>
      <c r="JDR33" s="7"/>
      <c r="JDS33" s="7"/>
      <c r="JDT33" s="7"/>
      <c r="JDU33" s="7"/>
      <c r="JDV33" s="7"/>
      <c r="JDW33" s="7"/>
      <c r="JDX33" s="7"/>
      <c r="JDY33" s="7"/>
      <c r="JDZ33" s="7"/>
      <c r="JEA33" s="7"/>
      <c r="JEB33" s="7"/>
      <c r="JEC33" s="7"/>
      <c r="JED33" s="7"/>
      <c r="JEE33" s="7"/>
      <c r="JEF33" s="7"/>
      <c r="JEG33" s="7"/>
      <c r="JEH33" s="7"/>
      <c r="JEI33" s="7"/>
      <c r="JEJ33" s="7"/>
      <c r="JEK33" s="7"/>
      <c r="JEL33" s="7"/>
      <c r="JEM33" s="7"/>
      <c r="JEN33" s="7"/>
      <c r="JEO33" s="7"/>
      <c r="JEP33" s="7"/>
      <c r="JEQ33" s="7"/>
      <c r="JER33" s="7"/>
      <c r="JES33" s="7"/>
      <c r="JET33" s="7"/>
      <c r="JEU33" s="7"/>
      <c r="JEV33" s="7"/>
      <c r="JEW33" s="7"/>
      <c r="JEX33" s="7"/>
      <c r="JEY33" s="7"/>
      <c r="JEZ33" s="7"/>
      <c r="JFA33" s="7"/>
      <c r="JFB33" s="7"/>
      <c r="JFC33" s="7"/>
      <c r="JFD33" s="7"/>
      <c r="JFE33" s="7"/>
      <c r="JFF33" s="7"/>
      <c r="JFG33" s="7"/>
      <c r="JFH33" s="7"/>
      <c r="JFI33" s="7"/>
      <c r="JFJ33" s="7"/>
      <c r="JFK33" s="7"/>
      <c r="JFL33" s="7"/>
      <c r="JFM33" s="7"/>
      <c r="JFN33" s="7"/>
      <c r="JFO33" s="7"/>
      <c r="JFP33" s="7"/>
      <c r="JFQ33" s="7"/>
      <c r="JFR33" s="7"/>
      <c r="JFS33" s="7"/>
      <c r="JFT33" s="7"/>
      <c r="JFU33" s="7"/>
      <c r="JFV33" s="7"/>
      <c r="JFW33" s="7"/>
      <c r="JFX33" s="7"/>
      <c r="JFY33" s="7"/>
      <c r="JFZ33" s="7"/>
      <c r="JGA33" s="7"/>
      <c r="JGB33" s="7"/>
      <c r="JGC33" s="7"/>
      <c r="JGD33" s="7"/>
      <c r="JGE33" s="7"/>
      <c r="JGF33" s="7"/>
      <c r="JGG33" s="7"/>
      <c r="JGH33" s="7"/>
      <c r="JGI33" s="7"/>
      <c r="JGJ33" s="7"/>
      <c r="JGK33" s="7"/>
      <c r="JGL33" s="7"/>
      <c r="JGM33" s="7"/>
      <c r="JGN33" s="7"/>
      <c r="JGO33" s="7"/>
      <c r="JGP33" s="7"/>
      <c r="JGQ33" s="7"/>
      <c r="JGR33" s="7"/>
      <c r="JGS33" s="7"/>
      <c r="JGT33" s="7"/>
      <c r="JGU33" s="7"/>
      <c r="JGV33" s="7"/>
      <c r="JGW33" s="7"/>
      <c r="JGX33" s="7"/>
      <c r="JGY33" s="7"/>
      <c r="JGZ33" s="7"/>
      <c r="JHA33" s="7"/>
      <c r="JHB33" s="7"/>
      <c r="JHC33" s="7"/>
      <c r="JHD33" s="7"/>
      <c r="JHE33" s="7"/>
      <c r="JHF33" s="7"/>
      <c r="JHG33" s="7"/>
      <c r="JHH33" s="7"/>
      <c r="JHI33" s="7"/>
      <c r="JHJ33" s="7"/>
      <c r="JHK33" s="7"/>
      <c r="JHL33" s="7"/>
      <c r="JHM33" s="7"/>
      <c r="JHN33" s="7"/>
      <c r="JHO33" s="7"/>
      <c r="JHP33" s="7"/>
      <c r="JHQ33" s="7"/>
      <c r="JHR33" s="7"/>
      <c r="JHS33" s="7"/>
      <c r="JHT33" s="7"/>
      <c r="JHU33" s="7"/>
      <c r="JHV33" s="7"/>
      <c r="JHW33" s="7"/>
      <c r="JHX33" s="7"/>
      <c r="JHY33" s="7"/>
      <c r="JHZ33" s="7"/>
      <c r="JIA33" s="7"/>
      <c r="JIB33" s="7"/>
      <c r="JIC33" s="7"/>
      <c r="JID33" s="7"/>
      <c r="JIE33" s="7"/>
      <c r="JIF33" s="7"/>
      <c r="JIG33" s="7"/>
      <c r="JIH33" s="7"/>
      <c r="JII33" s="7"/>
      <c r="JIJ33" s="7"/>
      <c r="JIK33" s="7"/>
      <c r="JIL33" s="7"/>
      <c r="JIM33" s="7"/>
      <c r="JIN33" s="7"/>
      <c r="JIO33" s="7"/>
      <c r="JIP33" s="7"/>
      <c r="JIQ33" s="7"/>
      <c r="JIR33" s="7"/>
      <c r="JIS33" s="7"/>
      <c r="JIT33" s="7"/>
      <c r="JIU33" s="7"/>
      <c r="JIV33" s="7"/>
      <c r="JIW33" s="7"/>
      <c r="JIX33" s="7"/>
      <c r="JIY33" s="7"/>
      <c r="JIZ33" s="7"/>
      <c r="JJA33" s="7"/>
      <c r="JJB33" s="7"/>
      <c r="JJC33" s="7"/>
      <c r="JJD33" s="7"/>
      <c r="JJE33" s="7"/>
      <c r="JJF33" s="7"/>
      <c r="JJG33" s="7"/>
      <c r="JJH33" s="7"/>
      <c r="JJI33" s="7"/>
      <c r="JJJ33" s="7"/>
      <c r="JJK33" s="7"/>
      <c r="JJL33" s="7"/>
      <c r="JJM33" s="7"/>
      <c r="JJN33" s="7"/>
      <c r="JJO33" s="7"/>
      <c r="JJP33" s="7"/>
      <c r="JJQ33" s="7"/>
      <c r="JJR33" s="7"/>
      <c r="JJS33" s="7"/>
      <c r="JJT33" s="7"/>
      <c r="JJU33" s="7"/>
      <c r="JJV33" s="7"/>
      <c r="JJW33" s="7"/>
      <c r="JJX33" s="7"/>
      <c r="JJY33" s="7"/>
      <c r="JJZ33" s="7"/>
      <c r="JKA33" s="7"/>
      <c r="JKB33" s="7"/>
      <c r="JKC33" s="7"/>
      <c r="JKD33" s="7"/>
      <c r="JKE33" s="7"/>
      <c r="JKF33" s="7"/>
      <c r="JKG33" s="7"/>
      <c r="JKH33" s="7"/>
      <c r="JKI33" s="7"/>
      <c r="JKJ33" s="7"/>
      <c r="JKK33" s="7"/>
      <c r="JKL33" s="7"/>
      <c r="JKM33" s="7"/>
      <c r="JKN33" s="7"/>
      <c r="JKO33" s="7"/>
      <c r="JKP33" s="7"/>
      <c r="JKQ33" s="7"/>
      <c r="JKR33" s="7"/>
      <c r="JKS33" s="7"/>
      <c r="JKT33" s="7"/>
      <c r="JKU33" s="7"/>
      <c r="JKV33" s="7"/>
      <c r="JKW33" s="7"/>
      <c r="JKX33" s="7"/>
      <c r="JKY33" s="7"/>
      <c r="JKZ33" s="7"/>
      <c r="JLA33" s="7"/>
      <c r="JLB33" s="7"/>
      <c r="JLC33" s="7"/>
      <c r="JLD33" s="7"/>
      <c r="JLE33" s="7"/>
      <c r="JLF33" s="7"/>
      <c r="JLG33" s="7"/>
      <c r="JLH33" s="7"/>
      <c r="JLI33" s="7"/>
      <c r="JLJ33" s="7"/>
      <c r="JLK33" s="7"/>
      <c r="JLL33" s="7"/>
      <c r="JLM33" s="7"/>
      <c r="JLN33" s="7"/>
      <c r="JLO33" s="7"/>
      <c r="JLP33" s="7"/>
      <c r="JLQ33" s="7"/>
      <c r="JLR33" s="7"/>
      <c r="JLS33" s="7"/>
      <c r="JLT33" s="7"/>
      <c r="JLU33" s="7"/>
      <c r="JLV33" s="7"/>
      <c r="JLW33" s="7"/>
      <c r="JLX33" s="7"/>
      <c r="JLY33" s="7"/>
      <c r="JLZ33" s="7"/>
      <c r="JMA33" s="7"/>
      <c r="JMB33" s="7"/>
      <c r="JMC33" s="7"/>
      <c r="JMD33" s="7"/>
      <c r="JME33" s="7"/>
      <c r="JMF33" s="7"/>
      <c r="JMG33" s="7"/>
      <c r="JMH33" s="7"/>
      <c r="JMI33" s="7"/>
      <c r="JMJ33" s="7"/>
      <c r="JMK33" s="7"/>
      <c r="JML33" s="7"/>
      <c r="JMM33" s="7"/>
      <c r="JMN33" s="7"/>
      <c r="JMO33" s="7"/>
      <c r="JMP33" s="7"/>
      <c r="JMQ33" s="7"/>
      <c r="JMR33" s="7"/>
      <c r="JMS33" s="7"/>
      <c r="JMT33" s="7"/>
      <c r="JMU33" s="7"/>
      <c r="JMV33" s="7"/>
      <c r="JMW33" s="7"/>
      <c r="JMX33" s="7"/>
      <c r="JMY33" s="7"/>
      <c r="JMZ33" s="7"/>
      <c r="JNA33" s="7"/>
      <c r="JNB33" s="7"/>
      <c r="JNC33" s="7"/>
      <c r="JND33" s="7"/>
      <c r="JNE33" s="7"/>
      <c r="JNF33" s="7"/>
      <c r="JNG33" s="7"/>
      <c r="JNH33" s="7"/>
      <c r="JNI33" s="7"/>
      <c r="JNJ33" s="7"/>
      <c r="JNK33" s="7"/>
      <c r="JNL33" s="7"/>
      <c r="JNM33" s="7"/>
      <c r="JNN33" s="7"/>
      <c r="JNO33" s="7"/>
      <c r="JNP33" s="7"/>
      <c r="JNQ33" s="7"/>
      <c r="JNR33" s="7"/>
      <c r="JNS33" s="7"/>
      <c r="JNT33" s="7"/>
      <c r="JNU33" s="7"/>
      <c r="JNV33" s="7"/>
      <c r="JNW33" s="7"/>
      <c r="JNX33" s="7"/>
      <c r="JNY33" s="7"/>
      <c r="JNZ33" s="7"/>
      <c r="JOA33" s="7"/>
      <c r="JOB33" s="7"/>
      <c r="JOC33" s="7"/>
      <c r="JOD33" s="7"/>
      <c r="JOE33" s="7"/>
      <c r="JOF33" s="7"/>
      <c r="JOG33" s="7"/>
      <c r="JOH33" s="7"/>
      <c r="JOI33" s="7"/>
      <c r="JOJ33" s="7"/>
      <c r="JOK33" s="7"/>
      <c r="JOL33" s="7"/>
      <c r="JOM33" s="7"/>
      <c r="JON33" s="7"/>
      <c r="JOO33" s="7"/>
      <c r="JOP33" s="7"/>
      <c r="JOQ33" s="7"/>
      <c r="JOR33" s="7"/>
      <c r="JOS33" s="7"/>
      <c r="JOT33" s="7"/>
      <c r="JOU33" s="7"/>
      <c r="JOV33" s="7"/>
      <c r="JOW33" s="7"/>
      <c r="JOX33" s="7"/>
      <c r="JOY33" s="7"/>
      <c r="JOZ33" s="7"/>
      <c r="JPA33" s="7"/>
      <c r="JPB33" s="7"/>
      <c r="JPC33" s="7"/>
      <c r="JPD33" s="7"/>
      <c r="JPE33" s="7"/>
      <c r="JPF33" s="7"/>
      <c r="JPG33" s="7"/>
      <c r="JPH33" s="7"/>
      <c r="JPI33" s="7"/>
      <c r="JPJ33" s="7"/>
      <c r="JPK33" s="7"/>
      <c r="JPL33" s="7"/>
      <c r="JPM33" s="7"/>
      <c r="JPN33" s="7"/>
      <c r="JPO33" s="7"/>
      <c r="JPP33" s="7"/>
      <c r="JPQ33" s="7"/>
      <c r="JPR33" s="7"/>
      <c r="JPS33" s="7"/>
      <c r="JPT33" s="7"/>
      <c r="JPU33" s="7"/>
      <c r="JPV33" s="7"/>
      <c r="JPW33" s="7"/>
      <c r="JPX33" s="7"/>
      <c r="JPY33" s="7"/>
      <c r="JPZ33" s="7"/>
      <c r="JQA33" s="7"/>
      <c r="JQB33" s="7"/>
      <c r="JQC33" s="7"/>
      <c r="JQD33" s="7"/>
      <c r="JQE33" s="7"/>
      <c r="JQF33" s="7"/>
      <c r="JQG33" s="7"/>
      <c r="JQH33" s="7"/>
      <c r="JQI33" s="7"/>
      <c r="JQJ33" s="7"/>
      <c r="JQK33" s="7"/>
      <c r="JQL33" s="7"/>
      <c r="JQM33" s="7"/>
      <c r="JQN33" s="7"/>
      <c r="JQO33" s="7"/>
      <c r="JQP33" s="7"/>
      <c r="JQQ33" s="7"/>
      <c r="JQR33" s="7"/>
      <c r="JQS33" s="7"/>
      <c r="JQT33" s="7"/>
      <c r="JQU33" s="7"/>
      <c r="JQV33" s="7"/>
      <c r="JQW33" s="7"/>
      <c r="JQX33" s="7"/>
      <c r="JQY33" s="7"/>
      <c r="JQZ33" s="7"/>
      <c r="JRA33" s="7"/>
      <c r="JRB33" s="7"/>
      <c r="JRC33" s="7"/>
      <c r="JRD33" s="7"/>
      <c r="JRE33" s="7"/>
      <c r="JRF33" s="7"/>
      <c r="JRG33" s="7"/>
      <c r="JRH33" s="7"/>
      <c r="JRI33" s="7"/>
      <c r="JRJ33" s="7"/>
      <c r="JRK33" s="7"/>
      <c r="JRL33" s="7"/>
      <c r="JRM33" s="7"/>
      <c r="JRN33" s="7"/>
      <c r="JRO33" s="7"/>
      <c r="JRP33" s="7"/>
      <c r="JRQ33" s="7"/>
      <c r="JRR33" s="7"/>
      <c r="JRS33" s="7"/>
      <c r="JRT33" s="7"/>
      <c r="JRU33" s="7"/>
      <c r="JRV33" s="7"/>
      <c r="JRW33" s="7"/>
      <c r="JRX33" s="7"/>
      <c r="JRY33" s="7"/>
      <c r="JRZ33" s="7"/>
      <c r="JSA33" s="7"/>
      <c r="JSB33" s="7"/>
      <c r="JSC33" s="7"/>
      <c r="JSD33" s="7"/>
      <c r="JSE33" s="7"/>
      <c r="JSF33" s="7"/>
      <c r="JSG33" s="7"/>
      <c r="JSH33" s="7"/>
      <c r="JSI33" s="7"/>
      <c r="JSJ33" s="7"/>
      <c r="JSK33" s="7"/>
      <c r="JSL33" s="7"/>
      <c r="JSM33" s="7"/>
      <c r="JSN33" s="7"/>
      <c r="JSO33" s="7"/>
      <c r="JSP33" s="7"/>
      <c r="JSQ33" s="7"/>
      <c r="JSR33" s="7"/>
      <c r="JSS33" s="7"/>
      <c r="JST33" s="7"/>
      <c r="JSU33" s="7"/>
      <c r="JSV33" s="7"/>
      <c r="JSW33" s="7"/>
      <c r="JSX33" s="7"/>
      <c r="JSY33" s="7"/>
      <c r="JSZ33" s="7"/>
      <c r="JTA33" s="7"/>
      <c r="JTB33" s="7"/>
      <c r="JTC33" s="7"/>
      <c r="JTD33" s="7"/>
      <c r="JTE33" s="7"/>
      <c r="JTF33" s="7"/>
      <c r="JTG33" s="7"/>
      <c r="JTH33" s="7"/>
      <c r="JTI33" s="7"/>
      <c r="JTJ33" s="7"/>
      <c r="JTK33" s="7"/>
      <c r="JTL33" s="7"/>
      <c r="JTM33" s="7"/>
      <c r="JTN33" s="7"/>
      <c r="JTO33" s="7"/>
      <c r="JTP33" s="7"/>
      <c r="JTQ33" s="7"/>
      <c r="JTR33" s="7"/>
      <c r="JTS33" s="7"/>
      <c r="JTT33" s="7"/>
      <c r="JTU33" s="7"/>
      <c r="JTV33" s="7"/>
      <c r="JTW33" s="7"/>
      <c r="JTX33" s="7"/>
      <c r="JTY33" s="7"/>
      <c r="JTZ33" s="7"/>
      <c r="JUA33" s="7"/>
      <c r="JUB33" s="7"/>
      <c r="JUC33" s="7"/>
      <c r="JUD33" s="7"/>
      <c r="JUE33" s="7"/>
      <c r="JUF33" s="7"/>
      <c r="JUG33" s="7"/>
      <c r="JUH33" s="7"/>
      <c r="JUI33" s="7"/>
      <c r="JUJ33" s="7"/>
      <c r="JUK33" s="7"/>
      <c r="JUL33" s="7"/>
      <c r="JUM33" s="7"/>
      <c r="JUN33" s="7"/>
      <c r="JUO33" s="7"/>
      <c r="JUP33" s="7"/>
      <c r="JUQ33" s="7"/>
      <c r="JUR33" s="7"/>
      <c r="JUS33" s="7"/>
      <c r="JUT33" s="7"/>
      <c r="JUU33" s="7"/>
      <c r="JUV33" s="7"/>
      <c r="JUW33" s="7"/>
      <c r="JUX33" s="7"/>
      <c r="JUY33" s="7"/>
      <c r="JUZ33" s="7"/>
      <c r="JVA33" s="7"/>
      <c r="JVB33" s="7"/>
      <c r="JVC33" s="7"/>
      <c r="JVD33" s="7"/>
      <c r="JVE33" s="7"/>
      <c r="JVF33" s="7"/>
      <c r="JVG33" s="7"/>
      <c r="JVH33" s="7"/>
      <c r="JVI33" s="7"/>
      <c r="JVJ33" s="7"/>
      <c r="JVK33" s="7"/>
      <c r="JVL33" s="7"/>
      <c r="JVM33" s="7"/>
      <c r="JVN33" s="7"/>
      <c r="JVO33" s="7"/>
      <c r="JVP33" s="7"/>
      <c r="JVQ33" s="7"/>
      <c r="JVR33" s="7"/>
      <c r="JVS33" s="7"/>
      <c r="JVT33" s="7"/>
      <c r="JVU33" s="7"/>
      <c r="JVV33" s="7"/>
      <c r="JVW33" s="7"/>
      <c r="JVX33" s="7"/>
      <c r="JVY33" s="7"/>
      <c r="JVZ33" s="7"/>
      <c r="JWA33" s="7"/>
      <c r="JWB33" s="7"/>
      <c r="JWC33" s="7"/>
      <c r="JWD33" s="7"/>
      <c r="JWE33" s="7"/>
      <c r="JWF33" s="7"/>
      <c r="JWG33" s="7"/>
      <c r="JWH33" s="7"/>
      <c r="JWI33" s="7"/>
      <c r="JWJ33" s="7"/>
      <c r="JWK33" s="7"/>
      <c r="JWL33" s="7"/>
      <c r="JWM33" s="7"/>
      <c r="JWN33" s="7"/>
      <c r="JWO33" s="7"/>
      <c r="JWP33" s="7"/>
      <c r="JWQ33" s="7"/>
      <c r="JWR33" s="7"/>
      <c r="JWS33" s="7"/>
      <c r="JWT33" s="7"/>
      <c r="JWU33" s="7"/>
      <c r="JWV33" s="7"/>
      <c r="JWW33" s="7"/>
      <c r="JWX33" s="7"/>
      <c r="JWY33" s="7"/>
      <c r="JWZ33" s="7"/>
      <c r="JXA33" s="7"/>
      <c r="JXB33" s="7"/>
      <c r="JXC33" s="7"/>
      <c r="JXD33" s="7"/>
      <c r="JXE33" s="7"/>
      <c r="JXF33" s="7"/>
      <c r="JXG33" s="7"/>
      <c r="JXH33" s="7"/>
      <c r="JXI33" s="7"/>
      <c r="JXJ33" s="7"/>
      <c r="JXK33" s="7"/>
      <c r="JXL33" s="7"/>
      <c r="JXM33" s="7"/>
      <c r="JXN33" s="7"/>
      <c r="JXO33" s="7"/>
      <c r="JXP33" s="7"/>
      <c r="JXQ33" s="7"/>
      <c r="JXR33" s="7"/>
      <c r="JXS33" s="7"/>
      <c r="JXT33" s="7"/>
      <c r="JXU33" s="7"/>
      <c r="JXV33" s="7"/>
      <c r="JXW33" s="7"/>
      <c r="JXX33" s="7"/>
      <c r="JXY33" s="7"/>
      <c r="JXZ33" s="7"/>
      <c r="JYA33" s="7"/>
      <c r="JYB33" s="7"/>
      <c r="JYC33" s="7"/>
      <c r="JYD33" s="7"/>
      <c r="JYE33" s="7"/>
      <c r="JYF33" s="7"/>
      <c r="JYG33" s="7"/>
      <c r="JYH33" s="7"/>
      <c r="JYI33" s="7"/>
      <c r="JYJ33" s="7"/>
      <c r="JYK33" s="7"/>
      <c r="JYL33" s="7"/>
      <c r="JYM33" s="7"/>
      <c r="JYN33" s="7"/>
      <c r="JYO33" s="7"/>
      <c r="JYP33" s="7"/>
      <c r="JYQ33" s="7"/>
      <c r="JYR33" s="7"/>
      <c r="JYS33" s="7"/>
      <c r="JYT33" s="7"/>
      <c r="JYU33" s="7"/>
      <c r="JYV33" s="7"/>
      <c r="JYW33" s="7"/>
      <c r="JYX33" s="7"/>
      <c r="JYY33" s="7"/>
      <c r="JYZ33" s="7"/>
      <c r="JZA33" s="7"/>
      <c r="JZB33" s="7"/>
      <c r="JZC33" s="7"/>
      <c r="JZD33" s="7"/>
      <c r="JZE33" s="7"/>
      <c r="JZF33" s="7"/>
      <c r="JZG33" s="7"/>
      <c r="JZH33" s="7"/>
      <c r="JZI33" s="7"/>
      <c r="JZJ33" s="7"/>
      <c r="JZK33" s="7"/>
      <c r="JZL33" s="7"/>
      <c r="JZM33" s="7"/>
      <c r="JZN33" s="7"/>
      <c r="JZO33" s="7"/>
      <c r="JZP33" s="7"/>
      <c r="JZQ33" s="7"/>
      <c r="JZR33" s="7"/>
      <c r="JZS33" s="7"/>
      <c r="JZT33" s="7"/>
      <c r="JZU33" s="7"/>
      <c r="JZV33" s="7"/>
      <c r="JZW33" s="7"/>
      <c r="JZX33" s="7"/>
      <c r="JZY33" s="7"/>
      <c r="JZZ33" s="7"/>
      <c r="KAA33" s="7"/>
      <c r="KAB33" s="7"/>
      <c r="KAC33" s="7"/>
      <c r="KAD33" s="7"/>
      <c r="KAE33" s="7"/>
      <c r="KAF33" s="7"/>
      <c r="KAG33" s="7"/>
      <c r="KAH33" s="7"/>
      <c r="KAI33" s="7"/>
      <c r="KAJ33" s="7"/>
      <c r="KAK33" s="7"/>
      <c r="KAL33" s="7"/>
      <c r="KAM33" s="7"/>
      <c r="KAN33" s="7"/>
      <c r="KAO33" s="7"/>
      <c r="KAP33" s="7"/>
      <c r="KAQ33" s="7"/>
      <c r="KAR33" s="7"/>
      <c r="KAS33" s="7"/>
      <c r="KAT33" s="7"/>
      <c r="KAU33" s="7"/>
      <c r="KAV33" s="7"/>
      <c r="KAW33" s="7"/>
      <c r="KAX33" s="7"/>
      <c r="KAY33" s="7"/>
      <c r="KAZ33" s="7"/>
      <c r="KBA33" s="7"/>
      <c r="KBB33" s="7"/>
      <c r="KBC33" s="7"/>
      <c r="KBD33" s="7"/>
      <c r="KBE33" s="7"/>
      <c r="KBF33" s="7"/>
      <c r="KBG33" s="7"/>
      <c r="KBH33" s="7"/>
      <c r="KBI33" s="7"/>
      <c r="KBJ33" s="7"/>
      <c r="KBK33" s="7"/>
      <c r="KBL33" s="7"/>
      <c r="KBM33" s="7"/>
      <c r="KBN33" s="7"/>
      <c r="KBO33" s="7"/>
      <c r="KBP33" s="7"/>
      <c r="KBQ33" s="7"/>
      <c r="KBR33" s="7"/>
      <c r="KBS33" s="7"/>
      <c r="KBT33" s="7"/>
      <c r="KBU33" s="7"/>
      <c r="KBV33" s="7"/>
      <c r="KBW33" s="7"/>
      <c r="KBX33" s="7"/>
      <c r="KBY33" s="7"/>
      <c r="KBZ33" s="7"/>
      <c r="KCA33" s="7"/>
      <c r="KCB33" s="7"/>
      <c r="KCC33" s="7"/>
      <c r="KCD33" s="7"/>
      <c r="KCE33" s="7"/>
      <c r="KCF33" s="7"/>
      <c r="KCG33" s="7"/>
      <c r="KCH33" s="7"/>
      <c r="KCI33" s="7"/>
      <c r="KCJ33" s="7"/>
      <c r="KCK33" s="7"/>
      <c r="KCL33" s="7"/>
      <c r="KCM33" s="7"/>
      <c r="KCN33" s="7"/>
      <c r="KCO33" s="7"/>
      <c r="KCP33" s="7"/>
      <c r="KCQ33" s="7"/>
      <c r="KCR33" s="7"/>
      <c r="KCS33" s="7"/>
      <c r="KCT33" s="7"/>
      <c r="KCU33" s="7"/>
      <c r="KCV33" s="7"/>
      <c r="KCW33" s="7"/>
      <c r="KCX33" s="7"/>
      <c r="KCY33" s="7"/>
      <c r="KCZ33" s="7"/>
      <c r="KDA33" s="7"/>
      <c r="KDB33" s="7"/>
      <c r="KDC33" s="7"/>
      <c r="KDD33" s="7"/>
      <c r="KDE33" s="7"/>
      <c r="KDF33" s="7"/>
      <c r="KDG33" s="7"/>
      <c r="KDH33" s="7"/>
      <c r="KDI33" s="7"/>
      <c r="KDJ33" s="7"/>
      <c r="KDK33" s="7"/>
      <c r="KDL33" s="7"/>
      <c r="KDM33" s="7"/>
      <c r="KDN33" s="7"/>
      <c r="KDO33" s="7"/>
      <c r="KDP33" s="7"/>
      <c r="KDQ33" s="7"/>
      <c r="KDR33" s="7"/>
      <c r="KDS33" s="7"/>
      <c r="KDT33" s="7"/>
      <c r="KDU33" s="7"/>
      <c r="KDV33" s="7"/>
      <c r="KDW33" s="7"/>
      <c r="KDX33" s="7"/>
      <c r="KDY33" s="7"/>
      <c r="KDZ33" s="7"/>
      <c r="KEA33" s="7"/>
      <c r="KEB33" s="7"/>
      <c r="KEC33" s="7"/>
      <c r="KED33" s="7"/>
      <c r="KEE33" s="7"/>
      <c r="KEF33" s="7"/>
      <c r="KEG33" s="7"/>
      <c r="KEH33" s="7"/>
      <c r="KEI33" s="7"/>
      <c r="KEJ33" s="7"/>
      <c r="KEK33" s="7"/>
      <c r="KEL33" s="7"/>
      <c r="KEM33" s="7"/>
      <c r="KEN33" s="7"/>
      <c r="KEO33" s="7"/>
      <c r="KEP33" s="7"/>
      <c r="KEQ33" s="7"/>
      <c r="KER33" s="7"/>
      <c r="KES33" s="7"/>
      <c r="KET33" s="7"/>
      <c r="KEU33" s="7"/>
      <c r="KEV33" s="7"/>
      <c r="KEW33" s="7"/>
      <c r="KEX33" s="7"/>
      <c r="KEY33" s="7"/>
      <c r="KEZ33" s="7"/>
      <c r="KFA33" s="7"/>
      <c r="KFB33" s="7"/>
      <c r="KFC33" s="7"/>
      <c r="KFD33" s="7"/>
      <c r="KFE33" s="7"/>
      <c r="KFF33" s="7"/>
      <c r="KFG33" s="7"/>
      <c r="KFH33" s="7"/>
      <c r="KFI33" s="7"/>
      <c r="KFJ33" s="7"/>
      <c r="KFK33" s="7"/>
      <c r="KFL33" s="7"/>
      <c r="KFM33" s="7"/>
      <c r="KFN33" s="7"/>
      <c r="KFO33" s="7"/>
      <c r="KFP33" s="7"/>
      <c r="KFQ33" s="7"/>
      <c r="KFR33" s="7"/>
      <c r="KFS33" s="7"/>
      <c r="KFT33" s="7"/>
      <c r="KFU33" s="7"/>
      <c r="KFV33" s="7"/>
      <c r="KFW33" s="7"/>
      <c r="KFX33" s="7"/>
      <c r="KFY33" s="7"/>
      <c r="KFZ33" s="7"/>
      <c r="KGA33" s="7"/>
      <c r="KGB33" s="7"/>
      <c r="KGC33" s="7"/>
      <c r="KGD33" s="7"/>
      <c r="KGE33" s="7"/>
      <c r="KGF33" s="7"/>
      <c r="KGG33" s="7"/>
      <c r="KGH33" s="7"/>
      <c r="KGI33" s="7"/>
      <c r="KGJ33" s="7"/>
      <c r="KGK33" s="7"/>
      <c r="KGL33" s="7"/>
      <c r="KGM33" s="7"/>
      <c r="KGN33" s="7"/>
      <c r="KGO33" s="7"/>
      <c r="KGP33" s="7"/>
      <c r="KGQ33" s="7"/>
      <c r="KGR33" s="7"/>
      <c r="KGS33" s="7"/>
      <c r="KGT33" s="7"/>
      <c r="KGU33" s="7"/>
      <c r="KGV33" s="7"/>
      <c r="KGW33" s="7"/>
      <c r="KGX33" s="7"/>
      <c r="KGY33" s="7"/>
      <c r="KGZ33" s="7"/>
      <c r="KHA33" s="7"/>
      <c r="KHB33" s="7"/>
      <c r="KHC33" s="7"/>
      <c r="KHD33" s="7"/>
      <c r="KHE33" s="7"/>
      <c r="KHF33" s="7"/>
      <c r="KHG33" s="7"/>
      <c r="KHH33" s="7"/>
      <c r="KHI33" s="7"/>
      <c r="KHJ33" s="7"/>
      <c r="KHK33" s="7"/>
      <c r="KHL33" s="7"/>
      <c r="KHM33" s="7"/>
      <c r="KHN33" s="7"/>
      <c r="KHO33" s="7"/>
      <c r="KHP33" s="7"/>
      <c r="KHQ33" s="7"/>
      <c r="KHR33" s="7"/>
      <c r="KHS33" s="7"/>
      <c r="KHT33" s="7"/>
      <c r="KHU33" s="7"/>
      <c r="KHV33" s="7"/>
      <c r="KHW33" s="7"/>
      <c r="KHX33" s="7"/>
      <c r="KHY33" s="7"/>
      <c r="KHZ33" s="7"/>
      <c r="KIA33" s="7"/>
      <c r="KIB33" s="7"/>
      <c r="KIC33" s="7"/>
      <c r="KID33" s="7"/>
      <c r="KIE33" s="7"/>
      <c r="KIF33" s="7"/>
      <c r="KIG33" s="7"/>
      <c r="KIH33" s="7"/>
      <c r="KII33" s="7"/>
      <c r="KIJ33" s="7"/>
      <c r="KIK33" s="7"/>
      <c r="KIL33" s="7"/>
      <c r="KIM33" s="7"/>
      <c r="KIN33" s="7"/>
      <c r="KIO33" s="7"/>
      <c r="KIP33" s="7"/>
      <c r="KIQ33" s="7"/>
      <c r="KIR33" s="7"/>
      <c r="KIS33" s="7"/>
      <c r="KIT33" s="7"/>
      <c r="KIU33" s="7"/>
      <c r="KIV33" s="7"/>
      <c r="KIW33" s="7"/>
      <c r="KIX33" s="7"/>
      <c r="KIY33" s="7"/>
      <c r="KIZ33" s="7"/>
      <c r="KJA33" s="7"/>
      <c r="KJB33" s="7"/>
      <c r="KJC33" s="7"/>
      <c r="KJD33" s="7"/>
      <c r="KJE33" s="7"/>
      <c r="KJF33" s="7"/>
      <c r="KJG33" s="7"/>
      <c r="KJH33" s="7"/>
      <c r="KJI33" s="7"/>
      <c r="KJJ33" s="7"/>
      <c r="KJK33" s="7"/>
      <c r="KJL33" s="7"/>
      <c r="KJM33" s="7"/>
      <c r="KJN33" s="7"/>
      <c r="KJO33" s="7"/>
      <c r="KJP33" s="7"/>
      <c r="KJQ33" s="7"/>
      <c r="KJR33" s="7"/>
      <c r="KJS33" s="7"/>
      <c r="KJT33" s="7"/>
      <c r="KJU33" s="7"/>
      <c r="KJV33" s="7"/>
      <c r="KJW33" s="7"/>
      <c r="KJX33" s="7"/>
      <c r="KJY33" s="7"/>
      <c r="KJZ33" s="7"/>
      <c r="KKA33" s="7"/>
      <c r="KKB33" s="7"/>
      <c r="KKC33" s="7"/>
      <c r="KKD33" s="7"/>
      <c r="KKE33" s="7"/>
      <c r="KKF33" s="7"/>
      <c r="KKG33" s="7"/>
      <c r="KKH33" s="7"/>
      <c r="KKI33" s="7"/>
      <c r="KKJ33" s="7"/>
      <c r="KKK33" s="7"/>
      <c r="KKL33" s="7"/>
      <c r="KKM33" s="7"/>
      <c r="KKN33" s="7"/>
      <c r="KKO33" s="7"/>
      <c r="KKP33" s="7"/>
      <c r="KKQ33" s="7"/>
      <c r="KKR33" s="7"/>
      <c r="KKS33" s="7"/>
      <c r="KKT33" s="7"/>
      <c r="KKU33" s="7"/>
      <c r="KKV33" s="7"/>
      <c r="KKW33" s="7"/>
      <c r="KKX33" s="7"/>
      <c r="KKY33" s="7"/>
      <c r="KKZ33" s="7"/>
      <c r="KLA33" s="7"/>
      <c r="KLB33" s="7"/>
      <c r="KLC33" s="7"/>
      <c r="KLD33" s="7"/>
      <c r="KLE33" s="7"/>
      <c r="KLF33" s="7"/>
      <c r="KLG33" s="7"/>
      <c r="KLH33" s="7"/>
      <c r="KLI33" s="7"/>
      <c r="KLJ33" s="7"/>
      <c r="KLK33" s="7"/>
      <c r="KLL33" s="7"/>
      <c r="KLM33" s="7"/>
      <c r="KLN33" s="7"/>
      <c r="KLO33" s="7"/>
      <c r="KLP33" s="7"/>
      <c r="KLQ33" s="7"/>
      <c r="KLR33" s="7"/>
      <c r="KLS33" s="7"/>
      <c r="KLT33" s="7"/>
      <c r="KLU33" s="7"/>
      <c r="KLV33" s="7"/>
      <c r="KLW33" s="7"/>
      <c r="KLX33" s="7"/>
      <c r="KLY33" s="7"/>
      <c r="KLZ33" s="7"/>
      <c r="KMA33" s="7"/>
      <c r="KMB33" s="7"/>
      <c r="KMC33" s="7"/>
      <c r="KMD33" s="7"/>
      <c r="KME33" s="7"/>
      <c r="KMF33" s="7"/>
      <c r="KMG33" s="7"/>
      <c r="KMH33" s="7"/>
      <c r="KMI33" s="7"/>
      <c r="KMJ33" s="7"/>
      <c r="KMK33" s="7"/>
      <c r="KML33" s="7"/>
      <c r="KMM33" s="7"/>
      <c r="KMN33" s="7"/>
      <c r="KMO33" s="7"/>
      <c r="KMP33" s="7"/>
      <c r="KMQ33" s="7"/>
      <c r="KMR33" s="7"/>
      <c r="KMS33" s="7"/>
      <c r="KMT33" s="7"/>
      <c r="KMU33" s="7"/>
      <c r="KMV33" s="7"/>
      <c r="KMW33" s="7"/>
      <c r="KMX33" s="7"/>
      <c r="KMY33" s="7"/>
      <c r="KMZ33" s="7"/>
      <c r="KNA33" s="7"/>
      <c r="KNB33" s="7"/>
      <c r="KNC33" s="7"/>
      <c r="KND33" s="7"/>
      <c r="KNE33" s="7"/>
      <c r="KNF33" s="7"/>
      <c r="KNG33" s="7"/>
      <c r="KNH33" s="7"/>
      <c r="KNI33" s="7"/>
      <c r="KNJ33" s="7"/>
      <c r="KNK33" s="7"/>
      <c r="KNL33" s="7"/>
      <c r="KNM33" s="7"/>
      <c r="KNN33" s="7"/>
      <c r="KNO33" s="7"/>
      <c r="KNP33" s="7"/>
      <c r="KNQ33" s="7"/>
      <c r="KNR33" s="7"/>
      <c r="KNS33" s="7"/>
      <c r="KNT33" s="7"/>
      <c r="KNU33" s="7"/>
      <c r="KNV33" s="7"/>
      <c r="KNW33" s="7"/>
      <c r="KNX33" s="7"/>
      <c r="KNY33" s="7"/>
      <c r="KNZ33" s="7"/>
      <c r="KOA33" s="7"/>
      <c r="KOB33" s="7"/>
      <c r="KOC33" s="7"/>
      <c r="KOD33" s="7"/>
      <c r="KOE33" s="7"/>
      <c r="KOF33" s="7"/>
      <c r="KOG33" s="7"/>
      <c r="KOH33" s="7"/>
      <c r="KOI33" s="7"/>
      <c r="KOJ33" s="7"/>
      <c r="KOK33" s="7"/>
      <c r="KOL33" s="7"/>
      <c r="KOM33" s="7"/>
      <c r="KON33" s="7"/>
      <c r="KOO33" s="7"/>
      <c r="KOP33" s="7"/>
      <c r="KOQ33" s="7"/>
      <c r="KOR33" s="7"/>
      <c r="KOS33" s="7"/>
      <c r="KOT33" s="7"/>
      <c r="KOU33" s="7"/>
      <c r="KOV33" s="7"/>
      <c r="KOW33" s="7"/>
      <c r="KOX33" s="7"/>
      <c r="KOY33" s="7"/>
      <c r="KOZ33" s="7"/>
      <c r="KPA33" s="7"/>
      <c r="KPB33" s="7"/>
      <c r="KPC33" s="7"/>
      <c r="KPD33" s="7"/>
      <c r="KPE33" s="7"/>
      <c r="KPF33" s="7"/>
      <c r="KPG33" s="7"/>
      <c r="KPH33" s="7"/>
      <c r="KPI33" s="7"/>
      <c r="KPJ33" s="7"/>
      <c r="KPK33" s="7"/>
      <c r="KPL33" s="7"/>
      <c r="KPM33" s="7"/>
      <c r="KPN33" s="7"/>
      <c r="KPO33" s="7"/>
      <c r="KPP33" s="7"/>
      <c r="KPQ33" s="7"/>
      <c r="KPR33" s="7"/>
      <c r="KPS33" s="7"/>
      <c r="KPT33" s="7"/>
      <c r="KPU33" s="7"/>
      <c r="KPV33" s="7"/>
      <c r="KPW33" s="7"/>
      <c r="KPX33" s="7"/>
      <c r="KPY33" s="7"/>
      <c r="KPZ33" s="7"/>
      <c r="KQA33" s="7"/>
      <c r="KQB33" s="7"/>
      <c r="KQC33" s="7"/>
      <c r="KQD33" s="7"/>
      <c r="KQE33" s="7"/>
      <c r="KQF33" s="7"/>
      <c r="KQG33" s="7"/>
      <c r="KQH33" s="7"/>
      <c r="KQI33" s="7"/>
      <c r="KQJ33" s="7"/>
      <c r="KQK33" s="7"/>
      <c r="KQL33" s="7"/>
      <c r="KQM33" s="7"/>
      <c r="KQN33" s="7"/>
      <c r="KQO33" s="7"/>
      <c r="KQP33" s="7"/>
      <c r="KQQ33" s="7"/>
      <c r="KQR33" s="7"/>
      <c r="KQS33" s="7"/>
      <c r="KQT33" s="7"/>
      <c r="KQU33" s="7"/>
      <c r="KQV33" s="7"/>
      <c r="KQW33" s="7"/>
      <c r="KQX33" s="7"/>
      <c r="KQY33" s="7"/>
      <c r="KQZ33" s="7"/>
      <c r="KRA33" s="7"/>
      <c r="KRB33" s="7"/>
      <c r="KRC33" s="7"/>
      <c r="KRD33" s="7"/>
      <c r="KRE33" s="7"/>
      <c r="KRF33" s="7"/>
      <c r="KRG33" s="7"/>
      <c r="KRH33" s="7"/>
      <c r="KRI33" s="7"/>
      <c r="KRJ33" s="7"/>
      <c r="KRK33" s="7"/>
      <c r="KRL33" s="7"/>
      <c r="KRM33" s="7"/>
      <c r="KRN33" s="7"/>
      <c r="KRO33" s="7"/>
      <c r="KRP33" s="7"/>
      <c r="KRQ33" s="7"/>
      <c r="KRR33" s="7"/>
      <c r="KRS33" s="7"/>
      <c r="KRT33" s="7"/>
      <c r="KRU33" s="7"/>
      <c r="KRV33" s="7"/>
      <c r="KRW33" s="7"/>
      <c r="KRX33" s="7"/>
      <c r="KRY33" s="7"/>
      <c r="KRZ33" s="7"/>
      <c r="KSA33" s="7"/>
      <c r="KSB33" s="7"/>
      <c r="KSC33" s="7"/>
      <c r="KSD33" s="7"/>
      <c r="KSE33" s="7"/>
      <c r="KSF33" s="7"/>
      <c r="KSG33" s="7"/>
      <c r="KSH33" s="7"/>
      <c r="KSI33" s="7"/>
      <c r="KSJ33" s="7"/>
      <c r="KSK33" s="7"/>
      <c r="KSL33" s="7"/>
      <c r="KSM33" s="7"/>
      <c r="KSN33" s="7"/>
      <c r="KSO33" s="7"/>
      <c r="KSP33" s="7"/>
      <c r="KSQ33" s="7"/>
      <c r="KSR33" s="7"/>
      <c r="KSS33" s="7"/>
      <c r="KST33" s="7"/>
      <c r="KSU33" s="7"/>
      <c r="KSV33" s="7"/>
      <c r="KSW33" s="7"/>
      <c r="KSX33" s="7"/>
      <c r="KSY33" s="7"/>
      <c r="KSZ33" s="7"/>
      <c r="KTA33" s="7"/>
      <c r="KTB33" s="7"/>
      <c r="KTC33" s="7"/>
      <c r="KTD33" s="7"/>
      <c r="KTE33" s="7"/>
      <c r="KTF33" s="7"/>
      <c r="KTG33" s="7"/>
      <c r="KTH33" s="7"/>
      <c r="KTI33" s="7"/>
      <c r="KTJ33" s="7"/>
      <c r="KTK33" s="7"/>
      <c r="KTL33" s="7"/>
      <c r="KTM33" s="7"/>
      <c r="KTN33" s="7"/>
      <c r="KTO33" s="7"/>
      <c r="KTP33" s="7"/>
      <c r="KTQ33" s="7"/>
      <c r="KTR33" s="7"/>
      <c r="KTS33" s="7"/>
      <c r="KTT33" s="7"/>
      <c r="KTU33" s="7"/>
      <c r="KTV33" s="7"/>
      <c r="KTW33" s="7"/>
      <c r="KTX33" s="7"/>
      <c r="KTY33" s="7"/>
      <c r="KTZ33" s="7"/>
      <c r="KUA33" s="7"/>
      <c r="KUB33" s="7"/>
      <c r="KUC33" s="7"/>
      <c r="KUD33" s="7"/>
      <c r="KUE33" s="7"/>
      <c r="KUF33" s="7"/>
      <c r="KUG33" s="7"/>
      <c r="KUH33" s="7"/>
      <c r="KUI33" s="7"/>
      <c r="KUJ33" s="7"/>
      <c r="KUK33" s="7"/>
      <c r="KUL33" s="7"/>
      <c r="KUM33" s="7"/>
      <c r="KUN33" s="7"/>
      <c r="KUO33" s="7"/>
      <c r="KUP33" s="7"/>
      <c r="KUQ33" s="7"/>
      <c r="KUR33" s="7"/>
      <c r="KUS33" s="7"/>
      <c r="KUT33" s="7"/>
      <c r="KUU33" s="7"/>
      <c r="KUV33" s="7"/>
      <c r="KUW33" s="7"/>
      <c r="KUX33" s="7"/>
      <c r="KUY33" s="7"/>
      <c r="KUZ33" s="7"/>
      <c r="KVA33" s="7"/>
      <c r="KVB33" s="7"/>
      <c r="KVC33" s="7"/>
      <c r="KVD33" s="7"/>
      <c r="KVE33" s="7"/>
      <c r="KVF33" s="7"/>
      <c r="KVG33" s="7"/>
      <c r="KVH33" s="7"/>
      <c r="KVI33" s="7"/>
      <c r="KVJ33" s="7"/>
      <c r="KVK33" s="7"/>
      <c r="KVL33" s="7"/>
      <c r="KVM33" s="7"/>
      <c r="KVN33" s="7"/>
      <c r="KVO33" s="7"/>
      <c r="KVP33" s="7"/>
      <c r="KVQ33" s="7"/>
      <c r="KVR33" s="7"/>
      <c r="KVS33" s="7"/>
      <c r="KVT33" s="7"/>
      <c r="KVU33" s="7"/>
      <c r="KVV33" s="7"/>
      <c r="KVW33" s="7"/>
      <c r="KVX33" s="7"/>
      <c r="KVY33" s="7"/>
      <c r="KVZ33" s="7"/>
      <c r="KWA33" s="7"/>
      <c r="KWB33" s="7"/>
      <c r="KWC33" s="7"/>
      <c r="KWD33" s="7"/>
      <c r="KWE33" s="7"/>
      <c r="KWF33" s="7"/>
      <c r="KWG33" s="7"/>
      <c r="KWH33" s="7"/>
      <c r="KWI33" s="7"/>
      <c r="KWJ33" s="7"/>
      <c r="KWK33" s="7"/>
      <c r="KWL33" s="7"/>
      <c r="KWM33" s="7"/>
      <c r="KWN33" s="7"/>
      <c r="KWO33" s="7"/>
      <c r="KWP33" s="7"/>
      <c r="KWQ33" s="7"/>
      <c r="KWR33" s="7"/>
      <c r="KWS33" s="7"/>
      <c r="KWT33" s="7"/>
      <c r="KWU33" s="7"/>
      <c r="KWV33" s="7"/>
      <c r="KWW33" s="7"/>
      <c r="KWX33" s="7"/>
      <c r="KWY33" s="7"/>
      <c r="KWZ33" s="7"/>
      <c r="KXA33" s="7"/>
      <c r="KXB33" s="7"/>
      <c r="KXC33" s="7"/>
      <c r="KXD33" s="7"/>
      <c r="KXE33" s="7"/>
      <c r="KXF33" s="7"/>
      <c r="KXG33" s="7"/>
      <c r="KXH33" s="7"/>
      <c r="KXI33" s="7"/>
      <c r="KXJ33" s="7"/>
      <c r="KXK33" s="7"/>
      <c r="KXL33" s="7"/>
      <c r="KXM33" s="7"/>
      <c r="KXN33" s="7"/>
      <c r="KXO33" s="7"/>
      <c r="KXP33" s="7"/>
      <c r="KXQ33" s="7"/>
      <c r="KXR33" s="7"/>
      <c r="KXS33" s="7"/>
      <c r="KXT33" s="7"/>
      <c r="KXU33" s="7"/>
      <c r="KXV33" s="7"/>
      <c r="KXW33" s="7"/>
      <c r="KXX33" s="7"/>
      <c r="KXY33" s="7"/>
      <c r="KXZ33" s="7"/>
      <c r="KYA33" s="7"/>
      <c r="KYB33" s="7"/>
      <c r="KYC33" s="7"/>
      <c r="KYD33" s="7"/>
      <c r="KYE33" s="7"/>
      <c r="KYF33" s="7"/>
      <c r="KYG33" s="7"/>
      <c r="KYH33" s="7"/>
      <c r="KYI33" s="7"/>
      <c r="KYJ33" s="7"/>
      <c r="KYK33" s="7"/>
      <c r="KYL33" s="7"/>
      <c r="KYM33" s="7"/>
      <c r="KYN33" s="7"/>
      <c r="KYO33" s="7"/>
      <c r="KYP33" s="7"/>
      <c r="KYQ33" s="7"/>
      <c r="KYR33" s="7"/>
      <c r="KYS33" s="7"/>
      <c r="KYT33" s="7"/>
      <c r="KYU33" s="7"/>
      <c r="KYV33" s="7"/>
      <c r="KYW33" s="7"/>
      <c r="KYX33" s="7"/>
      <c r="KYY33" s="7"/>
      <c r="KYZ33" s="7"/>
      <c r="KZA33" s="7"/>
      <c r="KZB33" s="7"/>
      <c r="KZC33" s="7"/>
      <c r="KZD33" s="7"/>
      <c r="KZE33" s="7"/>
      <c r="KZF33" s="7"/>
      <c r="KZG33" s="7"/>
      <c r="KZH33" s="7"/>
      <c r="KZI33" s="7"/>
      <c r="KZJ33" s="7"/>
      <c r="KZK33" s="7"/>
      <c r="KZL33" s="7"/>
      <c r="KZM33" s="7"/>
      <c r="KZN33" s="7"/>
      <c r="KZO33" s="7"/>
      <c r="KZP33" s="7"/>
      <c r="KZQ33" s="7"/>
      <c r="KZR33" s="7"/>
      <c r="KZS33" s="7"/>
      <c r="KZT33" s="7"/>
      <c r="KZU33" s="7"/>
      <c r="KZV33" s="7"/>
      <c r="KZW33" s="7"/>
      <c r="KZX33" s="7"/>
      <c r="KZY33" s="7"/>
      <c r="KZZ33" s="7"/>
      <c r="LAA33" s="7"/>
      <c r="LAB33" s="7"/>
      <c r="LAC33" s="7"/>
      <c r="LAD33" s="7"/>
      <c r="LAE33" s="7"/>
      <c r="LAF33" s="7"/>
      <c r="LAG33" s="7"/>
      <c r="LAH33" s="7"/>
      <c r="LAI33" s="7"/>
      <c r="LAJ33" s="7"/>
      <c r="LAK33" s="7"/>
      <c r="LAL33" s="7"/>
      <c r="LAM33" s="7"/>
      <c r="LAN33" s="7"/>
      <c r="LAO33" s="7"/>
      <c r="LAP33" s="7"/>
      <c r="LAQ33" s="7"/>
      <c r="LAR33" s="7"/>
      <c r="LAS33" s="7"/>
      <c r="LAT33" s="7"/>
      <c r="LAU33" s="7"/>
      <c r="LAV33" s="7"/>
      <c r="LAW33" s="7"/>
      <c r="LAX33" s="7"/>
      <c r="LAY33" s="7"/>
      <c r="LAZ33" s="7"/>
      <c r="LBA33" s="7"/>
      <c r="LBB33" s="7"/>
      <c r="LBC33" s="7"/>
      <c r="LBD33" s="7"/>
      <c r="LBE33" s="7"/>
      <c r="LBF33" s="7"/>
      <c r="LBG33" s="7"/>
      <c r="LBH33" s="7"/>
      <c r="LBI33" s="7"/>
      <c r="LBJ33" s="7"/>
      <c r="LBK33" s="7"/>
      <c r="LBL33" s="7"/>
      <c r="LBM33" s="7"/>
      <c r="LBN33" s="7"/>
      <c r="LBO33" s="7"/>
      <c r="LBP33" s="7"/>
      <c r="LBQ33" s="7"/>
      <c r="LBR33" s="7"/>
      <c r="LBS33" s="7"/>
      <c r="LBT33" s="7"/>
      <c r="LBU33" s="7"/>
      <c r="LBV33" s="7"/>
      <c r="LBW33" s="7"/>
      <c r="LBX33" s="7"/>
      <c r="LBY33" s="7"/>
      <c r="LBZ33" s="7"/>
      <c r="LCA33" s="7"/>
      <c r="LCB33" s="7"/>
      <c r="LCC33" s="7"/>
      <c r="LCD33" s="7"/>
      <c r="LCE33" s="7"/>
      <c r="LCF33" s="7"/>
      <c r="LCG33" s="7"/>
      <c r="LCH33" s="7"/>
      <c r="LCI33" s="7"/>
      <c r="LCJ33" s="7"/>
      <c r="LCK33" s="7"/>
      <c r="LCL33" s="7"/>
      <c r="LCM33" s="7"/>
      <c r="LCN33" s="7"/>
      <c r="LCO33" s="7"/>
      <c r="LCP33" s="7"/>
      <c r="LCQ33" s="7"/>
      <c r="LCR33" s="7"/>
      <c r="LCS33" s="7"/>
      <c r="LCT33" s="7"/>
      <c r="LCU33" s="7"/>
      <c r="LCV33" s="7"/>
      <c r="LCW33" s="7"/>
      <c r="LCX33" s="7"/>
      <c r="LCY33" s="7"/>
      <c r="LCZ33" s="7"/>
      <c r="LDA33" s="7"/>
      <c r="LDB33" s="7"/>
      <c r="LDC33" s="7"/>
      <c r="LDD33" s="7"/>
      <c r="LDE33" s="7"/>
      <c r="LDF33" s="7"/>
      <c r="LDG33" s="7"/>
      <c r="LDH33" s="7"/>
      <c r="LDI33" s="7"/>
      <c r="LDJ33" s="7"/>
      <c r="LDK33" s="7"/>
      <c r="LDL33" s="7"/>
      <c r="LDM33" s="7"/>
      <c r="LDN33" s="7"/>
      <c r="LDO33" s="7"/>
      <c r="LDP33" s="7"/>
      <c r="LDQ33" s="7"/>
      <c r="LDR33" s="7"/>
      <c r="LDS33" s="7"/>
      <c r="LDT33" s="7"/>
      <c r="LDU33" s="7"/>
      <c r="LDV33" s="7"/>
      <c r="LDW33" s="7"/>
      <c r="LDX33" s="7"/>
      <c r="LDY33" s="7"/>
      <c r="LDZ33" s="7"/>
      <c r="LEA33" s="7"/>
      <c r="LEB33" s="7"/>
      <c r="LEC33" s="7"/>
      <c r="LED33" s="7"/>
      <c r="LEE33" s="7"/>
      <c r="LEF33" s="7"/>
      <c r="LEG33" s="7"/>
      <c r="LEH33" s="7"/>
      <c r="LEI33" s="7"/>
      <c r="LEJ33" s="7"/>
      <c r="LEK33" s="7"/>
      <c r="LEL33" s="7"/>
      <c r="LEM33" s="7"/>
      <c r="LEN33" s="7"/>
      <c r="LEO33" s="7"/>
      <c r="LEP33" s="7"/>
      <c r="LEQ33" s="7"/>
      <c r="LER33" s="7"/>
      <c r="LES33" s="7"/>
      <c r="LET33" s="7"/>
      <c r="LEU33" s="7"/>
      <c r="LEV33" s="7"/>
      <c r="LEW33" s="7"/>
      <c r="LEX33" s="7"/>
      <c r="LEY33" s="7"/>
      <c r="LEZ33" s="7"/>
      <c r="LFA33" s="7"/>
      <c r="LFB33" s="7"/>
      <c r="LFC33" s="7"/>
      <c r="LFD33" s="7"/>
      <c r="LFE33" s="7"/>
      <c r="LFF33" s="7"/>
      <c r="LFG33" s="7"/>
      <c r="LFH33" s="7"/>
      <c r="LFI33" s="7"/>
      <c r="LFJ33" s="7"/>
      <c r="LFK33" s="7"/>
      <c r="LFL33" s="7"/>
      <c r="LFM33" s="7"/>
      <c r="LFN33" s="7"/>
      <c r="LFO33" s="7"/>
      <c r="LFP33" s="7"/>
      <c r="LFQ33" s="7"/>
      <c r="LFR33" s="7"/>
      <c r="LFS33" s="7"/>
      <c r="LFT33" s="7"/>
      <c r="LFU33" s="7"/>
      <c r="LFV33" s="7"/>
      <c r="LFW33" s="7"/>
      <c r="LFX33" s="7"/>
      <c r="LFY33" s="7"/>
      <c r="LFZ33" s="7"/>
      <c r="LGA33" s="7"/>
      <c r="LGB33" s="7"/>
      <c r="LGC33" s="7"/>
      <c r="LGD33" s="7"/>
      <c r="LGE33" s="7"/>
      <c r="LGF33" s="7"/>
      <c r="LGG33" s="7"/>
      <c r="LGH33" s="7"/>
      <c r="LGI33" s="7"/>
      <c r="LGJ33" s="7"/>
      <c r="LGK33" s="7"/>
      <c r="LGL33" s="7"/>
      <c r="LGM33" s="7"/>
      <c r="LGN33" s="7"/>
      <c r="LGO33" s="7"/>
      <c r="LGP33" s="7"/>
      <c r="LGQ33" s="7"/>
      <c r="LGR33" s="7"/>
      <c r="LGS33" s="7"/>
      <c r="LGT33" s="7"/>
      <c r="LGU33" s="7"/>
      <c r="LGV33" s="7"/>
      <c r="LGW33" s="7"/>
      <c r="LGX33" s="7"/>
      <c r="LGY33" s="7"/>
      <c r="LGZ33" s="7"/>
      <c r="LHA33" s="7"/>
      <c r="LHB33" s="7"/>
      <c r="LHC33" s="7"/>
      <c r="LHD33" s="7"/>
      <c r="LHE33" s="7"/>
      <c r="LHF33" s="7"/>
      <c r="LHG33" s="7"/>
      <c r="LHH33" s="7"/>
      <c r="LHI33" s="7"/>
      <c r="LHJ33" s="7"/>
      <c r="LHK33" s="7"/>
      <c r="LHL33" s="7"/>
      <c r="LHM33" s="7"/>
      <c r="LHN33" s="7"/>
      <c r="LHO33" s="7"/>
      <c r="LHP33" s="7"/>
      <c r="LHQ33" s="7"/>
      <c r="LHR33" s="7"/>
      <c r="LHS33" s="7"/>
      <c r="LHT33" s="7"/>
      <c r="LHU33" s="7"/>
      <c r="LHV33" s="7"/>
      <c r="LHW33" s="7"/>
      <c r="LHX33" s="7"/>
      <c r="LHY33" s="7"/>
      <c r="LHZ33" s="7"/>
      <c r="LIA33" s="7"/>
      <c r="LIB33" s="7"/>
      <c r="LIC33" s="7"/>
      <c r="LID33" s="7"/>
      <c r="LIE33" s="7"/>
      <c r="LIF33" s="7"/>
      <c r="LIG33" s="7"/>
      <c r="LIH33" s="7"/>
      <c r="LII33" s="7"/>
      <c r="LIJ33" s="7"/>
      <c r="LIK33" s="7"/>
      <c r="LIL33" s="7"/>
      <c r="LIM33" s="7"/>
      <c r="LIN33" s="7"/>
      <c r="LIO33" s="7"/>
      <c r="LIP33" s="7"/>
      <c r="LIQ33" s="7"/>
      <c r="LIR33" s="7"/>
      <c r="LIS33" s="7"/>
      <c r="LIT33" s="7"/>
      <c r="LIU33" s="7"/>
      <c r="LIV33" s="7"/>
      <c r="LIW33" s="7"/>
      <c r="LIX33" s="7"/>
      <c r="LIY33" s="7"/>
      <c r="LIZ33" s="7"/>
      <c r="LJA33" s="7"/>
      <c r="LJB33" s="7"/>
      <c r="LJC33" s="7"/>
      <c r="LJD33" s="7"/>
      <c r="LJE33" s="7"/>
      <c r="LJF33" s="7"/>
      <c r="LJG33" s="7"/>
      <c r="LJH33" s="7"/>
      <c r="LJI33" s="7"/>
      <c r="LJJ33" s="7"/>
      <c r="LJK33" s="7"/>
      <c r="LJL33" s="7"/>
      <c r="LJM33" s="7"/>
      <c r="LJN33" s="7"/>
      <c r="LJO33" s="7"/>
      <c r="LJP33" s="7"/>
      <c r="LJQ33" s="7"/>
      <c r="LJR33" s="7"/>
      <c r="LJS33" s="7"/>
      <c r="LJT33" s="7"/>
      <c r="LJU33" s="7"/>
      <c r="LJV33" s="7"/>
      <c r="LJW33" s="7"/>
      <c r="LJX33" s="7"/>
      <c r="LJY33" s="7"/>
      <c r="LJZ33" s="7"/>
      <c r="LKA33" s="7"/>
      <c r="LKB33" s="7"/>
      <c r="LKC33" s="7"/>
      <c r="LKD33" s="7"/>
      <c r="LKE33" s="7"/>
      <c r="LKF33" s="7"/>
      <c r="LKG33" s="7"/>
      <c r="LKH33" s="7"/>
      <c r="LKI33" s="7"/>
      <c r="LKJ33" s="7"/>
      <c r="LKK33" s="7"/>
      <c r="LKL33" s="7"/>
      <c r="LKM33" s="7"/>
      <c r="LKN33" s="7"/>
      <c r="LKO33" s="7"/>
      <c r="LKP33" s="7"/>
      <c r="LKQ33" s="7"/>
      <c r="LKR33" s="7"/>
      <c r="LKS33" s="7"/>
      <c r="LKT33" s="7"/>
      <c r="LKU33" s="7"/>
      <c r="LKV33" s="7"/>
      <c r="LKW33" s="7"/>
      <c r="LKX33" s="7"/>
      <c r="LKY33" s="7"/>
      <c r="LKZ33" s="7"/>
      <c r="LLA33" s="7"/>
      <c r="LLB33" s="7"/>
      <c r="LLC33" s="7"/>
      <c r="LLD33" s="7"/>
      <c r="LLE33" s="7"/>
      <c r="LLF33" s="7"/>
      <c r="LLG33" s="7"/>
      <c r="LLH33" s="7"/>
      <c r="LLI33" s="7"/>
      <c r="LLJ33" s="7"/>
      <c r="LLK33" s="7"/>
      <c r="LLL33" s="7"/>
      <c r="LLM33" s="7"/>
      <c r="LLN33" s="7"/>
      <c r="LLO33" s="7"/>
      <c r="LLP33" s="7"/>
      <c r="LLQ33" s="7"/>
      <c r="LLR33" s="7"/>
      <c r="LLS33" s="7"/>
      <c r="LLT33" s="7"/>
      <c r="LLU33" s="7"/>
      <c r="LLV33" s="7"/>
      <c r="LLW33" s="7"/>
      <c r="LLX33" s="7"/>
      <c r="LLY33" s="7"/>
      <c r="LLZ33" s="7"/>
      <c r="LMA33" s="7"/>
      <c r="LMB33" s="7"/>
      <c r="LMC33" s="7"/>
      <c r="LMD33" s="7"/>
      <c r="LME33" s="7"/>
      <c r="LMF33" s="7"/>
      <c r="LMG33" s="7"/>
      <c r="LMH33" s="7"/>
      <c r="LMI33" s="7"/>
      <c r="LMJ33" s="7"/>
      <c r="LMK33" s="7"/>
      <c r="LML33" s="7"/>
      <c r="LMM33" s="7"/>
      <c r="LMN33" s="7"/>
      <c r="LMO33" s="7"/>
      <c r="LMP33" s="7"/>
      <c r="LMQ33" s="7"/>
      <c r="LMR33" s="7"/>
      <c r="LMS33" s="7"/>
      <c r="LMT33" s="7"/>
      <c r="LMU33" s="7"/>
      <c r="LMV33" s="7"/>
      <c r="LMW33" s="7"/>
      <c r="LMX33" s="7"/>
      <c r="LMY33" s="7"/>
      <c r="LMZ33" s="7"/>
      <c r="LNA33" s="7"/>
      <c r="LNB33" s="7"/>
      <c r="LNC33" s="7"/>
      <c r="LND33" s="7"/>
      <c r="LNE33" s="7"/>
      <c r="LNF33" s="7"/>
      <c r="LNG33" s="7"/>
      <c r="LNH33" s="7"/>
      <c r="LNI33" s="7"/>
      <c r="LNJ33" s="7"/>
      <c r="LNK33" s="7"/>
      <c r="LNL33" s="7"/>
      <c r="LNM33" s="7"/>
      <c r="LNN33" s="7"/>
      <c r="LNO33" s="7"/>
      <c r="LNP33" s="7"/>
      <c r="LNQ33" s="7"/>
      <c r="LNR33" s="7"/>
      <c r="LNS33" s="7"/>
      <c r="LNT33" s="7"/>
      <c r="LNU33" s="7"/>
      <c r="LNV33" s="7"/>
      <c r="LNW33" s="7"/>
      <c r="LNX33" s="7"/>
      <c r="LNY33" s="7"/>
      <c r="LNZ33" s="7"/>
      <c r="LOA33" s="7"/>
      <c r="LOB33" s="7"/>
      <c r="LOC33" s="7"/>
      <c r="LOD33" s="7"/>
      <c r="LOE33" s="7"/>
      <c r="LOF33" s="7"/>
      <c r="LOG33" s="7"/>
      <c r="LOH33" s="7"/>
      <c r="LOI33" s="7"/>
      <c r="LOJ33" s="7"/>
      <c r="LOK33" s="7"/>
      <c r="LOL33" s="7"/>
      <c r="LOM33" s="7"/>
      <c r="LON33" s="7"/>
      <c r="LOO33" s="7"/>
      <c r="LOP33" s="7"/>
      <c r="LOQ33" s="7"/>
      <c r="LOR33" s="7"/>
      <c r="LOS33" s="7"/>
      <c r="LOT33" s="7"/>
      <c r="LOU33" s="7"/>
      <c r="LOV33" s="7"/>
      <c r="LOW33" s="7"/>
      <c r="LOX33" s="7"/>
      <c r="LOY33" s="7"/>
      <c r="LOZ33" s="7"/>
      <c r="LPA33" s="7"/>
      <c r="LPB33" s="7"/>
      <c r="LPC33" s="7"/>
      <c r="LPD33" s="7"/>
      <c r="LPE33" s="7"/>
      <c r="LPF33" s="7"/>
      <c r="LPG33" s="7"/>
      <c r="LPH33" s="7"/>
      <c r="LPI33" s="7"/>
      <c r="LPJ33" s="7"/>
      <c r="LPK33" s="7"/>
      <c r="LPL33" s="7"/>
      <c r="LPM33" s="7"/>
      <c r="LPN33" s="7"/>
      <c r="LPO33" s="7"/>
      <c r="LPP33" s="7"/>
      <c r="LPQ33" s="7"/>
      <c r="LPR33" s="7"/>
      <c r="LPS33" s="7"/>
      <c r="LPT33" s="7"/>
      <c r="LPU33" s="7"/>
      <c r="LPV33" s="7"/>
      <c r="LPW33" s="7"/>
      <c r="LPX33" s="7"/>
      <c r="LPY33" s="7"/>
      <c r="LPZ33" s="7"/>
      <c r="LQA33" s="7"/>
      <c r="LQB33" s="7"/>
      <c r="LQC33" s="7"/>
      <c r="LQD33" s="7"/>
      <c r="LQE33" s="7"/>
      <c r="LQF33" s="7"/>
      <c r="LQG33" s="7"/>
      <c r="LQH33" s="7"/>
      <c r="LQI33" s="7"/>
      <c r="LQJ33" s="7"/>
      <c r="LQK33" s="7"/>
      <c r="LQL33" s="7"/>
      <c r="LQM33" s="7"/>
      <c r="LQN33" s="7"/>
      <c r="LQO33" s="7"/>
      <c r="LQP33" s="7"/>
      <c r="LQQ33" s="7"/>
      <c r="LQR33" s="7"/>
      <c r="LQS33" s="7"/>
      <c r="LQT33" s="7"/>
      <c r="LQU33" s="7"/>
      <c r="LQV33" s="7"/>
      <c r="LQW33" s="7"/>
      <c r="LQX33" s="7"/>
      <c r="LQY33" s="7"/>
      <c r="LQZ33" s="7"/>
      <c r="LRA33" s="7"/>
      <c r="LRB33" s="7"/>
      <c r="LRC33" s="7"/>
      <c r="LRD33" s="7"/>
      <c r="LRE33" s="7"/>
      <c r="LRF33" s="7"/>
      <c r="LRG33" s="7"/>
      <c r="LRH33" s="7"/>
      <c r="LRI33" s="7"/>
      <c r="LRJ33" s="7"/>
      <c r="LRK33" s="7"/>
      <c r="LRL33" s="7"/>
      <c r="LRM33" s="7"/>
      <c r="LRN33" s="7"/>
      <c r="LRO33" s="7"/>
      <c r="LRP33" s="7"/>
      <c r="LRQ33" s="7"/>
      <c r="LRR33" s="7"/>
      <c r="LRS33" s="7"/>
      <c r="LRT33" s="7"/>
      <c r="LRU33" s="7"/>
      <c r="LRV33" s="7"/>
      <c r="LRW33" s="7"/>
      <c r="LRX33" s="7"/>
      <c r="LRY33" s="7"/>
      <c r="LRZ33" s="7"/>
      <c r="LSA33" s="7"/>
      <c r="LSB33" s="7"/>
      <c r="LSC33" s="7"/>
      <c r="LSD33" s="7"/>
      <c r="LSE33" s="7"/>
      <c r="LSF33" s="7"/>
      <c r="LSG33" s="7"/>
      <c r="LSH33" s="7"/>
      <c r="LSI33" s="7"/>
      <c r="LSJ33" s="7"/>
      <c r="LSK33" s="7"/>
      <c r="LSL33" s="7"/>
      <c r="LSM33" s="7"/>
      <c r="LSN33" s="7"/>
      <c r="LSO33" s="7"/>
      <c r="LSP33" s="7"/>
      <c r="LSQ33" s="7"/>
      <c r="LSR33" s="7"/>
      <c r="LSS33" s="7"/>
      <c r="LST33" s="7"/>
      <c r="LSU33" s="7"/>
      <c r="LSV33" s="7"/>
      <c r="LSW33" s="7"/>
      <c r="LSX33" s="7"/>
      <c r="LSY33" s="7"/>
      <c r="LSZ33" s="7"/>
      <c r="LTA33" s="7"/>
      <c r="LTB33" s="7"/>
      <c r="LTC33" s="7"/>
      <c r="LTD33" s="7"/>
      <c r="LTE33" s="7"/>
      <c r="LTF33" s="7"/>
      <c r="LTG33" s="7"/>
      <c r="LTH33" s="7"/>
      <c r="LTI33" s="7"/>
      <c r="LTJ33" s="7"/>
      <c r="LTK33" s="7"/>
      <c r="LTL33" s="7"/>
      <c r="LTM33" s="7"/>
      <c r="LTN33" s="7"/>
      <c r="LTO33" s="7"/>
      <c r="LTP33" s="7"/>
      <c r="LTQ33" s="7"/>
      <c r="LTR33" s="7"/>
      <c r="LTS33" s="7"/>
      <c r="LTT33" s="7"/>
      <c r="LTU33" s="7"/>
      <c r="LTV33" s="7"/>
      <c r="LTW33" s="7"/>
      <c r="LTX33" s="7"/>
      <c r="LTY33" s="7"/>
      <c r="LTZ33" s="7"/>
      <c r="LUA33" s="7"/>
      <c r="LUB33" s="7"/>
      <c r="LUC33" s="7"/>
      <c r="LUD33" s="7"/>
      <c r="LUE33" s="7"/>
      <c r="LUF33" s="7"/>
      <c r="LUG33" s="7"/>
      <c r="LUH33" s="7"/>
      <c r="LUI33" s="7"/>
      <c r="LUJ33" s="7"/>
      <c r="LUK33" s="7"/>
      <c r="LUL33" s="7"/>
      <c r="LUM33" s="7"/>
      <c r="LUN33" s="7"/>
      <c r="LUO33" s="7"/>
      <c r="LUP33" s="7"/>
      <c r="LUQ33" s="7"/>
      <c r="LUR33" s="7"/>
      <c r="LUS33" s="7"/>
      <c r="LUT33" s="7"/>
      <c r="LUU33" s="7"/>
      <c r="LUV33" s="7"/>
      <c r="LUW33" s="7"/>
      <c r="LUX33" s="7"/>
      <c r="LUY33" s="7"/>
      <c r="LUZ33" s="7"/>
      <c r="LVA33" s="7"/>
      <c r="LVB33" s="7"/>
      <c r="LVC33" s="7"/>
      <c r="LVD33" s="7"/>
      <c r="LVE33" s="7"/>
      <c r="LVF33" s="7"/>
      <c r="LVG33" s="7"/>
      <c r="LVH33" s="7"/>
      <c r="LVI33" s="7"/>
      <c r="LVJ33" s="7"/>
      <c r="LVK33" s="7"/>
      <c r="LVL33" s="7"/>
      <c r="LVM33" s="7"/>
      <c r="LVN33" s="7"/>
      <c r="LVO33" s="7"/>
      <c r="LVP33" s="7"/>
      <c r="LVQ33" s="7"/>
      <c r="LVR33" s="7"/>
      <c r="LVS33" s="7"/>
      <c r="LVT33" s="7"/>
      <c r="LVU33" s="7"/>
      <c r="LVV33" s="7"/>
      <c r="LVW33" s="7"/>
      <c r="LVX33" s="7"/>
      <c r="LVY33" s="7"/>
      <c r="LVZ33" s="7"/>
      <c r="LWA33" s="7"/>
      <c r="LWB33" s="7"/>
      <c r="LWC33" s="7"/>
      <c r="LWD33" s="7"/>
      <c r="LWE33" s="7"/>
      <c r="LWF33" s="7"/>
      <c r="LWG33" s="7"/>
      <c r="LWH33" s="7"/>
      <c r="LWI33" s="7"/>
      <c r="LWJ33" s="7"/>
      <c r="LWK33" s="7"/>
      <c r="LWL33" s="7"/>
      <c r="LWM33" s="7"/>
      <c r="LWN33" s="7"/>
      <c r="LWO33" s="7"/>
      <c r="LWP33" s="7"/>
      <c r="LWQ33" s="7"/>
      <c r="LWR33" s="7"/>
      <c r="LWS33" s="7"/>
      <c r="LWT33" s="7"/>
      <c r="LWU33" s="7"/>
      <c r="LWV33" s="7"/>
      <c r="LWW33" s="7"/>
      <c r="LWX33" s="7"/>
      <c r="LWY33" s="7"/>
      <c r="LWZ33" s="7"/>
      <c r="LXA33" s="7"/>
      <c r="LXB33" s="7"/>
      <c r="LXC33" s="7"/>
      <c r="LXD33" s="7"/>
      <c r="LXE33" s="7"/>
      <c r="LXF33" s="7"/>
      <c r="LXG33" s="7"/>
      <c r="LXH33" s="7"/>
      <c r="LXI33" s="7"/>
      <c r="LXJ33" s="7"/>
      <c r="LXK33" s="7"/>
      <c r="LXL33" s="7"/>
      <c r="LXM33" s="7"/>
      <c r="LXN33" s="7"/>
      <c r="LXO33" s="7"/>
      <c r="LXP33" s="7"/>
      <c r="LXQ33" s="7"/>
      <c r="LXR33" s="7"/>
      <c r="LXS33" s="7"/>
      <c r="LXT33" s="7"/>
      <c r="LXU33" s="7"/>
      <c r="LXV33" s="7"/>
      <c r="LXW33" s="7"/>
      <c r="LXX33" s="7"/>
      <c r="LXY33" s="7"/>
      <c r="LXZ33" s="7"/>
      <c r="LYA33" s="7"/>
      <c r="LYB33" s="7"/>
      <c r="LYC33" s="7"/>
      <c r="LYD33" s="7"/>
      <c r="LYE33" s="7"/>
      <c r="LYF33" s="7"/>
      <c r="LYG33" s="7"/>
      <c r="LYH33" s="7"/>
      <c r="LYI33" s="7"/>
      <c r="LYJ33" s="7"/>
      <c r="LYK33" s="7"/>
      <c r="LYL33" s="7"/>
      <c r="LYM33" s="7"/>
      <c r="LYN33" s="7"/>
      <c r="LYO33" s="7"/>
      <c r="LYP33" s="7"/>
      <c r="LYQ33" s="7"/>
      <c r="LYR33" s="7"/>
      <c r="LYS33" s="7"/>
      <c r="LYT33" s="7"/>
      <c r="LYU33" s="7"/>
      <c r="LYV33" s="7"/>
      <c r="LYW33" s="7"/>
      <c r="LYX33" s="7"/>
      <c r="LYY33" s="7"/>
      <c r="LYZ33" s="7"/>
      <c r="LZA33" s="7"/>
      <c r="LZB33" s="7"/>
      <c r="LZC33" s="7"/>
      <c r="LZD33" s="7"/>
      <c r="LZE33" s="7"/>
      <c r="LZF33" s="7"/>
      <c r="LZG33" s="7"/>
      <c r="LZH33" s="7"/>
      <c r="LZI33" s="7"/>
      <c r="LZJ33" s="7"/>
      <c r="LZK33" s="7"/>
      <c r="LZL33" s="7"/>
      <c r="LZM33" s="7"/>
      <c r="LZN33" s="7"/>
      <c r="LZO33" s="7"/>
      <c r="LZP33" s="7"/>
      <c r="LZQ33" s="7"/>
      <c r="LZR33" s="7"/>
      <c r="LZS33" s="7"/>
      <c r="LZT33" s="7"/>
      <c r="LZU33" s="7"/>
      <c r="LZV33" s="7"/>
      <c r="LZW33" s="7"/>
      <c r="LZX33" s="7"/>
      <c r="LZY33" s="7"/>
      <c r="LZZ33" s="7"/>
      <c r="MAA33" s="7"/>
      <c r="MAB33" s="7"/>
      <c r="MAC33" s="7"/>
      <c r="MAD33" s="7"/>
      <c r="MAE33" s="7"/>
      <c r="MAF33" s="7"/>
      <c r="MAG33" s="7"/>
      <c r="MAH33" s="7"/>
      <c r="MAI33" s="7"/>
      <c r="MAJ33" s="7"/>
      <c r="MAK33" s="7"/>
      <c r="MAL33" s="7"/>
      <c r="MAM33" s="7"/>
      <c r="MAN33" s="7"/>
      <c r="MAO33" s="7"/>
      <c r="MAP33" s="7"/>
      <c r="MAQ33" s="7"/>
      <c r="MAR33" s="7"/>
      <c r="MAS33" s="7"/>
      <c r="MAT33" s="7"/>
      <c r="MAU33" s="7"/>
      <c r="MAV33" s="7"/>
      <c r="MAW33" s="7"/>
      <c r="MAX33" s="7"/>
      <c r="MAY33" s="7"/>
      <c r="MAZ33" s="7"/>
      <c r="MBA33" s="7"/>
      <c r="MBB33" s="7"/>
      <c r="MBC33" s="7"/>
      <c r="MBD33" s="7"/>
      <c r="MBE33" s="7"/>
      <c r="MBF33" s="7"/>
      <c r="MBG33" s="7"/>
      <c r="MBH33" s="7"/>
      <c r="MBI33" s="7"/>
      <c r="MBJ33" s="7"/>
      <c r="MBK33" s="7"/>
      <c r="MBL33" s="7"/>
      <c r="MBM33" s="7"/>
      <c r="MBN33" s="7"/>
      <c r="MBO33" s="7"/>
      <c r="MBP33" s="7"/>
      <c r="MBQ33" s="7"/>
      <c r="MBR33" s="7"/>
      <c r="MBS33" s="7"/>
      <c r="MBT33" s="7"/>
      <c r="MBU33" s="7"/>
      <c r="MBV33" s="7"/>
      <c r="MBW33" s="7"/>
      <c r="MBX33" s="7"/>
      <c r="MBY33" s="7"/>
      <c r="MBZ33" s="7"/>
      <c r="MCA33" s="7"/>
      <c r="MCB33" s="7"/>
      <c r="MCC33" s="7"/>
      <c r="MCD33" s="7"/>
      <c r="MCE33" s="7"/>
      <c r="MCF33" s="7"/>
      <c r="MCG33" s="7"/>
      <c r="MCH33" s="7"/>
      <c r="MCI33" s="7"/>
      <c r="MCJ33" s="7"/>
      <c r="MCK33" s="7"/>
      <c r="MCL33" s="7"/>
      <c r="MCM33" s="7"/>
      <c r="MCN33" s="7"/>
      <c r="MCO33" s="7"/>
      <c r="MCP33" s="7"/>
      <c r="MCQ33" s="7"/>
      <c r="MCR33" s="7"/>
      <c r="MCS33" s="7"/>
      <c r="MCT33" s="7"/>
      <c r="MCU33" s="7"/>
      <c r="MCV33" s="7"/>
      <c r="MCW33" s="7"/>
      <c r="MCX33" s="7"/>
      <c r="MCY33" s="7"/>
      <c r="MCZ33" s="7"/>
      <c r="MDA33" s="7"/>
      <c r="MDB33" s="7"/>
      <c r="MDC33" s="7"/>
      <c r="MDD33" s="7"/>
      <c r="MDE33" s="7"/>
      <c r="MDF33" s="7"/>
      <c r="MDG33" s="7"/>
      <c r="MDH33" s="7"/>
      <c r="MDI33" s="7"/>
      <c r="MDJ33" s="7"/>
      <c r="MDK33" s="7"/>
      <c r="MDL33" s="7"/>
      <c r="MDM33" s="7"/>
      <c r="MDN33" s="7"/>
      <c r="MDO33" s="7"/>
      <c r="MDP33" s="7"/>
      <c r="MDQ33" s="7"/>
      <c r="MDR33" s="7"/>
      <c r="MDS33" s="7"/>
      <c r="MDT33" s="7"/>
      <c r="MDU33" s="7"/>
      <c r="MDV33" s="7"/>
      <c r="MDW33" s="7"/>
      <c r="MDX33" s="7"/>
      <c r="MDY33" s="7"/>
      <c r="MDZ33" s="7"/>
      <c r="MEA33" s="7"/>
      <c r="MEB33" s="7"/>
      <c r="MEC33" s="7"/>
      <c r="MED33" s="7"/>
      <c r="MEE33" s="7"/>
      <c r="MEF33" s="7"/>
      <c r="MEG33" s="7"/>
      <c r="MEH33" s="7"/>
      <c r="MEI33" s="7"/>
      <c r="MEJ33" s="7"/>
      <c r="MEK33" s="7"/>
      <c r="MEL33" s="7"/>
      <c r="MEM33" s="7"/>
      <c r="MEN33" s="7"/>
      <c r="MEO33" s="7"/>
      <c r="MEP33" s="7"/>
      <c r="MEQ33" s="7"/>
      <c r="MER33" s="7"/>
      <c r="MES33" s="7"/>
      <c r="MET33" s="7"/>
      <c r="MEU33" s="7"/>
      <c r="MEV33" s="7"/>
      <c r="MEW33" s="7"/>
      <c r="MEX33" s="7"/>
      <c r="MEY33" s="7"/>
      <c r="MEZ33" s="7"/>
      <c r="MFA33" s="7"/>
      <c r="MFB33" s="7"/>
      <c r="MFC33" s="7"/>
      <c r="MFD33" s="7"/>
      <c r="MFE33" s="7"/>
      <c r="MFF33" s="7"/>
      <c r="MFG33" s="7"/>
      <c r="MFH33" s="7"/>
      <c r="MFI33" s="7"/>
      <c r="MFJ33" s="7"/>
      <c r="MFK33" s="7"/>
      <c r="MFL33" s="7"/>
      <c r="MFM33" s="7"/>
      <c r="MFN33" s="7"/>
      <c r="MFO33" s="7"/>
      <c r="MFP33" s="7"/>
      <c r="MFQ33" s="7"/>
      <c r="MFR33" s="7"/>
      <c r="MFS33" s="7"/>
      <c r="MFT33" s="7"/>
      <c r="MFU33" s="7"/>
      <c r="MFV33" s="7"/>
      <c r="MFW33" s="7"/>
      <c r="MFX33" s="7"/>
      <c r="MFY33" s="7"/>
      <c r="MFZ33" s="7"/>
      <c r="MGA33" s="7"/>
      <c r="MGB33" s="7"/>
      <c r="MGC33" s="7"/>
      <c r="MGD33" s="7"/>
      <c r="MGE33" s="7"/>
      <c r="MGF33" s="7"/>
      <c r="MGG33" s="7"/>
      <c r="MGH33" s="7"/>
      <c r="MGI33" s="7"/>
      <c r="MGJ33" s="7"/>
      <c r="MGK33" s="7"/>
      <c r="MGL33" s="7"/>
      <c r="MGM33" s="7"/>
      <c r="MGN33" s="7"/>
      <c r="MGO33" s="7"/>
      <c r="MGP33" s="7"/>
      <c r="MGQ33" s="7"/>
      <c r="MGR33" s="7"/>
      <c r="MGS33" s="7"/>
      <c r="MGT33" s="7"/>
      <c r="MGU33" s="7"/>
      <c r="MGV33" s="7"/>
      <c r="MGW33" s="7"/>
      <c r="MGX33" s="7"/>
      <c r="MGY33" s="7"/>
      <c r="MGZ33" s="7"/>
      <c r="MHA33" s="7"/>
      <c r="MHB33" s="7"/>
      <c r="MHC33" s="7"/>
      <c r="MHD33" s="7"/>
      <c r="MHE33" s="7"/>
      <c r="MHF33" s="7"/>
      <c r="MHG33" s="7"/>
      <c r="MHH33" s="7"/>
      <c r="MHI33" s="7"/>
      <c r="MHJ33" s="7"/>
      <c r="MHK33" s="7"/>
      <c r="MHL33" s="7"/>
      <c r="MHM33" s="7"/>
      <c r="MHN33" s="7"/>
      <c r="MHO33" s="7"/>
      <c r="MHP33" s="7"/>
      <c r="MHQ33" s="7"/>
      <c r="MHR33" s="7"/>
      <c r="MHS33" s="7"/>
      <c r="MHT33" s="7"/>
      <c r="MHU33" s="7"/>
      <c r="MHV33" s="7"/>
      <c r="MHW33" s="7"/>
      <c r="MHX33" s="7"/>
      <c r="MHY33" s="7"/>
      <c r="MHZ33" s="7"/>
      <c r="MIA33" s="7"/>
      <c r="MIB33" s="7"/>
      <c r="MIC33" s="7"/>
      <c r="MID33" s="7"/>
      <c r="MIE33" s="7"/>
      <c r="MIF33" s="7"/>
      <c r="MIG33" s="7"/>
      <c r="MIH33" s="7"/>
      <c r="MII33" s="7"/>
      <c r="MIJ33" s="7"/>
      <c r="MIK33" s="7"/>
      <c r="MIL33" s="7"/>
      <c r="MIM33" s="7"/>
      <c r="MIN33" s="7"/>
      <c r="MIO33" s="7"/>
      <c r="MIP33" s="7"/>
      <c r="MIQ33" s="7"/>
      <c r="MIR33" s="7"/>
      <c r="MIS33" s="7"/>
      <c r="MIT33" s="7"/>
      <c r="MIU33" s="7"/>
      <c r="MIV33" s="7"/>
      <c r="MIW33" s="7"/>
      <c r="MIX33" s="7"/>
      <c r="MIY33" s="7"/>
      <c r="MIZ33" s="7"/>
      <c r="MJA33" s="7"/>
      <c r="MJB33" s="7"/>
      <c r="MJC33" s="7"/>
      <c r="MJD33" s="7"/>
      <c r="MJE33" s="7"/>
      <c r="MJF33" s="7"/>
      <c r="MJG33" s="7"/>
      <c r="MJH33" s="7"/>
      <c r="MJI33" s="7"/>
      <c r="MJJ33" s="7"/>
      <c r="MJK33" s="7"/>
      <c r="MJL33" s="7"/>
      <c r="MJM33" s="7"/>
      <c r="MJN33" s="7"/>
      <c r="MJO33" s="7"/>
      <c r="MJP33" s="7"/>
      <c r="MJQ33" s="7"/>
      <c r="MJR33" s="7"/>
      <c r="MJS33" s="7"/>
      <c r="MJT33" s="7"/>
      <c r="MJU33" s="7"/>
      <c r="MJV33" s="7"/>
      <c r="MJW33" s="7"/>
      <c r="MJX33" s="7"/>
      <c r="MJY33" s="7"/>
      <c r="MJZ33" s="7"/>
      <c r="MKA33" s="7"/>
      <c r="MKB33" s="7"/>
      <c r="MKC33" s="7"/>
      <c r="MKD33" s="7"/>
      <c r="MKE33" s="7"/>
      <c r="MKF33" s="7"/>
      <c r="MKG33" s="7"/>
      <c r="MKH33" s="7"/>
      <c r="MKI33" s="7"/>
      <c r="MKJ33" s="7"/>
      <c r="MKK33" s="7"/>
      <c r="MKL33" s="7"/>
      <c r="MKM33" s="7"/>
      <c r="MKN33" s="7"/>
      <c r="MKO33" s="7"/>
      <c r="MKP33" s="7"/>
      <c r="MKQ33" s="7"/>
      <c r="MKR33" s="7"/>
      <c r="MKS33" s="7"/>
      <c r="MKT33" s="7"/>
      <c r="MKU33" s="7"/>
      <c r="MKV33" s="7"/>
      <c r="MKW33" s="7"/>
      <c r="MKX33" s="7"/>
      <c r="MKY33" s="7"/>
      <c r="MKZ33" s="7"/>
      <c r="MLA33" s="7"/>
      <c r="MLB33" s="7"/>
      <c r="MLC33" s="7"/>
      <c r="MLD33" s="7"/>
      <c r="MLE33" s="7"/>
      <c r="MLF33" s="7"/>
      <c r="MLG33" s="7"/>
      <c r="MLH33" s="7"/>
      <c r="MLI33" s="7"/>
      <c r="MLJ33" s="7"/>
      <c r="MLK33" s="7"/>
      <c r="MLL33" s="7"/>
      <c r="MLM33" s="7"/>
      <c r="MLN33" s="7"/>
      <c r="MLO33" s="7"/>
      <c r="MLP33" s="7"/>
      <c r="MLQ33" s="7"/>
      <c r="MLR33" s="7"/>
      <c r="MLS33" s="7"/>
      <c r="MLT33" s="7"/>
      <c r="MLU33" s="7"/>
      <c r="MLV33" s="7"/>
      <c r="MLW33" s="7"/>
      <c r="MLX33" s="7"/>
      <c r="MLY33" s="7"/>
      <c r="MLZ33" s="7"/>
      <c r="MMA33" s="7"/>
      <c r="MMB33" s="7"/>
      <c r="MMC33" s="7"/>
      <c r="MMD33" s="7"/>
      <c r="MME33" s="7"/>
      <c r="MMF33" s="7"/>
      <c r="MMG33" s="7"/>
      <c r="MMH33" s="7"/>
      <c r="MMI33" s="7"/>
      <c r="MMJ33" s="7"/>
      <c r="MMK33" s="7"/>
      <c r="MML33" s="7"/>
      <c r="MMM33" s="7"/>
      <c r="MMN33" s="7"/>
      <c r="MMO33" s="7"/>
      <c r="MMP33" s="7"/>
      <c r="MMQ33" s="7"/>
      <c r="MMR33" s="7"/>
      <c r="MMS33" s="7"/>
      <c r="MMT33" s="7"/>
      <c r="MMU33" s="7"/>
      <c r="MMV33" s="7"/>
      <c r="MMW33" s="7"/>
      <c r="MMX33" s="7"/>
      <c r="MMY33" s="7"/>
      <c r="MMZ33" s="7"/>
      <c r="MNA33" s="7"/>
      <c r="MNB33" s="7"/>
      <c r="MNC33" s="7"/>
      <c r="MND33" s="7"/>
      <c r="MNE33" s="7"/>
      <c r="MNF33" s="7"/>
      <c r="MNG33" s="7"/>
      <c r="MNH33" s="7"/>
      <c r="MNI33" s="7"/>
      <c r="MNJ33" s="7"/>
      <c r="MNK33" s="7"/>
      <c r="MNL33" s="7"/>
      <c r="MNM33" s="7"/>
      <c r="MNN33" s="7"/>
      <c r="MNO33" s="7"/>
      <c r="MNP33" s="7"/>
      <c r="MNQ33" s="7"/>
      <c r="MNR33" s="7"/>
      <c r="MNS33" s="7"/>
      <c r="MNT33" s="7"/>
      <c r="MNU33" s="7"/>
      <c r="MNV33" s="7"/>
      <c r="MNW33" s="7"/>
      <c r="MNX33" s="7"/>
      <c r="MNY33" s="7"/>
      <c r="MNZ33" s="7"/>
      <c r="MOA33" s="7"/>
      <c r="MOB33" s="7"/>
      <c r="MOC33" s="7"/>
      <c r="MOD33" s="7"/>
      <c r="MOE33" s="7"/>
      <c r="MOF33" s="7"/>
      <c r="MOG33" s="7"/>
      <c r="MOH33" s="7"/>
      <c r="MOI33" s="7"/>
      <c r="MOJ33" s="7"/>
      <c r="MOK33" s="7"/>
      <c r="MOL33" s="7"/>
      <c r="MOM33" s="7"/>
      <c r="MON33" s="7"/>
      <c r="MOO33" s="7"/>
      <c r="MOP33" s="7"/>
      <c r="MOQ33" s="7"/>
      <c r="MOR33" s="7"/>
      <c r="MOS33" s="7"/>
      <c r="MOT33" s="7"/>
      <c r="MOU33" s="7"/>
      <c r="MOV33" s="7"/>
      <c r="MOW33" s="7"/>
      <c r="MOX33" s="7"/>
      <c r="MOY33" s="7"/>
      <c r="MOZ33" s="7"/>
      <c r="MPA33" s="7"/>
      <c r="MPB33" s="7"/>
      <c r="MPC33" s="7"/>
      <c r="MPD33" s="7"/>
      <c r="MPE33" s="7"/>
      <c r="MPF33" s="7"/>
      <c r="MPG33" s="7"/>
      <c r="MPH33" s="7"/>
      <c r="MPI33" s="7"/>
      <c r="MPJ33" s="7"/>
      <c r="MPK33" s="7"/>
      <c r="MPL33" s="7"/>
      <c r="MPM33" s="7"/>
      <c r="MPN33" s="7"/>
      <c r="MPO33" s="7"/>
      <c r="MPP33" s="7"/>
      <c r="MPQ33" s="7"/>
      <c r="MPR33" s="7"/>
      <c r="MPS33" s="7"/>
      <c r="MPT33" s="7"/>
      <c r="MPU33" s="7"/>
      <c r="MPV33" s="7"/>
      <c r="MPW33" s="7"/>
      <c r="MPX33" s="7"/>
      <c r="MPY33" s="7"/>
      <c r="MPZ33" s="7"/>
      <c r="MQA33" s="7"/>
      <c r="MQB33" s="7"/>
      <c r="MQC33" s="7"/>
      <c r="MQD33" s="7"/>
      <c r="MQE33" s="7"/>
      <c r="MQF33" s="7"/>
      <c r="MQG33" s="7"/>
      <c r="MQH33" s="7"/>
      <c r="MQI33" s="7"/>
      <c r="MQJ33" s="7"/>
      <c r="MQK33" s="7"/>
      <c r="MQL33" s="7"/>
      <c r="MQM33" s="7"/>
      <c r="MQN33" s="7"/>
      <c r="MQO33" s="7"/>
      <c r="MQP33" s="7"/>
      <c r="MQQ33" s="7"/>
      <c r="MQR33" s="7"/>
      <c r="MQS33" s="7"/>
      <c r="MQT33" s="7"/>
      <c r="MQU33" s="7"/>
      <c r="MQV33" s="7"/>
      <c r="MQW33" s="7"/>
      <c r="MQX33" s="7"/>
      <c r="MQY33" s="7"/>
      <c r="MQZ33" s="7"/>
      <c r="MRA33" s="7"/>
      <c r="MRB33" s="7"/>
      <c r="MRC33" s="7"/>
      <c r="MRD33" s="7"/>
      <c r="MRE33" s="7"/>
      <c r="MRF33" s="7"/>
      <c r="MRG33" s="7"/>
      <c r="MRH33" s="7"/>
      <c r="MRI33" s="7"/>
      <c r="MRJ33" s="7"/>
      <c r="MRK33" s="7"/>
      <c r="MRL33" s="7"/>
      <c r="MRM33" s="7"/>
      <c r="MRN33" s="7"/>
      <c r="MRO33" s="7"/>
      <c r="MRP33" s="7"/>
      <c r="MRQ33" s="7"/>
      <c r="MRR33" s="7"/>
      <c r="MRS33" s="7"/>
      <c r="MRT33" s="7"/>
      <c r="MRU33" s="7"/>
      <c r="MRV33" s="7"/>
      <c r="MRW33" s="7"/>
      <c r="MRX33" s="7"/>
      <c r="MRY33" s="7"/>
      <c r="MRZ33" s="7"/>
      <c r="MSA33" s="7"/>
      <c r="MSB33" s="7"/>
      <c r="MSC33" s="7"/>
      <c r="MSD33" s="7"/>
      <c r="MSE33" s="7"/>
      <c r="MSF33" s="7"/>
      <c r="MSG33" s="7"/>
      <c r="MSH33" s="7"/>
      <c r="MSI33" s="7"/>
      <c r="MSJ33" s="7"/>
      <c r="MSK33" s="7"/>
      <c r="MSL33" s="7"/>
      <c r="MSM33" s="7"/>
      <c r="MSN33" s="7"/>
      <c r="MSO33" s="7"/>
      <c r="MSP33" s="7"/>
      <c r="MSQ33" s="7"/>
      <c r="MSR33" s="7"/>
      <c r="MSS33" s="7"/>
      <c r="MST33" s="7"/>
      <c r="MSU33" s="7"/>
      <c r="MSV33" s="7"/>
      <c r="MSW33" s="7"/>
      <c r="MSX33" s="7"/>
      <c r="MSY33" s="7"/>
      <c r="MSZ33" s="7"/>
      <c r="MTA33" s="7"/>
      <c r="MTB33" s="7"/>
      <c r="MTC33" s="7"/>
      <c r="MTD33" s="7"/>
      <c r="MTE33" s="7"/>
      <c r="MTF33" s="7"/>
      <c r="MTG33" s="7"/>
      <c r="MTH33" s="7"/>
      <c r="MTI33" s="7"/>
      <c r="MTJ33" s="7"/>
      <c r="MTK33" s="7"/>
      <c r="MTL33" s="7"/>
      <c r="MTM33" s="7"/>
      <c r="MTN33" s="7"/>
      <c r="MTO33" s="7"/>
      <c r="MTP33" s="7"/>
      <c r="MTQ33" s="7"/>
      <c r="MTR33" s="7"/>
      <c r="MTS33" s="7"/>
      <c r="MTT33" s="7"/>
      <c r="MTU33" s="7"/>
      <c r="MTV33" s="7"/>
      <c r="MTW33" s="7"/>
      <c r="MTX33" s="7"/>
      <c r="MTY33" s="7"/>
      <c r="MTZ33" s="7"/>
      <c r="MUA33" s="7"/>
      <c r="MUB33" s="7"/>
      <c r="MUC33" s="7"/>
      <c r="MUD33" s="7"/>
      <c r="MUE33" s="7"/>
      <c r="MUF33" s="7"/>
      <c r="MUG33" s="7"/>
      <c r="MUH33" s="7"/>
      <c r="MUI33" s="7"/>
      <c r="MUJ33" s="7"/>
      <c r="MUK33" s="7"/>
      <c r="MUL33" s="7"/>
      <c r="MUM33" s="7"/>
      <c r="MUN33" s="7"/>
      <c r="MUO33" s="7"/>
      <c r="MUP33" s="7"/>
      <c r="MUQ33" s="7"/>
      <c r="MUR33" s="7"/>
      <c r="MUS33" s="7"/>
      <c r="MUT33" s="7"/>
      <c r="MUU33" s="7"/>
      <c r="MUV33" s="7"/>
      <c r="MUW33" s="7"/>
      <c r="MUX33" s="7"/>
      <c r="MUY33" s="7"/>
      <c r="MUZ33" s="7"/>
      <c r="MVA33" s="7"/>
      <c r="MVB33" s="7"/>
      <c r="MVC33" s="7"/>
      <c r="MVD33" s="7"/>
      <c r="MVE33" s="7"/>
      <c r="MVF33" s="7"/>
      <c r="MVG33" s="7"/>
      <c r="MVH33" s="7"/>
      <c r="MVI33" s="7"/>
      <c r="MVJ33" s="7"/>
      <c r="MVK33" s="7"/>
      <c r="MVL33" s="7"/>
      <c r="MVM33" s="7"/>
      <c r="MVN33" s="7"/>
      <c r="MVO33" s="7"/>
      <c r="MVP33" s="7"/>
      <c r="MVQ33" s="7"/>
      <c r="MVR33" s="7"/>
      <c r="MVS33" s="7"/>
      <c r="MVT33" s="7"/>
      <c r="MVU33" s="7"/>
      <c r="MVV33" s="7"/>
      <c r="MVW33" s="7"/>
      <c r="MVX33" s="7"/>
      <c r="MVY33" s="7"/>
      <c r="MVZ33" s="7"/>
      <c r="MWA33" s="7"/>
      <c r="MWB33" s="7"/>
      <c r="MWC33" s="7"/>
      <c r="MWD33" s="7"/>
      <c r="MWE33" s="7"/>
      <c r="MWF33" s="7"/>
      <c r="MWG33" s="7"/>
      <c r="MWH33" s="7"/>
      <c r="MWI33" s="7"/>
      <c r="MWJ33" s="7"/>
      <c r="MWK33" s="7"/>
      <c r="MWL33" s="7"/>
      <c r="MWM33" s="7"/>
      <c r="MWN33" s="7"/>
      <c r="MWO33" s="7"/>
      <c r="MWP33" s="7"/>
      <c r="MWQ33" s="7"/>
      <c r="MWR33" s="7"/>
      <c r="MWS33" s="7"/>
      <c r="MWT33" s="7"/>
      <c r="MWU33" s="7"/>
      <c r="MWV33" s="7"/>
      <c r="MWW33" s="7"/>
      <c r="MWX33" s="7"/>
      <c r="MWY33" s="7"/>
      <c r="MWZ33" s="7"/>
      <c r="MXA33" s="7"/>
      <c r="MXB33" s="7"/>
      <c r="MXC33" s="7"/>
      <c r="MXD33" s="7"/>
      <c r="MXE33" s="7"/>
      <c r="MXF33" s="7"/>
      <c r="MXG33" s="7"/>
      <c r="MXH33" s="7"/>
      <c r="MXI33" s="7"/>
      <c r="MXJ33" s="7"/>
      <c r="MXK33" s="7"/>
      <c r="MXL33" s="7"/>
      <c r="MXM33" s="7"/>
      <c r="MXN33" s="7"/>
      <c r="MXO33" s="7"/>
      <c r="MXP33" s="7"/>
      <c r="MXQ33" s="7"/>
      <c r="MXR33" s="7"/>
      <c r="MXS33" s="7"/>
      <c r="MXT33" s="7"/>
      <c r="MXU33" s="7"/>
      <c r="MXV33" s="7"/>
      <c r="MXW33" s="7"/>
      <c r="MXX33" s="7"/>
      <c r="MXY33" s="7"/>
      <c r="MXZ33" s="7"/>
      <c r="MYA33" s="7"/>
      <c r="MYB33" s="7"/>
      <c r="MYC33" s="7"/>
      <c r="MYD33" s="7"/>
      <c r="MYE33" s="7"/>
      <c r="MYF33" s="7"/>
      <c r="MYG33" s="7"/>
      <c r="MYH33" s="7"/>
      <c r="MYI33" s="7"/>
      <c r="MYJ33" s="7"/>
      <c r="MYK33" s="7"/>
      <c r="MYL33" s="7"/>
      <c r="MYM33" s="7"/>
      <c r="MYN33" s="7"/>
      <c r="MYO33" s="7"/>
      <c r="MYP33" s="7"/>
      <c r="MYQ33" s="7"/>
      <c r="MYR33" s="7"/>
      <c r="MYS33" s="7"/>
      <c r="MYT33" s="7"/>
      <c r="MYU33" s="7"/>
      <c r="MYV33" s="7"/>
      <c r="MYW33" s="7"/>
      <c r="MYX33" s="7"/>
      <c r="MYY33" s="7"/>
      <c r="MYZ33" s="7"/>
      <c r="MZA33" s="7"/>
      <c r="MZB33" s="7"/>
      <c r="MZC33" s="7"/>
      <c r="MZD33" s="7"/>
      <c r="MZE33" s="7"/>
      <c r="MZF33" s="7"/>
      <c r="MZG33" s="7"/>
      <c r="MZH33" s="7"/>
      <c r="MZI33" s="7"/>
      <c r="MZJ33" s="7"/>
      <c r="MZK33" s="7"/>
      <c r="MZL33" s="7"/>
      <c r="MZM33" s="7"/>
      <c r="MZN33" s="7"/>
      <c r="MZO33" s="7"/>
      <c r="MZP33" s="7"/>
      <c r="MZQ33" s="7"/>
      <c r="MZR33" s="7"/>
      <c r="MZS33" s="7"/>
      <c r="MZT33" s="7"/>
      <c r="MZU33" s="7"/>
      <c r="MZV33" s="7"/>
      <c r="MZW33" s="7"/>
      <c r="MZX33" s="7"/>
      <c r="MZY33" s="7"/>
      <c r="MZZ33" s="7"/>
      <c r="NAA33" s="7"/>
      <c r="NAB33" s="7"/>
      <c r="NAC33" s="7"/>
      <c r="NAD33" s="7"/>
      <c r="NAE33" s="7"/>
      <c r="NAF33" s="7"/>
      <c r="NAG33" s="7"/>
      <c r="NAH33" s="7"/>
      <c r="NAI33" s="7"/>
      <c r="NAJ33" s="7"/>
      <c r="NAK33" s="7"/>
      <c r="NAL33" s="7"/>
      <c r="NAM33" s="7"/>
      <c r="NAN33" s="7"/>
      <c r="NAO33" s="7"/>
      <c r="NAP33" s="7"/>
      <c r="NAQ33" s="7"/>
      <c r="NAR33" s="7"/>
      <c r="NAS33" s="7"/>
      <c r="NAT33" s="7"/>
      <c r="NAU33" s="7"/>
      <c r="NAV33" s="7"/>
      <c r="NAW33" s="7"/>
      <c r="NAX33" s="7"/>
      <c r="NAY33" s="7"/>
      <c r="NAZ33" s="7"/>
      <c r="NBA33" s="7"/>
      <c r="NBB33" s="7"/>
      <c r="NBC33" s="7"/>
      <c r="NBD33" s="7"/>
      <c r="NBE33" s="7"/>
      <c r="NBF33" s="7"/>
      <c r="NBG33" s="7"/>
      <c r="NBH33" s="7"/>
      <c r="NBI33" s="7"/>
      <c r="NBJ33" s="7"/>
      <c r="NBK33" s="7"/>
      <c r="NBL33" s="7"/>
      <c r="NBM33" s="7"/>
      <c r="NBN33" s="7"/>
      <c r="NBO33" s="7"/>
      <c r="NBP33" s="7"/>
      <c r="NBQ33" s="7"/>
      <c r="NBR33" s="7"/>
      <c r="NBS33" s="7"/>
      <c r="NBT33" s="7"/>
      <c r="NBU33" s="7"/>
      <c r="NBV33" s="7"/>
      <c r="NBW33" s="7"/>
      <c r="NBX33" s="7"/>
      <c r="NBY33" s="7"/>
      <c r="NBZ33" s="7"/>
      <c r="NCA33" s="7"/>
      <c r="NCB33" s="7"/>
      <c r="NCC33" s="7"/>
      <c r="NCD33" s="7"/>
      <c r="NCE33" s="7"/>
      <c r="NCF33" s="7"/>
      <c r="NCG33" s="7"/>
      <c r="NCH33" s="7"/>
      <c r="NCI33" s="7"/>
      <c r="NCJ33" s="7"/>
      <c r="NCK33" s="7"/>
      <c r="NCL33" s="7"/>
      <c r="NCM33" s="7"/>
      <c r="NCN33" s="7"/>
      <c r="NCO33" s="7"/>
      <c r="NCP33" s="7"/>
      <c r="NCQ33" s="7"/>
      <c r="NCR33" s="7"/>
      <c r="NCS33" s="7"/>
      <c r="NCT33" s="7"/>
      <c r="NCU33" s="7"/>
      <c r="NCV33" s="7"/>
      <c r="NCW33" s="7"/>
      <c r="NCX33" s="7"/>
      <c r="NCY33" s="7"/>
      <c r="NCZ33" s="7"/>
      <c r="NDA33" s="7"/>
      <c r="NDB33" s="7"/>
      <c r="NDC33" s="7"/>
      <c r="NDD33" s="7"/>
      <c r="NDE33" s="7"/>
      <c r="NDF33" s="7"/>
      <c r="NDG33" s="7"/>
      <c r="NDH33" s="7"/>
      <c r="NDI33" s="7"/>
      <c r="NDJ33" s="7"/>
      <c r="NDK33" s="7"/>
      <c r="NDL33" s="7"/>
      <c r="NDM33" s="7"/>
      <c r="NDN33" s="7"/>
      <c r="NDO33" s="7"/>
      <c r="NDP33" s="7"/>
      <c r="NDQ33" s="7"/>
      <c r="NDR33" s="7"/>
      <c r="NDS33" s="7"/>
      <c r="NDT33" s="7"/>
      <c r="NDU33" s="7"/>
      <c r="NDV33" s="7"/>
      <c r="NDW33" s="7"/>
      <c r="NDX33" s="7"/>
      <c r="NDY33" s="7"/>
      <c r="NDZ33" s="7"/>
      <c r="NEA33" s="7"/>
      <c r="NEB33" s="7"/>
      <c r="NEC33" s="7"/>
      <c r="NED33" s="7"/>
      <c r="NEE33" s="7"/>
      <c r="NEF33" s="7"/>
      <c r="NEG33" s="7"/>
      <c r="NEH33" s="7"/>
      <c r="NEI33" s="7"/>
      <c r="NEJ33" s="7"/>
      <c r="NEK33" s="7"/>
      <c r="NEL33" s="7"/>
      <c r="NEM33" s="7"/>
      <c r="NEN33" s="7"/>
      <c r="NEO33" s="7"/>
      <c r="NEP33" s="7"/>
      <c r="NEQ33" s="7"/>
      <c r="NER33" s="7"/>
      <c r="NES33" s="7"/>
      <c r="NET33" s="7"/>
      <c r="NEU33" s="7"/>
      <c r="NEV33" s="7"/>
      <c r="NEW33" s="7"/>
      <c r="NEX33" s="7"/>
      <c r="NEY33" s="7"/>
      <c r="NEZ33" s="7"/>
      <c r="NFA33" s="7"/>
      <c r="NFB33" s="7"/>
      <c r="NFC33" s="7"/>
      <c r="NFD33" s="7"/>
      <c r="NFE33" s="7"/>
      <c r="NFF33" s="7"/>
      <c r="NFG33" s="7"/>
      <c r="NFH33" s="7"/>
      <c r="NFI33" s="7"/>
      <c r="NFJ33" s="7"/>
      <c r="NFK33" s="7"/>
      <c r="NFL33" s="7"/>
      <c r="NFM33" s="7"/>
      <c r="NFN33" s="7"/>
      <c r="NFO33" s="7"/>
      <c r="NFP33" s="7"/>
      <c r="NFQ33" s="7"/>
      <c r="NFR33" s="7"/>
      <c r="NFS33" s="7"/>
      <c r="NFT33" s="7"/>
      <c r="NFU33" s="7"/>
      <c r="NFV33" s="7"/>
      <c r="NFW33" s="7"/>
      <c r="NFX33" s="7"/>
      <c r="NFY33" s="7"/>
      <c r="NFZ33" s="7"/>
      <c r="NGA33" s="7"/>
      <c r="NGB33" s="7"/>
      <c r="NGC33" s="7"/>
      <c r="NGD33" s="7"/>
      <c r="NGE33" s="7"/>
      <c r="NGF33" s="7"/>
      <c r="NGG33" s="7"/>
      <c r="NGH33" s="7"/>
      <c r="NGI33" s="7"/>
      <c r="NGJ33" s="7"/>
      <c r="NGK33" s="7"/>
      <c r="NGL33" s="7"/>
      <c r="NGM33" s="7"/>
      <c r="NGN33" s="7"/>
      <c r="NGO33" s="7"/>
      <c r="NGP33" s="7"/>
      <c r="NGQ33" s="7"/>
      <c r="NGR33" s="7"/>
      <c r="NGS33" s="7"/>
      <c r="NGT33" s="7"/>
      <c r="NGU33" s="7"/>
      <c r="NGV33" s="7"/>
      <c r="NGW33" s="7"/>
      <c r="NGX33" s="7"/>
      <c r="NGY33" s="7"/>
      <c r="NGZ33" s="7"/>
      <c r="NHA33" s="7"/>
      <c r="NHB33" s="7"/>
      <c r="NHC33" s="7"/>
      <c r="NHD33" s="7"/>
      <c r="NHE33" s="7"/>
      <c r="NHF33" s="7"/>
      <c r="NHG33" s="7"/>
      <c r="NHH33" s="7"/>
      <c r="NHI33" s="7"/>
      <c r="NHJ33" s="7"/>
      <c r="NHK33" s="7"/>
      <c r="NHL33" s="7"/>
      <c r="NHM33" s="7"/>
      <c r="NHN33" s="7"/>
      <c r="NHO33" s="7"/>
      <c r="NHP33" s="7"/>
      <c r="NHQ33" s="7"/>
      <c r="NHR33" s="7"/>
      <c r="NHS33" s="7"/>
      <c r="NHT33" s="7"/>
      <c r="NHU33" s="7"/>
      <c r="NHV33" s="7"/>
      <c r="NHW33" s="7"/>
      <c r="NHX33" s="7"/>
      <c r="NHY33" s="7"/>
      <c r="NHZ33" s="7"/>
      <c r="NIA33" s="7"/>
      <c r="NIB33" s="7"/>
      <c r="NIC33" s="7"/>
      <c r="NID33" s="7"/>
      <c r="NIE33" s="7"/>
      <c r="NIF33" s="7"/>
      <c r="NIG33" s="7"/>
      <c r="NIH33" s="7"/>
      <c r="NII33" s="7"/>
      <c r="NIJ33" s="7"/>
      <c r="NIK33" s="7"/>
      <c r="NIL33" s="7"/>
      <c r="NIM33" s="7"/>
      <c r="NIN33" s="7"/>
      <c r="NIO33" s="7"/>
      <c r="NIP33" s="7"/>
      <c r="NIQ33" s="7"/>
      <c r="NIR33" s="7"/>
      <c r="NIS33" s="7"/>
      <c r="NIT33" s="7"/>
      <c r="NIU33" s="7"/>
      <c r="NIV33" s="7"/>
      <c r="NIW33" s="7"/>
      <c r="NIX33" s="7"/>
      <c r="NIY33" s="7"/>
      <c r="NIZ33" s="7"/>
      <c r="NJA33" s="7"/>
      <c r="NJB33" s="7"/>
      <c r="NJC33" s="7"/>
      <c r="NJD33" s="7"/>
      <c r="NJE33" s="7"/>
      <c r="NJF33" s="7"/>
      <c r="NJG33" s="7"/>
      <c r="NJH33" s="7"/>
      <c r="NJI33" s="7"/>
      <c r="NJJ33" s="7"/>
      <c r="NJK33" s="7"/>
      <c r="NJL33" s="7"/>
      <c r="NJM33" s="7"/>
      <c r="NJN33" s="7"/>
      <c r="NJO33" s="7"/>
      <c r="NJP33" s="7"/>
      <c r="NJQ33" s="7"/>
      <c r="NJR33" s="7"/>
      <c r="NJS33" s="7"/>
      <c r="NJT33" s="7"/>
      <c r="NJU33" s="7"/>
      <c r="NJV33" s="7"/>
      <c r="NJW33" s="7"/>
      <c r="NJX33" s="7"/>
      <c r="NJY33" s="7"/>
      <c r="NJZ33" s="7"/>
      <c r="NKA33" s="7"/>
      <c r="NKB33" s="7"/>
      <c r="NKC33" s="7"/>
      <c r="NKD33" s="7"/>
      <c r="NKE33" s="7"/>
      <c r="NKF33" s="7"/>
      <c r="NKG33" s="7"/>
      <c r="NKH33" s="7"/>
      <c r="NKI33" s="7"/>
      <c r="NKJ33" s="7"/>
      <c r="NKK33" s="7"/>
      <c r="NKL33" s="7"/>
      <c r="NKM33" s="7"/>
      <c r="NKN33" s="7"/>
      <c r="NKO33" s="7"/>
      <c r="NKP33" s="7"/>
      <c r="NKQ33" s="7"/>
      <c r="NKR33" s="7"/>
      <c r="NKS33" s="7"/>
      <c r="NKT33" s="7"/>
      <c r="NKU33" s="7"/>
      <c r="NKV33" s="7"/>
      <c r="NKW33" s="7"/>
      <c r="NKX33" s="7"/>
      <c r="NKY33" s="7"/>
      <c r="NKZ33" s="7"/>
      <c r="NLA33" s="7"/>
      <c r="NLB33" s="7"/>
      <c r="NLC33" s="7"/>
      <c r="NLD33" s="7"/>
      <c r="NLE33" s="7"/>
      <c r="NLF33" s="7"/>
      <c r="NLG33" s="7"/>
      <c r="NLH33" s="7"/>
      <c r="NLI33" s="7"/>
      <c r="NLJ33" s="7"/>
      <c r="NLK33" s="7"/>
      <c r="NLL33" s="7"/>
      <c r="NLM33" s="7"/>
      <c r="NLN33" s="7"/>
      <c r="NLO33" s="7"/>
      <c r="NLP33" s="7"/>
      <c r="NLQ33" s="7"/>
      <c r="NLR33" s="7"/>
      <c r="NLS33" s="7"/>
      <c r="NLT33" s="7"/>
      <c r="NLU33" s="7"/>
      <c r="NLV33" s="7"/>
      <c r="NLW33" s="7"/>
      <c r="NLX33" s="7"/>
      <c r="NLY33" s="7"/>
      <c r="NLZ33" s="7"/>
      <c r="NMA33" s="7"/>
      <c r="NMB33" s="7"/>
      <c r="NMC33" s="7"/>
      <c r="NMD33" s="7"/>
      <c r="NME33" s="7"/>
      <c r="NMF33" s="7"/>
      <c r="NMG33" s="7"/>
      <c r="NMH33" s="7"/>
      <c r="NMI33" s="7"/>
      <c r="NMJ33" s="7"/>
      <c r="NMK33" s="7"/>
      <c r="NML33" s="7"/>
      <c r="NMM33" s="7"/>
      <c r="NMN33" s="7"/>
      <c r="NMO33" s="7"/>
      <c r="NMP33" s="7"/>
      <c r="NMQ33" s="7"/>
      <c r="NMR33" s="7"/>
      <c r="NMS33" s="7"/>
      <c r="NMT33" s="7"/>
      <c r="NMU33" s="7"/>
      <c r="NMV33" s="7"/>
      <c r="NMW33" s="7"/>
      <c r="NMX33" s="7"/>
      <c r="NMY33" s="7"/>
      <c r="NMZ33" s="7"/>
      <c r="NNA33" s="7"/>
      <c r="NNB33" s="7"/>
      <c r="NNC33" s="7"/>
      <c r="NND33" s="7"/>
      <c r="NNE33" s="7"/>
      <c r="NNF33" s="7"/>
      <c r="NNG33" s="7"/>
      <c r="NNH33" s="7"/>
      <c r="NNI33" s="7"/>
      <c r="NNJ33" s="7"/>
      <c r="NNK33" s="7"/>
      <c r="NNL33" s="7"/>
      <c r="NNM33" s="7"/>
      <c r="NNN33" s="7"/>
      <c r="NNO33" s="7"/>
      <c r="NNP33" s="7"/>
      <c r="NNQ33" s="7"/>
      <c r="NNR33" s="7"/>
      <c r="NNS33" s="7"/>
      <c r="NNT33" s="7"/>
      <c r="NNU33" s="7"/>
      <c r="NNV33" s="7"/>
      <c r="NNW33" s="7"/>
      <c r="NNX33" s="7"/>
      <c r="NNY33" s="7"/>
      <c r="NNZ33" s="7"/>
      <c r="NOA33" s="7"/>
      <c r="NOB33" s="7"/>
      <c r="NOC33" s="7"/>
      <c r="NOD33" s="7"/>
      <c r="NOE33" s="7"/>
      <c r="NOF33" s="7"/>
      <c r="NOG33" s="7"/>
      <c r="NOH33" s="7"/>
      <c r="NOI33" s="7"/>
      <c r="NOJ33" s="7"/>
      <c r="NOK33" s="7"/>
      <c r="NOL33" s="7"/>
      <c r="NOM33" s="7"/>
      <c r="NON33" s="7"/>
      <c r="NOO33" s="7"/>
      <c r="NOP33" s="7"/>
      <c r="NOQ33" s="7"/>
      <c r="NOR33" s="7"/>
      <c r="NOS33" s="7"/>
      <c r="NOT33" s="7"/>
      <c r="NOU33" s="7"/>
      <c r="NOV33" s="7"/>
      <c r="NOW33" s="7"/>
      <c r="NOX33" s="7"/>
      <c r="NOY33" s="7"/>
      <c r="NOZ33" s="7"/>
      <c r="NPA33" s="7"/>
      <c r="NPB33" s="7"/>
      <c r="NPC33" s="7"/>
      <c r="NPD33" s="7"/>
      <c r="NPE33" s="7"/>
      <c r="NPF33" s="7"/>
      <c r="NPG33" s="7"/>
      <c r="NPH33" s="7"/>
      <c r="NPI33" s="7"/>
      <c r="NPJ33" s="7"/>
      <c r="NPK33" s="7"/>
      <c r="NPL33" s="7"/>
      <c r="NPM33" s="7"/>
      <c r="NPN33" s="7"/>
      <c r="NPO33" s="7"/>
      <c r="NPP33" s="7"/>
      <c r="NPQ33" s="7"/>
      <c r="NPR33" s="7"/>
      <c r="NPS33" s="7"/>
      <c r="NPT33" s="7"/>
      <c r="NPU33" s="7"/>
      <c r="NPV33" s="7"/>
      <c r="NPW33" s="7"/>
      <c r="NPX33" s="7"/>
      <c r="NPY33" s="7"/>
      <c r="NPZ33" s="7"/>
      <c r="NQA33" s="7"/>
      <c r="NQB33" s="7"/>
      <c r="NQC33" s="7"/>
      <c r="NQD33" s="7"/>
      <c r="NQE33" s="7"/>
      <c r="NQF33" s="7"/>
      <c r="NQG33" s="7"/>
      <c r="NQH33" s="7"/>
      <c r="NQI33" s="7"/>
      <c r="NQJ33" s="7"/>
      <c r="NQK33" s="7"/>
      <c r="NQL33" s="7"/>
      <c r="NQM33" s="7"/>
      <c r="NQN33" s="7"/>
      <c r="NQO33" s="7"/>
      <c r="NQP33" s="7"/>
      <c r="NQQ33" s="7"/>
      <c r="NQR33" s="7"/>
      <c r="NQS33" s="7"/>
      <c r="NQT33" s="7"/>
      <c r="NQU33" s="7"/>
      <c r="NQV33" s="7"/>
      <c r="NQW33" s="7"/>
      <c r="NQX33" s="7"/>
      <c r="NQY33" s="7"/>
      <c r="NQZ33" s="7"/>
      <c r="NRA33" s="7"/>
      <c r="NRB33" s="7"/>
      <c r="NRC33" s="7"/>
      <c r="NRD33" s="7"/>
      <c r="NRE33" s="7"/>
      <c r="NRF33" s="7"/>
      <c r="NRG33" s="7"/>
      <c r="NRH33" s="7"/>
      <c r="NRI33" s="7"/>
      <c r="NRJ33" s="7"/>
      <c r="NRK33" s="7"/>
      <c r="NRL33" s="7"/>
      <c r="NRM33" s="7"/>
      <c r="NRN33" s="7"/>
      <c r="NRO33" s="7"/>
      <c r="NRP33" s="7"/>
      <c r="NRQ33" s="7"/>
      <c r="NRR33" s="7"/>
      <c r="NRS33" s="7"/>
      <c r="NRT33" s="7"/>
      <c r="NRU33" s="7"/>
      <c r="NRV33" s="7"/>
      <c r="NRW33" s="7"/>
      <c r="NRX33" s="7"/>
      <c r="NRY33" s="7"/>
      <c r="NRZ33" s="7"/>
      <c r="NSA33" s="7"/>
      <c r="NSB33" s="7"/>
      <c r="NSC33" s="7"/>
      <c r="NSD33" s="7"/>
      <c r="NSE33" s="7"/>
      <c r="NSF33" s="7"/>
      <c r="NSG33" s="7"/>
      <c r="NSH33" s="7"/>
      <c r="NSI33" s="7"/>
      <c r="NSJ33" s="7"/>
      <c r="NSK33" s="7"/>
      <c r="NSL33" s="7"/>
      <c r="NSM33" s="7"/>
      <c r="NSN33" s="7"/>
      <c r="NSO33" s="7"/>
      <c r="NSP33" s="7"/>
      <c r="NSQ33" s="7"/>
      <c r="NSR33" s="7"/>
      <c r="NSS33" s="7"/>
      <c r="NST33" s="7"/>
      <c r="NSU33" s="7"/>
      <c r="NSV33" s="7"/>
      <c r="NSW33" s="7"/>
      <c r="NSX33" s="7"/>
      <c r="NSY33" s="7"/>
      <c r="NSZ33" s="7"/>
      <c r="NTA33" s="7"/>
      <c r="NTB33" s="7"/>
      <c r="NTC33" s="7"/>
      <c r="NTD33" s="7"/>
      <c r="NTE33" s="7"/>
      <c r="NTF33" s="7"/>
      <c r="NTG33" s="7"/>
      <c r="NTH33" s="7"/>
      <c r="NTI33" s="7"/>
      <c r="NTJ33" s="7"/>
      <c r="NTK33" s="7"/>
      <c r="NTL33" s="7"/>
      <c r="NTM33" s="7"/>
      <c r="NTN33" s="7"/>
      <c r="NTO33" s="7"/>
      <c r="NTP33" s="7"/>
      <c r="NTQ33" s="7"/>
      <c r="NTR33" s="7"/>
      <c r="NTS33" s="7"/>
      <c r="NTT33" s="7"/>
      <c r="NTU33" s="7"/>
      <c r="NTV33" s="7"/>
      <c r="NTW33" s="7"/>
      <c r="NTX33" s="7"/>
      <c r="NTY33" s="7"/>
      <c r="NTZ33" s="7"/>
      <c r="NUA33" s="7"/>
      <c r="NUB33" s="7"/>
      <c r="NUC33" s="7"/>
      <c r="NUD33" s="7"/>
      <c r="NUE33" s="7"/>
      <c r="NUF33" s="7"/>
      <c r="NUG33" s="7"/>
      <c r="NUH33" s="7"/>
      <c r="NUI33" s="7"/>
      <c r="NUJ33" s="7"/>
      <c r="NUK33" s="7"/>
      <c r="NUL33" s="7"/>
      <c r="NUM33" s="7"/>
      <c r="NUN33" s="7"/>
      <c r="NUO33" s="7"/>
      <c r="NUP33" s="7"/>
      <c r="NUQ33" s="7"/>
      <c r="NUR33" s="7"/>
      <c r="NUS33" s="7"/>
      <c r="NUT33" s="7"/>
      <c r="NUU33" s="7"/>
      <c r="NUV33" s="7"/>
      <c r="NUW33" s="7"/>
      <c r="NUX33" s="7"/>
      <c r="NUY33" s="7"/>
      <c r="NUZ33" s="7"/>
      <c r="NVA33" s="7"/>
      <c r="NVB33" s="7"/>
      <c r="NVC33" s="7"/>
      <c r="NVD33" s="7"/>
      <c r="NVE33" s="7"/>
      <c r="NVF33" s="7"/>
      <c r="NVG33" s="7"/>
      <c r="NVH33" s="7"/>
      <c r="NVI33" s="7"/>
      <c r="NVJ33" s="7"/>
      <c r="NVK33" s="7"/>
      <c r="NVL33" s="7"/>
      <c r="NVM33" s="7"/>
      <c r="NVN33" s="7"/>
      <c r="NVO33" s="7"/>
      <c r="NVP33" s="7"/>
      <c r="NVQ33" s="7"/>
      <c r="NVR33" s="7"/>
      <c r="NVS33" s="7"/>
      <c r="NVT33" s="7"/>
      <c r="NVU33" s="7"/>
      <c r="NVV33" s="7"/>
      <c r="NVW33" s="7"/>
      <c r="NVX33" s="7"/>
      <c r="NVY33" s="7"/>
      <c r="NVZ33" s="7"/>
      <c r="NWA33" s="7"/>
      <c r="NWB33" s="7"/>
      <c r="NWC33" s="7"/>
      <c r="NWD33" s="7"/>
      <c r="NWE33" s="7"/>
      <c r="NWF33" s="7"/>
      <c r="NWG33" s="7"/>
      <c r="NWH33" s="7"/>
      <c r="NWI33" s="7"/>
      <c r="NWJ33" s="7"/>
      <c r="NWK33" s="7"/>
      <c r="NWL33" s="7"/>
      <c r="NWM33" s="7"/>
      <c r="NWN33" s="7"/>
      <c r="NWO33" s="7"/>
      <c r="NWP33" s="7"/>
      <c r="NWQ33" s="7"/>
      <c r="NWR33" s="7"/>
      <c r="NWS33" s="7"/>
      <c r="NWT33" s="7"/>
      <c r="NWU33" s="7"/>
      <c r="NWV33" s="7"/>
      <c r="NWW33" s="7"/>
      <c r="NWX33" s="7"/>
      <c r="NWY33" s="7"/>
      <c r="NWZ33" s="7"/>
      <c r="NXA33" s="7"/>
      <c r="NXB33" s="7"/>
      <c r="NXC33" s="7"/>
      <c r="NXD33" s="7"/>
      <c r="NXE33" s="7"/>
      <c r="NXF33" s="7"/>
      <c r="NXG33" s="7"/>
      <c r="NXH33" s="7"/>
      <c r="NXI33" s="7"/>
      <c r="NXJ33" s="7"/>
      <c r="NXK33" s="7"/>
      <c r="NXL33" s="7"/>
      <c r="NXM33" s="7"/>
      <c r="NXN33" s="7"/>
      <c r="NXO33" s="7"/>
      <c r="NXP33" s="7"/>
      <c r="NXQ33" s="7"/>
      <c r="NXR33" s="7"/>
      <c r="NXS33" s="7"/>
      <c r="NXT33" s="7"/>
      <c r="NXU33" s="7"/>
      <c r="NXV33" s="7"/>
      <c r="NXW33" s="7"/>
      <c r="NXX33" s="7"/>
      <c r="NXY33" s="7"/>
      <c r="NXZ33" s="7"/>
      <c r="NYA33" s="7"/>
      <c r="NYB33" s="7"/>
      <c r="NYC33" s="7"/>
      <c r="NYD33" s="7"/>
      <c r="NYE33" s="7"/>
      <c r="NYF33" s="7"/>
      <c r="NYG33" s="7"/>
      <c r="NYH33" s="7"/>
      <c r="NYI33" s="7"/>
      <c r="NYJ33" s="7"/>
      <c r="NYK33" s="7"/>
      <c r="NYL33" s="7"/>
      <c r="NYM33" s="7"/>
      <c r="NYN33" s="7"/>
      <c r="NYO33" s="7"/>
      <c r="NYP33" s="7"/>
      <c r="NYQ33" s="7"/>
      <c r="NYR33" s="7"/>
      <c r="NYS33" s="7"/>
      <c r="NYT33" s="7"/>
      <c r="NYU33" s="7"/>
      <c r="NYV33" s="7"/>
      <c r="NYW33" s="7"/>
      <c r="NYX33" s="7"/>
      <c r="NYY33" s="7"/>
      <c r="NYZ33" s="7"/>
      <c r="NZA33" s="7"/>
      <c r="NZB33" s="7"/>
      <c r="NZC33" s="7"/>
      <c r="NZD33" s="7"/>
      <c r="NZE33" s="7"/>
      <c r="NZF33" s="7"/>
      <c r="NZG33" s="7"/>
      <c r="NZH33" s="7"/>
      <c r="NZI33" s="7"/>
      <c r="NZJ33" s="7"/>
      <c r="NZK33" s="7"/>
      <c r="NZL33" s="7"/>
      <c r="NZM33" s="7"/>
      <c r="NZN33" s="7"/>
      <c r="NZO33" s="7"/>
      <c r="NZP33" s="7"/>
      <c r="NZQ33" s="7"/>
      <c r="NZR33" s="7"/>
      <c r="NZS33" s="7"/>
      <c r="NZT33" s="7"/>
      <c r="NZU33" s="7"/>
      <c r="NZV33" s="7"/>
      <c r="NZW33" s="7"/>
      <c r="NZX33" s="7"/>
      <c r="NZY33" s="7"/>
      <c r="NZZ33" s="7"/>
      <c r="OAA33" s="7"/>
      <c r="OAB33" s="7"/>
      <c r="OAC33" s="7"/>
      <c r="OAD33" s="7"/>
      <c r="OAE33" s="7"/>
      <c r="OAF33" s="7"/>
      <c r="OAG33" s="7"/>
      <c r="OAH33" s="7"/>
      <c r="OAI33" s="7"/>
      <c r="OAJ33" s="7"/>
      <c r="OAK33" s="7"/>
      <c r="OAL33" s="7"/>
      <c r="OAM33" s="7"/>
      <c r="OAN33" s="7"/>
      <c r="OAO33" s="7"/>
      <c r="OAP33" s="7"/>
      <c r="OAQ33" s="7"/>
      <c r="OAR33" s="7"/>
      <c r="OAS33" s="7"/>
      <c r="OAT33" s="7"/>
      <c r="OAU33" s="7"/>
      <c r="OAV33" s="7"/>
      <c r="OAW33" s="7"/>
      <c r="OAX33" s="7"/>
      <c r="OAY33" s="7"/>
      <c r="OAZ33" s="7"/>
      <c r="OBA33" s="7"/>
      <c r="OBB33" s="7"/>
      <c r="OBC33" s="7"/>
      <c r="OBD33" s="7"/>
      <c r="OBE33" s="7"/>
      <c r="OBF33" s="7"/>
      <c r="OBG33" s="7"/>
      <c r="OBH33" s="7"/>
      <c r="OBI33" s="7"/>
      <c r="OBJ33" s="7"/>
      <c r="OBK33" s="7"/>
      <c r="OBL33" s="7"/>
      <c r="OBM33" s="7"/>
      <c r="OBN33" s="7"/>
      <c r="OBO33" s="7"/>
      <c r="OBP33" s="7"/>
      <c r="OBQ33" s="7"/>
      <c r="OBR33" s="7"/>
      <c r="OBS33" s="7"/>
      <c r="OBT33" s="7"/>
      <c r="OBU33" s="7"/>
      <c r="OBV33" s="7"/>
      <c r="OBW33" s="7"/>
      <c r="OBX33" s="7"/>
      <c r="OBY33" s="7"/>
      <c r="OBZ33" s="7"/>
      <c r="OCA33" s="7"/>
      <c r="OCB33" s="7"/>
      <c r="OCC33" s="7"/>
      <c r="OCD33" s="7"/>
      <c r="OCE33" s="7"/>
      <c r="OCF33" s="7"/>
      <c r="OCG33" s="7"/>
      <c r="OCH33" s="7"/>
      <c r="OCI33" s="7"/>
      <c r="OCJ33" s="7"/>
      <c r="OCK33" s="7"/>
      <c r="OCL33" s="7"/>
      <c r="OCM33" s="7"/>
      <c r="OCN33" s="7"/>
      <c r="OCO33" s="7"/>
      <c r="OCP33" s="7"/>
      <c r="OCQ33" s="7"/>
      <c r="OCR33" s="7"/>
      <c r="OCS33" s="7"/>
      <c r="OCT33" s="7"/>
      <c r="OCU33" s="7"/>
      <c r="OCV33" s="7"/>
      <c r="OCW33" s="7"/>
      <c r="OCX33" s="7"/>
      <c r="OCY33" s="7"/>
      <c r="OCZ33" s="7"/>
      <c r="ODA33" s="7"/>
      <c r="ODB33" s="7"/>
      <c r="ODC33" s="7"/>
      <c r="ODD33" s="7"/>
      <c r="ODE33" s="7"/>
      <c r="ODF33" s="7"/>
      <c r="ODG33" s="7"/>
      <c r="ODH33" s="7"/>
      <c r="ODI33" s="7"/>
      <c r="ODJ33" s="7"/>
      <c r="ODK33" s="7"/>
      <c r="ODL33" s="7"/>
      <c r="ODM33" s="7"/>
      <c r="ODN33" s="7"/>
      <c r="ODO33" s="7"/>
      <c r="ODP33" s="7"/>
      <c r="ODQ33" s="7"/>
      <c r="ODR33" s="7"/>
      <c r="ODS33" s="7"/>
      <c r="ODT33" s="7"/>
      <c r="ODU33" s="7"/>
      <c r="ODV33" s="7"/>
      <c r="ODW33" s="7"/>
      <c r="ODX33" s="7"/>
      <c r="ODY33" s="7"/>
      <c r="ODZ33" s="7"/>
      <c r="OEA33" s="7"/>
      <c r="OEB33" s="7"/>
      <c r="OEC33" s="7"/>
      <c r="OED33" s="7"/>
      <c r="OEE33" s="7"/>
      <c r="OEF33" s="7"/>
      <c r="OEG33" s="7"/>
      <c r="OEH33" s="7"/>
      <c r="OEI33" s="7"/>
      <c r="OEJ33" s="7"/>
      <c r="OEK33" s="7"/>
      <c r="OEL33" s="7"/>
      <c r="OEM33" s="7"/>
      <c r="OEN33" s="7"/>
      <c r="OEO33" s="7"/>
      <c r="OEP33" s="7"/>
      <c r="OEQ33" s="7"/>
      <c r="OER33" s="7"/>
      <c r="OES33" s="7"/>
      <c r="OET33" s="7"/>
      <c r="OEU33" s="7"/>
      <c r="OEV33" s="7"/>
      <c r="OEW33" s="7"/>
      <c r="OEX33" s="7"/>
      <c r="OEY33" s="7"/>
      <c r="OEZ33" s="7"/>
      <c r="OFA33" s="7"/>
      <c r="OFB33" s="7"/>
      <c r="OFC33" s="7"/>
      <c r="OFD33" s="7"/>
      <c r="OFE33" s="7"/>
      <c r="OFF33" s="7"/>
      <c r="OFG33" s="7"/>
      <c r="OFH33" s="7"/>
      <c r="OFI33" s="7"/>
      <c r="OFJ33" s="7"/>
      <c r="OFK33" s="7"/>
      <c r="OFL33" s="7"/>
      <c r="OFM33" s="7"/>
      <c r="OFN33" s="7"/>
      <c r="OFO33" s="7"/>
      <c r="OFP33" s="7"/>
      <c r="OFQ33" s="7"/>
      <c r="OFR33" s="7"/>
      <c r="OFS33" s="7"/>
      <c r="OFT33" s="7"/>
      <c r="OFU33" s="7"/>
      <c r="OFV33" s="7"/>
      <c r="OFW33" s="7"/>
      <c r="OFX33" s="7"/>
      <c r="OFY33" s="7"/>
      <c r="OFZ33" s="7"/>
      <c r="OGA33" s="7"/>
      <c r="OGB33" s="7"/>
      <c r="OGC33" s="7"/>
      <c r="OGD33" s="7"/>
      <c r="OGE33" s="7"/>
      <c r="OGF33" s="7"/>
      <c r="OGG33" s="7"/>
      <c r="OGH33" s="7"/>
      <c r="OGI33" s="7"/>
      <c r="OGJ33" s="7"/>
      <c r="OGK33" s="7"/>
      <c r="OGL33" s="7"/>
      <c r="OGM33" s="7"/>
      <c r="OGN33" s="7"/>
      <c r="OGO33" s="7"/>
      <c r="OGP33" s="7"/>
      <c r="OGQ33" s="7"/>
      <c r="OGR33" s="7"/>
      <c r="OGS33" s="7"/>
      <c r="OGT33" s="7"/>
      <c r="OGU33" s="7"/>
      <c r="OGV33" s="7"/>
      <c r="OGW33" s="7"/>
      <c r="OGX33" s="7"/>
      <c r="OGY33" s="7"/>
      <c r="OGZ33" s="7"/>
      <c r="OHA33" s="7"/>
      <c r="OHB33" s="7"/>
      <c r="OHC33" s="7"/>
      <c r="OHD33" s="7"/>
      <c r="OHE33" s="7"/>
      <c r="OHF33" s="7"/>
      <c r="OHG33" s="7"/>
      <c r="OHH33" s="7"/>
      <c r="OHI33" s="7"/>
      <c r="OHJ33" s="7"/>
      <c r="OHK33" s="7"/>
      <c r="OHL33" s="7"/>
      <c r="OHM33" s="7"/>
      <c r="OHN33" s="7"/>
      <c r="OHO33" s="7"/>
      <c r="OHP33" s="7"/>
      <c r="OHQ33" s="7"/>
      <c r="OHR33" s="7"/>
      <c r="OHS33" s="7"/>
      <c r="OHT33" s="7"/>
      <c r="OHU33" s="7"/>
      <c r="OHV33" s="7"/>
      <c r="OHW33" s="7"/>
      <c r="OHX33" s="7"/>
      <c r="OHY33" s="7"/>
      <c r="OHZ33" s="7"/>
      <c r="OIA33" s="7"/>
      <c r="OIB33" s="7"/>
      <c r="OIC33" s="7"/>
      <c r="OID33" s="7"/>
      <c r="OIE33" s="7"/>
      <c r="OIF33" s="7"/>
      <c r="OIG33" s="7"/>
      <c r="OIH33" s="7"/>
      <c r="OII33" s="7"/>
      <c r="OIJ33" s="7"/>
      <c r="OIK33" s="7"/>
      <c r="OIL33" s="7"/>
      <c r="OIM33" s="7"/>
      <c r="OIN33" s="7"/>
      <c r="OIO33" s="7"/>
      <c r="OIP33" s="7"/>
      <c r="OIQ33" s="7"/>
      <c r="OIR33" s="7"/>
      <c r="OIS33" s="7"/>
      <c r="OIT33" s="7"/>
      <c r="OIU33" s="7"/>
      <c r="OIV33" s="7"/>
      <c r="OIW33" s="7"/>
      <c r="OIX33" s="7"/>
      <c r="OIY33" s="7"/>
      <c r="OIZ33" s="7"/>
      <c r="OJA33" s="7"/>
      <c r="OJB33" s="7"/>
      <c r="OJC33" s="7"/>
      <c r="OJD33" s="7"/>
      <c r="OJE33" s="7"/>
      <c r="OJF33" s="7"/>
      <c r="OJG33" s="7"/>
      <c r="OJH33" s="7"/>
      <c r="OJI33" s="7"/>
      <c r="OJJ33" s="7"/>
      <c r="OJK33" s="7"/>
      <c r="OJL33" s="7"/>
      <c r="OJM33" s="7"/>
      <c r="OJN33" s="7"/>
      <c r="OJO33" s="7"/>
      <c r="OJP33" s="7"/>
      <c r="OJQ33" s="7"/>
      <c r="OJR33" s="7"/>
      <c r="OJS33" s="7"/>
      <c r="OJT33" s="7"/>
      <c r="OJU33" s="7"/>
      <c r="OJV33" s="7"/>
      <c r="OJW33" s="7"/>
      <c r="OJX33" s="7"/>
      <c r="OJY33" s="7"/>
      <c r="OJZ33" s="7"/>
      <c r="OKA33" s="7"/>
      <c r="OKB33" s="7"/>
      <c r="OKC33" s="7"/>
      <c r="OKD33" s="7"/>
      <c r="OKE33" s="7"/>
      <c r="OKF33" s="7"/>
      <c r="OKG33" s="7"/>
      <c r="OKH33" s="7"/>
      <c r="OKI33" s="7"/>
      <c r="OKJ33" s="7"/>
      <c r="OKK33" s="7"/>
      <c r="OKL33" s="7"/>
      <c r="OKM33" s="7"/>
      <c r="OKN33" s="7"/>
      <c r="OKO33" s="7"/>
      <c r="OKP33" s="7"/>
      <c r="OKQ33" s="7"/>
      <c r="OKR33" s="7"/>
      <c r="OKS33" s="7"/>
      <c r="OKT33" s="7"/>
      <c r="OKU33" s="7"/>
      <c r="OKV33" s="7"/>
      <c r="OKW33" s="7"/>
      <c r="OKX33" s="7"/>
      <c r="OKY33" s="7"/>
      <c r="OKZ33" s="7"/>
      <c r="OLA33" s="7"/>
      <c r="OLB33" s="7"/>
      <c r="OLC33" s="7"/>
      <c r="OLD33" s="7"/>
      <c r="OLE33" s="7"/>
      <c r="OLF33" s="7"/>
      <c r="OLG33" s="7"/>
      <c r="OLH33" s="7"/>
      <c r="OLI33" s="7"/>
      <c r="OLJ33" s="7"/>
      <c r="OLK33" s="7"/>
      <c r="OLL33" s="7"/>
      <c r="OLM33" s="7"/>
      <c r="OLN33" s="7"/>
      <c r="OLO33" s="7"/>
      <c r="OLP33" s="7"/>
      <c r="OLQ33" s="7"/>
      <c r="OLR33" s="7"/>
      <c r="OLS33" s="7"/>
      <c r="OLT33" s="7"/>
      <c r="OLU33" s="7"/>
      <c r="OLV33" s="7"/>
      <c r="OLW33" s="7"/>
      <c r="OLX33" s="7"/>
      <c r="OLY33" s="7"/>
      <c r="OLZ33" s="7"/>
      <c r="OMA33" s="7"/>
      <c r="OMB33" s="7"/>
      <c r="OMC33" s="7"/>
      <c r="OMD33" s="7"/>
      <c r="OME33" s="7"/>
      <c r="OMF33" s="7"/>
      <c r="OMG33" s="7"/>
      <c r="OMH33" s="7"/>
      <c r="OMI33" s="7"/>
      <c r="OMJ33" s="7"/>
      <c r="OMK33" s="7"/>
      <c r="OML33" s="7"/>
      <c r="OMM33" s="7"/>
      <c r="OMN33" s="7"/>
      <c r="OMO33" s="7"/>
      <c r="OMP33" s="7"/>
      <c r="OMQ33" s="7"/>
      <c r="OMR33" s="7"/>
      <c r="OMS33" s="7"/>
      <c r="OMT33" s="7"/>
      <c r="OMU33" s="7"/>
      <c r="OMV33" s="7"/>
      <c r="OMW33" s="7"/>
      <c r="OMX33" s="7"/>
      <c r="OMY33" s="7"/>
      <c r="OMZ33" s="7"/>
      <c r="ONA33" s="7"/>
      <c r="ONB33" s="7"/>
      <c r="ONC33" s="7"/>
      <c r="OND33" s="7"/>
      <c r="ONE33" s="7"/>
      <c r="ONF33" s="7"/>
      <c r="ONG33" s="7"/>
      <c r="ONH33" s="7"/>
      <c r="ONI33" s="7"/>
      <c r="ONJ33" s="7"/>
      <c r="ONK33" s="7"/>
      <c r="ONL33" s="7"/>
      <c r="ONM33" s="7"/>
      <c r="ONN33" s="7"/>
      <c r="ONO33" s="7"/>
      <c r="ONP33" s="7"/>
      <c r="ONQ33" s="7"/>
      <c r="ONR33" s="7"/>
      <c r="ONS33" s="7"/>
      <c r="ONT33" s="7"/>
      <c r="ONU33" s="7"/>
      <c r="ONV33" s="7"/>
      <c r="ONW33" s="7"/>
      <c r="ONX33" s="7"/>
      <c r="ONY33" s="7"/>
      <c r="ONZ33" s="7"/>
      <c r="OOA33" s="7"/>
      <c r="OOB33" s="7"/>
      <c r="OOC33" s="7"/>
      <c r="OOD33" s="7"/>
      <c r="OOE33" s="7"/>
      <c r="OOF33" s="7"/>
      <c r="OOG33" s="7"/>
      <c r="OOH33" s="7"/>
      <c r="OOI33" s="7"/>
      <c r="OOJ33" s="7"/>
      <c r="OOK33" s="7"/>
      <c r="OOL33" s="7"/>
      <c r="OOM33" s="7"/>
      <c r="OON33" s="7"/>
      <c r="OOO33" s="7"/>
      <c r="OOP33" s="7"/>
      <c r="OOQ33" s="7"/>
      <c r="OOR33" s="7"/>
      <c r="OOS33" s="7"/>
      <c r="OOT33" s="7"/>
      <c r="OOU33" s="7"/>
      <c r="OOV33" s="7"/>
      <c r="OOW33" s="7"/>
      <c r="OOX33" s="7"/>
      <c r="OOY33" s="7"/>
      <c r="OOZ33" s="7"/>
      <c r="OPA33" s="7"/>
      <c r="OPB33" s="7"/>
      <c r="OPC33" s="7"/>
      <c r="OPD33" s="7"/>
      <c r="OPE33" s="7"/>
      <c r="OPF33" s="7"/>
      <c r="OPG33" s="7"/>
      <c r="OPH33" s="7"/>
      <c r="OPI33" s="7"/>
      <c r="OPJ33" s="7"/>
      <c r="OPK33" s="7"/>
      <c r="OPL33" s="7"/>
      <c r="OPM33" s="7"/>
      <c r="OPN33" s="7"/>
      <c r="OPO33" s="7"/>
      <c r="OPP33" s="7"/>
      <c r="OPQ33" s="7"/>
      <c r="OPR33" s="7"/>
      <c r="OPS33" s="7"/>
      <c r="OPT33" s="7"/>
      <c r="OPU33" s="7"/>
      <c r="OPV33" s="7"/>
      <c r="OPW33" s="7"/>
      <c r="OPX33" s="7"/>
      <c r="OPY33" s="7"/>
      <c r="OPZ33" s="7"/>
      <c r="OQA33" s="7"/>
      <c r="OQB33" s="7"/>
      <c r="OQC33" s="7"/>
      <c r="OQD33" s="7"/>
      <c r="OQE33" s="7"/>
      <c r="OQF33" s="7"/>
      <c r="OQG33" s="7"/>
      <c r="OQH33" s="7"/>
      <c r="OQI33" s="7"/>
      <c r="OQJ33" s="7"/>
      <c r="OQK33" s="7"/>
      <c r="OQL33" s="7"/>
      <c r="OQM33" s="7"/>
      <c r="OQN33" s="7"/>
      <c r="OQO33" s="7"/>
      <c r="OQP33" s="7"/>
      <c r="OQQ33" s="7"/>
      <c r="OQR33" s="7"/>
      <c r="OQS33" s="7"/>
      <c r="OQT33" s="7"/>
      <c r="OQU33" s="7"/>
      <c r="OQV33" s="7"/>
      <c r="OQW33" s="7"/>
      <c r="OQX33" s="7"/>
      <c r="OQY33" s="7"/>
      <c r="OQZ33" s="7"/>
      <c r="ORA33" s="7"/>
      <c r="ORB33" s="7"/>
      <c r="ORC33" s="7"/>
      <c r="ORD33" s="7"/>
      <c r="ORE33" s="7"/>
      <c r="ORF33" s="7"/>
      <c r="ORG33" s="7"/>
      <c r="ORH33" s="7"/>
      <c r="ORI33" s="7"/>
      <c r="ORJ33" s="7"/>
      <c r="ORK33" s="7"/>
      <c r="ORL33" s="7"/>
      <c r="ORM33" s="7"/>
      <c r="ORN33" s="7"/>
      <c r="ORO33" s="7"/>
      <c r="ORP33" s="7"/>
      <c r="ORQ33" s="7"/>
      <c r="ORR33" s="7"/>
      <c r="ORS33" s="7"/>
      <c r="ORT33" s="7"/>
      <c r="ORU33" s="7"/>
      <c r="ORV33" s="7"/>
      <c r="ORW33" s="7"/>
      <c r="ORX33" s="7"/>
      <c r="ORY33" s="7"/>
      <c r="ORZ33" s="7"/>
      <c r="OSA33" s="7"/>
      <c r="OSB33" s="7"/>
      <c r="OSC33" s="7"/>
      <c r="OSD33" s="7"/>
      <c r="OSE33" s="7"/>
      <c r="OSF33" s="7"/>
      <c r="OSG33" s="7"/>
      <c r="OSH33" s="7"/>
      <c r="OSI33" s="7"/>
      <c r="OSJ33" s="7"/>
      <c r="OSK33" s="7"/>
      <c r="OSL33" s="7"/>
      <c r="OSM33" s="7"/>
      <c r="OSN33" s="7"/>
      <c r="OSO33" s="7"/>
      <c r="OSP33" s="7"/>
      <c r="OSQ33" s="7"/>
      <c r="OSR33" s="7"/>
      <c r="OSS33" s="7"/>
      <c r="OST33" s="7"/>
      <c r="OSU33" s="7"/>
      <c r="OSV33" s="7"/>
      <c r="OSW33" s="7"/>
      <c r="OSX33" s="7"/>
      <c r="OSY33" s="7"/>
      <c r="OSZ33" s="7"/>
      <c r="OTA33" s="7"/>
      <c r="OTB33" s="7"/>
      <c r="OTC33" s="7"/>
      <c r="OTD33" s="7"/>
      <c r="OTE33" s="7"/>
      <c r="OTF33" s="7"/>
      <c r="OTG33" s="7"/>
      <c r="OTH33" s="7"/>
      <c r="OTI33" s="7"/>
      <c r="OTJ33" s="7"/>
      <c r="OTK33" s="7"/>
      <c r="OTL33" s="7"/>
      <c r="OTM33" s="7"/>
      <c r="OTN33" s="7"/>
      <c r="OTO33" s="7"/>
      <c r="OTP33" s="7"/>
      <c r="OTQ33" s="7"/>
      <c r="OTR33" s="7"/>
      <c r="OTS33" s="7"/>
      <c r="OTT33" s="7"/>
      <c r="OTU33" s="7"/>
      <c r="OTV33" s="7"/>
      <c r="OTW33" s="7"/>
      <c r="OTX33" s="7"/>
      <c r="OTY33" s="7"/>
      <c r="OTZ33" s="7"/>
      <c r="OUA33" s="7"/>
      <c r="OUB33" s="7"/>
      <c r="OUC33" s="7"/>
      <c r="OUD33" s="7"/>
      <c r="OUE33" s="7"/>
      <c r="OUF33" s="7"/>
      <c r="OUG33" s="7"/>
      <c r="OUH33" s="7"/>
      <c r="OUI33" s="7"/>
      <c r="OUJ33" s="7"/>
      <c r="OUK33" s="7"/>
      <c r="OUL33" s="7"/>
      <c r="OUM33" s="7"/>
      <c r="OUN33" s="7"/>
      <c r="OUO33" s="7"/>
      <c r="OUP33" s="7"/>
      <c r="OUQ33" s="7"/>
      <c r="OUR33" s="7"/>
      <c r="OUS33" s="7"/>
      <c r="OUT33" s="7"/>
      <c r="OUU33" s="7"/>
      <c r="OUV33" s="7"/>
      <c r="OUW33" s="7"/>
      <c r="OUX33" s="7"/>
      <c r="OUY33" s="7"/>
      <c r="OUZ33" s="7"/>
      <c r="OVA33" s="7"/>
      <c r="OVB33" s="7"/>
      <c r="OVC33" s="7"/>
      <c r="OVD33" s="7"/>
      <c r="OVE33" s="7"/>
      <c r="OVF33" s="7"/>
      <c r="OVG33" s="7"/>
      <c r="OVH33" s="7"/>
      <c r="OVI33" s="7"/>
      <c r="OVJ33" s="7"/>
      <c r="OVK33" s="7"/>
      <c r="OVL33" s="7"/>
      <c r="OVM33" s="7"/>
      <c r="OVN33" s="7"/>
      <c r="OVO33" s="7"/>
      <c r="OVP33" s="7"/>
      <c r="OVQ33" s="7"/>
      <c r="OVR33" s="7"/>
      <c r="OVS33" s="7"/>
      <c r="OVT33" s="7"/>
      <c r="OVU33" s="7"/>
      <c r="OVV33" s="7"/>
      <c r="OVW33" s="7"/>
      <c r="OVX33" s="7"/>
      <c r="OVY33" s="7"/>
      <c r="OVZ33" s="7"/>
      <c r="OWA33" s="7"/>
      <c r="OWB33" s="7"/>
      <c r="OWC33" s="7"/>
      <c r="OWD33" s="7"/>
      <c r="OWE33" s="7"/>
      <c r="OWF33" s="7"/>
      <c r="OWG33" s="7"/>
      <c r="OWH33" s="7"/>
      <c r="OWI33" s="7"/>
      <c r="OWJ33" s="7"/>
      <c r="OWK33" s="7"/>
      <c r="OWL33" s="7"/>
      <c r="OWM33" s="7"/>
      <c r="OWN33" s="7"/>
      <c r="OWO33" s="7"/>
      <c r="OWP33" s="7"/>
      <c r="OWQ33" s="7"/>
      <c r="OWR33" s="7"/>
      <c r="OWS33" s="7"/>
      <c r="OWT33" s="7"/>
      <c r="OWU33" s="7"/>
      <c r="OWV33" s="7"/>
      <c r="OWW33" s="7"/>
      <c r="OWX33" s="7"/>
      <c r="OWY33" s="7"/>
      <c r="OWZ33" s="7"/>
      <c r="OXA33" s="7"/>
      <c r="OXB33" s="7"/>
      <c r="OXC33" s="7"/>
      <c r="OXD33" s="7"/>
      <c r="OXE33" s="7"/>
      <c r="OXF33" s="7"/>
      <c r="OXG33" s="7"/>
      <c r="OXH33" s="7"/>
      <c r="OXI33" s="7"/>
      <c r="OXJ33" s="7"/>
      <c r="OXK33" s="7"/>
      <c r="OXL33" s="7"/>
      <c r="OXM33" s="7"/>
      <c r="OXN33" s="7"/>
      <c r="OXO33" s="7"/>
      <c r="OXP33" s="7"/>
      <c r="OXQ33" s="7"/>
      <c r="OXR33" s="7"/>
      <c r="OXS33" s="7"/>
      <c r="OXT33" s="7"/>
      <c r="OXU33" s="7"/>
      <c r="OXV33" s="7"/>
      <c r="OXW33" s="7"/>
      <c r="OXX33" s="7"/>
      <c r="OXY33" s="7"/>
      <c r="OXZ33" s="7"/>
      <c r="OYA33" s="7"/>
      <c r="OYB33" s="7"/>
      <c r="OYC33" s="7"/>
      <c r="OYD33" s="7"/>
      <c r="OYE33" s="7"/>
      <c r="OYF33" s="7"/>
      <c r="OYG33" s="7"/>
      <c r="OYH33" s="7"/>
      <c r="OYI33" s="7"/>
      <c r="OYJ33" s="7"/>
      <c r="OYK33" s="7"/>
      <c r="OYL33" s="7"/>
      <c r="OYM33" s="7"/>
      <c r="OYN33" s="7"/>
      <c r="OYO33" s="7"/>
      <c r="OYP33" s="7"/>
      <c r="OYQ33" s="7"/>
      <c r="OYR33" s="7"/>
      <c r="OYS33" s="7"/>
      <c r="OYT33" s="7"/>
      <c r="OYU33" s="7"/>
      <c r="OYV33" s="7"/>
      <c r="OYW33" s="7"/>
      <c r="OYX33" s="7"/>
      <c r="OYY33" s="7"/>
      <c r="OYZ33" s="7"/>
      <c r="OZA33" s="7"/>
      <c r="OZB33" s="7"/>
      <c r="OZC33" s="7"/>
      <c r="OZD33" s="7"/>
      <c r="OZE33" s="7"/>
      <c r="OZF33" s="7"/>
      <c r="OZG33" s="7"/>
      <c r="OZH33" s="7"/>
      <c r="OZI33" s="7"/>
      <c r="OZJ33" s="7"/>
      <c r="OZK33" s="7"/>
      <c r="OZL33" s="7"/>
      <c r="OZM33" s="7"/>
      <c r="OZN33" s="7"/>
      <c r="OZO33" s="7"/>
      <c r="OZP33" s="7"/>
      <c r="OZQ33" s="7"/>
      <c r="OZR33" s="7"/>
      <c r="OZS33" s="7"/>
      <c r="OZT33" s="7"/>
      <c r="OZU33" s="7"/>
      <c r="OZV33" s="7"/>
      <c r="OZW33" s="7"/>
      <c r="OZX33" s="7"/>
      <c r="OZY33" s="7"/>
      <c r="OZZ33" s="7"/>
      <c r="PAA33" s="7"/>
      <c r="PAB33" s="7"/>
      <c r="PAC33" s="7"/>
      <c r="PAD33" s="7"/>
      <c r="PAE33" s="7"/>
      <c r="PAF33" s="7"/>
      <c r="PAG33" s="7"/>
      <c r="PAH33" s="7"/>
      <c r="PAI33" s="7"/>
      <c r="PAJ33" s="7"/>
      <c r="PAK33" s="7"/>
      <c r="PAL33" s="7"/>
      <c r="PAM33" s="7"/>
      <c r="PAN33" s="7"/>
      <c r="PAO33" s="7"/>
      <c r="PAP33" s="7"/>
      <c r="PAQ33" s="7"/>
      <c r="PAR33" s="7"/>
      <c r="PAS33" s="7"/>
      <c r="PAT33" s="7"/>
      <c r="PAU33" s="7"/>
      <c r="PAV33" s="7"/>
      <c r="PAW33" s="7"/>
      <c r="PAX33" s="7"/>
      <c r="PAY33" s="7"/>
      <c r="PAZ33" s="7"/>
      <c r="PBA33" s="7"/>
      <c r="PBB33" s="7"/>
      <c r="PBC33" s="7"/>
      <c r="PBD33" s="7"/>
      <c r="PBE33" s="7"/>
      <c r="PBF33" s="7"/>
      <c r="PBG33" s="7"/>
      <c r="PBH33" s="7"/>
      <c r="PBI33" s="7"/>
      <c r="PBJ33" s="7"/>
      <c r="PBK33" s="7"/>
      <c r="PBL33" s="7"/>
      <c r="PBM33" s="7"/>
      <c r="PBN33" s="7"/>
      <c r="PBO33" s="7"/>
      <c r="PBP33" s="7"/>
      <c r="PBQ33" s="7"/>
      <c r="PBR33" s="7"/>
      <c r="PBS33" s="7"/>
      <c r="PBT33" s="7"/>
      <c r="PBU33" s="7"/>
      <c r="PBV33" s="7"/>
      <c r="PBW33" s="7"/>
      <c r="PBX33" s="7"/>
      <c r="PBY33" s="7"/>
      <c r="PBZ33" s="7"/>
      <c r="PCA33" s="7"/>
      <c r="PCB33" s="7"/>
      <c r="PCC33" s="7"/>
      <c r="PCD33" s="7"/>
      <c r="PCE33" s="7"/>
      <c r="PCF33" s="7"/>
      <c r="PCG33" s="7"/>
      <c r="PCH33" s="7"/>
      <c r="PCI33" s="7"/>
      <c r="PCJ33" s="7"/>
      <c r="PCK33" s="7"/>
      <c r="PCL33" s="7"/>
      <c r="PCM33" s="7"/>
      <c r="PCN33" s="7"/>
      <c r="PCO33" s="7"/>
      <c r="PCP33" s="7"/>
      <c r="PCQ33" s="7"/>
      <c r="PCR33" s="7"/>
      <c r="PCS33" s="7"/>
      <c r="PCT33" s="7"/>
      <c r="PCU33" s="7"/>
      <c r="PCV33" s="7"/>
      <c r="PCW33" s="7"/>
      <c r="PCX33" s="7"/>
      <c r="PCY33" s="7"/>
      <c r="PCZ33" s="7"/>
      <c r="PDA33" s="7"/>
      <c r="PDB33" s="7"/>
      <c r="PDC33" s="7"/>
      <c r="PDD33" s="7"/>
      <c r="PDE33" s="7"/>
      <c r="PDF33" s="7"/>
      <c r="PDG33" s="7"/>
      <c r="PDH33" s="7"/>
      <c r="PDI33" s="7"/>
      <c r="PDJ33" s="7"/>
      <c r="PDK33" s="7"/>
      <c r="PDL33" s="7"/>
      <c r="PDM33" s="7"/>
      <c r="PDN33" s="7"/>
      <c r="PDO33" s="7"/>
      <c r="PDP33" s="7"/>
      <c r="PDQ33" s="7"/>
      <c r="PDR33" s="7"/>
      <c r="PDS33" s="7"/>
      <c r="PDT33" s="7"/>
      <c r="PDU33" s="7"/>
      <c r="PDV33" s="7"/>
      <c r="PDW33" s="7"/>
      <c r="PDX33" s="7"/>
      <c r="PDY33" s="7"/>
      <c r="PDZ33" s="7"/>
      <c r="PEA33" s="7"/>
      <c r="PEB33" s="7"/>
      <c r="PEC33" s="7"/>
      <c r="PED33" s="7"/>
      <c r="PEE33" s="7"/>
      <c r="PEF33" s="7"/>
      <c r="PEG33" s="7"/>
      <c r="PEH33" s="7"/>
      <c r="PEI33" s="7"/>
      <c r="PEJ33" s="7"/>
      <c r="PEK33" s="7"/>
      <c r="PEL33" s="7"/>
      <c r="PEM33" s="7"/>
      <c r="PEN33" s="7"/>
      <c r="PEO33" s="7"/>
      <c r="PEP33" s="7"/>
      <c r="PEQ33" s="7"/>
      <c r="PER33" s="7"/>
      <c r="PES33" s="7"/>
      <c r="PET33" s="7"/>
      <c r="PEU33" s="7"/>
      <c r="PEV33" s="7"/>
      <c r="PEW33" s="7"/>
      <c r="PEX33" s="7"/>
      <c r="PEY33" s="7"/>
      <c r="PEZ33" s="7"/>
      <c r="PFA33" s="7"/>
      <c r="PFB33" s="7"/>
      <c r="PFC33" s="7"/>
      <c r="PFD33" s="7"/>
      <c r="PFE33" s="7"/>
      <c r="PFF33" s="7"/>
      <c r="PFG33" s="7"/>
      <c r="PFH33" s="7"/>
      <c r="PFI33" s="7"/>
      <c r="PFJ33" s="7"/>
      <c r="PFK33" s="7"/>
      <c r="PFL33" s="7"/>
      <c r="PFM33" s="7"/>
      <c r="PFN33" s="7"/>
      <c r="PFO33" s="7"/>
      <c r="PFP33" s="7"/>
      <c r="PFQ33" s="7"/>
      <c r="PFR33" s="7"/>
      <c r="PFS33" s="7"/>
      <c r="PFT33" s="7"/>
      <c r="PFU33" s="7"/>
      <c r="PFV33" s="7"/>
      <c r="PFW33" s="7"/>
      <c r="PFX33" s="7"/>
      <c r="PFY33" s="7"/>
      <c r="PFZ33" s="7"/>
      <c r="PGA33" s="7"/>
      <c r="PGB33" s="7"/>
      <c r="PGC33" s="7"/>
      <c r="PGD33" s="7"/>
      <c r="PGE33" s="7"/>
      <c r="PGF33" s="7"/>
      <c r="PGG33" s="7"/>
      <c r="PGH33" s="7"/>
      <c r="PGI33" s="7"/>
      <c r="PGJ33" s="7"/>
      <c r="PGK33" s="7"/>
      <c r="PGL33" s="7"/>
      <c r="PGM33" s="7"/>
      <c r="PGN33" s="7"/>
      <c r="PGO33" s="7"/>
      <c r="PGP33" s="7"/>
      <c r="PGQ33" s="7"/>
      <c r="PGR33" s="7"/>
      <c r="PGS33" s="7"/>
      <c r="PGT33" s="7"/>
      <c r="PGU33" s="7"/>
      <c r="PGV33" s="7"/>
      <c r="PGW33" s="7"/>
      <c r="PGX33" s="7"/>
      <c r="PGY33" s="7"/>
      <c r="PGZ33" s="7"/>
      <c r="PHA33" s="7"/>
      <c r="PHB33" s="7"/>
      <c r="PHC33" s="7"/>
      <c r="PHD33" s="7"/>
      <c r="PHE33" s="7"/>
      <c r="PHF33" s="7"/>
      <c r="PHG33" s="7"/>
      <c r="PHH33" s="7"/>
      <c r="PHI33" s="7"/>
      <c r="PHJ33" s="7"/>
      <c r="PHK33" s="7"/>
      <c r="PHL33" s="7"/>
      <c r="PHM33" s="7"/>
      <c r="PHN33" s="7"/>
      <c r="PHO33" s="7"/>
      <c r="PHP33" s="7"/>
      <c r="PHQ33" s="7"/>
      <c r="PHR33" s="7"/>
      <c r="PHS33" s="7"/>
      <c r="PHT33" s="7"/>
      <c r="PHU33" s="7"/>
      <c r="PHV33" s="7"/>
      <c r="PHW33" s="7"/>
      <c r="PHX33" s="7"/>
      <c r="PHY33" s="7"/>
      <c r="PHZ33" s="7"/>
      <c r="PIA33" s="7"/>
      <c r="PIB33" s="7"/>
      <c r="PIC33" s="7"/>
      <c r="PID33" s="7"/>
      <c r="PIE33" s="7"/>
      <c r="PIF33" s="7"/>
      <c r="PIG33" s="7"/>
      <c r="PIH33" s="7"/>
      <c r="PII33" s="7"/>
      <c r="PIJ33" s="7"/>
      <c r="PIK33" s="7"/>
      <c r="PIL33" s="7"/>
      <c r="PIM33" s="7"/>
      <c r="PIN33" s="7"/>
      <c r="PIO33" s="7"/>
      <c r="PIP33" s="7"/>
      <c r="PIQ33" s="7"/>
      <c r="PIR33" s="7"/>
      <c r="PIS33" s="7"/>
      <c r="PIT33" s="7"/>
      <c r="PIU33" s="7"/>
      <c r="PIV33" s="7"/>
      <c r="PIW33" s="7"/>
      <c r="PIX33" s="7"/>
      <c r="PIY33" s="7"/>
      <c r="PIZ33" s="7"/>
      <c r="PJA33" s="7"/>
      <c r="PJB33" s="7"/>
      <c r="PJC33" s="7"/>
      <c r="PJD33" s="7"/>
      <c r="PJE33" s="7"/>
      <c r="PJF33" s="7"/>
      <c r="PJG33" s="7"/>
      <c r="PJH33" s="7"/>
      <c r="PJI33" s="7"/>
      <c r="PJJ33" s="7"/>
      <c r="PJK33" s="7"/>
      <c r="PJL33" s="7"/>
      <c r="PJM33" s="7"/>
      <c r="PJN33" s="7"/>
      <c r="PJO33" s="7"/>
      <c r="PJP33" s="7"/>
      <c r="PJQ33" s="7"/>
      <c r="PJR33" s="7"/>
      <c r="PJS33" s="7"/>
      <c r="PJT33" s="7"/>
      <c r="PJU33" s="7"/>
      <c r="PJV33" s="7"/>
      <c r="PJW33" s="7"/>
      <c r="PJX33" s="7"/>
      <c r="PJY33" s="7"/>
      <c r="PJZ33" s="7"/>
      <c r="PKA33" s="7"/>
      <c r="PKB33" s="7"/>
      <c r="PKC33" s="7"/>
      <c r="PKD33" s="7"/>
      <c r="PKE33" s="7"/>
      <c r="PKF33" s="7"/>
      <c r="PKG33" s="7"/>
      <c r="PKH33" s="7"/>
      <c r="PKI33" s="7"/>
      <c r="PKJ33" s="7"/>
      <c r="PKK33" s="7"/>
      <c r="PKL33" s="7"/>
      <c r="PKM33" s="7"/>
      <c r="PKN33" s="7"/>
      <c r="PKO33" s="7"/>
      <c r="PKP33" s="7"/>
      <c r="PKQ33" s="7"/>
      <c r="PKR33" s="7"/>
      <c r="PKS33" s="7"/>
      <c r="PKT33" s="7"/>
      <c r="PKU33" s="7"/>
      <c r="PKV33" s="7"/>
      <c r="PKW33" s="7"/>
      <c r="PKX33" s="7"/>
      <c r="PKY33" s="7"/>
      <c r="PKZ33" s="7"/>
      <c r="PLA33" s="7"/>
      <c r="PLB33" s="7"/>
      <c r="PLC33" s="7"/>
      <c r="PLD33" s="7"/>
      <c r="PLE33" s="7"/>
      <c r="PLF33" s="7"/>
      <c r="PLG33" s="7"/>
      <c r="PLH33" s="7"/>
      <c r="PLI33" s="7"/>
      <c r="PLJ33" s="7"/>
      <c r="PLK33" s="7"/>
      <c r="PLL33" s="7"/>
      <c r="PLM33" s="7"/>
      <c r="PLN33" s="7"/>
      <c r="PLO33" s="7"/>
      <c r="PLP33" s="7"/>
      <c r="PLQ33" s="7"/>
      <c r="PLR33" s="7"/>
      <c r="PLS33" s="7"/>
      <c r="PLT33" s="7"/>
      <c r="PLU33" s="7"/>
      <c r="PLV33" s="7"/>
      <c r="PLW33" s="7"/>
      <c r="PLX33" s="7"/>
      <c r="PLY33" s="7"/>
      <c r="PLZ33" s="7"/>
      <c r="PMA33" s="7"/>
      <c r="PMB33" s="7"/>
      <c r="PMC33" s="7"/>
      <c r="PMD33" s="7"/>
      <c r="PME33" s="7"/>
      <c r="PMF33" s="7"/>
      <c r="PMG33" s="7"/>
      <c r="PMH33" s="7"/>
      <c r="PMI33" s="7"/>
      <c r="PMJ33" s="7"/>
      <c r="PMK33" s="7"/>
      <c r="PML33" s="7"/>
      <c r="PMM33" s="7"/>
      <c r="PMN33" s="7"/>
      <c r="PMO33" s="7"/>
      <c r="PMP33" s="7"/>
      <c r="PMQ33" s="7"/>
      <c r="PMR33" s="7"/>
      <c r="PMS33" s="7"/>
      <c r="PMT33" s="7"/>
      <c r="PMU33" s="7"/>
      <c r="PMV33" s="7"/>
      <c r="PMW33" s="7"/>
      <c r="PMX33" s="7"/>
      <c r="PMY33" s="7"/>
      <c r="PMZ33" s="7"/>
      <c r="PNA33" s="7"/>
      <c r="PNB33" s="7"/>
      <c r="PNC33" s="7"/>
      <c r="PND33" s="7"/>
      <c r="PNE33" s="7"/>
      <c r="PNF33" s="7"/>
      <c r="PNG33" s="7"/>
      <c r="PNH33" s="7"/>
      <c r="PNI33" s="7"/>
      <c r="PNJ33" s="7"/>
      <c r="PNK33" s="7"/>
      <c r="PNL33" s="7"/>
      <c r="PNM33" s="7"/>
      <c r="PNN33" s="7"/>
      <c r="PNO33" s="7"/>
      <c r="PNP33" s="7"/>
      <c r="PNQ33" s="7"/>
      <c r="PNR33" s="7"/>
      <c r="PNS33" s="7"/>
      <c r="PNT33" s="7"/>
      <c r="PNU33" s="7"/>
      <c r="PNV33" s="7"/>
      <c r="PNW33" s="7"/>
      <c r="PNX33" s="7"/>
      <c r="PNY33" s="7"/>
      <c r="PNZ33" s="7"/>
      <c r="POA33" s="7"/>
      <c r="POB33" s="7"/>
      <c r="POC33" s="7"/>
      <c r="POD33" s="7"/>
      <c r="POE33" s="7"/>
      <c r="POF33" s="7"/>
      <c r="POG33" s="7"/>
      <c r="POH33" s="7"/>
      <c r="POI33" s="7"/>
      <c r="POJ33" s="7"/>
      <c r="POK33" s="7"/>
      <c r="POL33" s="7"/>
      <c r="POM33" s="7"/>
      <c r="PON33" s="7"/>
      <c r="POO33" s="7"/>
      <c r="POP33" s="7"/>
      <c r="POQ33" s="7"/>
      <c r="POR33" s="7"/>
      <c r="POS33" s="7"/>
      <c r="POT33" s="7"/>
      <c r="POU33" s="7"/>
      <c r="POV33" s="7"/>
      <c r="POW33" s="7"/>
      <c r="POX33" s="7"/>
      <c r="POY33" s="7"/>
      <c r="POZ33" s="7"/>
      <c r="PPA33" s="7"/>
      <c r="PPB33" s="7"/>
      <c r="PPC33" s="7"/>
      <c r="PPD33" s="7"/>
      <c r="PPE33" s="7"/>
      <c r="PPF33" s="7"/>
      <c r="PPG33" s="7"/>
      <c r="PPH33" s="7"/>
      <c r="PPI33" s="7"/>
      <c r="PPJ33" s="7"/>
      <c r="PPK33" s="7"/>
      <c r="PPL33" s="7"/>
      <c r="PPM33" s="7"/>
      <c r="PPN33" s="7"/>
      <c r="PPO33" s="7"/>
      <c r="PPP33" s="7"/>
      <c r="PPQ33" s="7"/>
      <c r="PPR33" s="7"/>
      <c r="PPS33" s="7"/>
      <c r="PPT33" s="7"/>
      <c r="PPU33" s="7"/>
      <c r="PPV33" s="7"/>
      <c r="PPW33" s="7"/>
      <c r="PPX33" s="7"/>
      <c r="PPY33" s="7"/>
      <c r="PPZ33" s="7"/>
      <c r="PQA33" s="7"/>
      <c r="PQB33" s="7"/>
      <c r="PQC33" s="7"/>
      <c r="PQD33" s="7"/>
      <c r="PQE33" s="7"/>
      <c r="PQF33" s="7"/>
      <c r="PQG33" s="7"/>
      <c r="PQH33" s="7"/>
      <c r="PQI33" s="7"/>
      <c r="PQJ33" s="7"/>
      <c r="PQK33" s="7"/>
      <c r="PQL33" s="7"/>
      <c r="PQM33" s="7"/>
      <c r="PQN33" s="7"/>
      <c r="PQO33" s="7"/>
      <c r="PQP33" s="7"/>
      <c r="PQQ33" s="7"/>
      <c r="PQR33" s="7"/>
      <c r="PQS33" s="7"/>
      <c r="PQT33" s="7"/>
      <c r="PQU33" s="7"/>
      <c r="PQV33" s="7"/>
      <c r="PQW33" s="7"/>
      <c r="PQX33" s="7"/>
      <c r="PQY33" s="7"/>
      <c r="PQZ33" s="7"/>
      <c r="PRA33" s="7"/>
      <c r="PRB33" s="7"/>
      <c r="PRC33" s="7"/>
      <c r="PRD33" s="7"/>
      <c r="PRE33" s="7"/>
      <c r="PRF33" s="7"/>
      <c r="PRG33" s="7"/>
      <c r="PRH33" s="7"/>
      <c r="PRI33" s="7"/>
      <c r="PRJ33" s="7"/>
      <c r="PRK33" s="7"/>
      <c r="PRL33" s="7"/>
      <c r="PRM33" s="7"/>
      <c r="PRN33" s="7"/>
      <c r="PRO33" s="7"/>
      <c r="PRP33" s="7"/>
      <c r="PRQ33" s="7"/>
      <c r="PRR33" s="7"/>
      <c r="PRS33" s="7"/>
      <c r="PRT33" s="7"/>
      <c r="PRU33" s="7"/>
      <c r="PRV33" s="7"/>
      <c r="PRW33" s="7"/>
      <c r="PRX33" s="7"/>
      <c r="PRY33" s="7"/>
      <c r="PRZ33" s="7"/>
      <c r="PSA33" s="7"/>
      <c r="PSB33" s="7"/>
      <c r="PSC33" s="7"/>
      <c r="PSD33" s="7"/>
      <c r="PSE33" s="7"/>
      <c r="PSF33" s="7"/>
      <c r="PSG33" s="7"/>
      <c r="PSH33" s="7"/>
      <c r="PSI33" s="7"/>
      <c r="PSJ33" s="7"/>
      <c r="PSK33" s="7"/>
      <c r="PSL33" s="7"/>
      <c r="PSM33" s="7"/>
      <c r="PSN33" s="7"/>
      <c r="PSO33" s="7"/>
      <c r="PSP33" s="7"/>
      <c r="PSQ33" s="7"/>
      <c r="PSR33" s="7"/>
      <c r="PSS33" s="7"/>
      <c r="PST33" s="7"/>
      <c r="PSU33" s="7"/>
      <c r="PSV33" s="7"/>
      <c r="PSW33" s="7"/>
      <c r="PSX33" s="7"/>
      <c r="PSY33" s="7"/>
      <c r="PSZ33" s="7"/>
      <c r="PTA33" s="7"/>
      <c r="PTB33" s="7"/>
      <c r="PTC33" s="7"/>
      <c r="PTD33" s="7"/>
      <c r="PTE33" s="7"/>
      <c r="PTF33" s="7"/>
      <c r="PTG33" s="7"/>
      <c r="PTH33" s="7"/>
      <c r="PTI33" s="7"/>
      <c r="PTJ33" s="7"/>
      <c r="PTK33" s="7"/>
      <c r="PTL33" s="7"/>
      <c r="PTM33" s="7"/>
      <c r="PTN33" s="7"/>
      <c r="PTO33" s="7"/>
      <c r="PTP33" s="7"/>
      <c r="PTQ33" s="7"/>
      <c r="PTR33" s="7"/>
      <c r="PTS33" s="7"/>
      <c r="PTT33" s="7"/>
      <c r="PTU33" s="7"/>
      <c r="PTV33" s="7"/>
      <c r="PTW33" s="7"/>
      <c r="PTX33" s="7"/>
      <c r="PTY33" s="7"/>
      <c r="PTZ33" s="7"/>
      <c r="PUA33" s="7"/>
      <c r="PUB33" s="7"/>
      <c r="PUC33" s="7"/>
      <c r="PUD33" s="7"/>
      <c r="PUE33" s="7"/>
      <c r="PUF33" s="7"/>
      <c r="PUG33" s="7"/>
      <c r="PUH33" s="7"/>
      <c r="PUI33" s="7"/>
      <c r="PUJ33" s="7"/>
      <c r="PUK33" s="7"/>
      <c r="PUL33" s="7"/>
      <c r="PUM33" s="7"/>
      <c r="PUN33" s="7"/>
      <c r="PUO33" s="7"/>
      <c r="PUP33" s="7"/>
      <c r="PUQ33" s="7"/>
      <c r="PUR33" s="7"/>
      <c r="PUS33" s="7"/>
      <c r="PUT33" s="7"/>
      <c r="PUU33" s="7"/>
      <c r="PUV33" s="7"/>
      <c r="PUW33" s="7"/>
      <c r="PUX33" s="7"/>
      <c r="PUY33" s="7"/>
      <c r="PUZ33" s="7"/>
      <c r="PVA33" s="7"/>
      <c r="PVB33" s="7"/>
      <c r="PVC33" s="7"/>
      <c r="PVD33" s="7"/>
      <c r="PVE33" s="7"/>
      <c r="PVF33" s="7"/>
      <c r="PVG33" s="7"/>
      <c r="PVH33" s="7"/>
      <c r="PVI33" s="7"/>
      <c r="PVJ33" s="7"/>
      <c r="PVK33" s="7"/>
      <c r="PVL33" s="7"/>
      <c r="PVM33" s="7"/>
      <c r="PVN33" s="7"/>
      <c r="PVO33" s="7"/>
      <c r="PVP33" s="7"/>
      <c r="PVQ33" s="7"/>
      <c r="PVR33" s="7"/>
      <c r="PVS33" s="7"/>
      <c r="PVT33" s="7"/>
      <c r="PVU33" s="7"/>
      <c r="PVV33" s="7"/>
      <c r="PVW33" s="7"/>
      <c r="PVX33" s="7"/>
      <c r="PVY33" s="7"/>
      <c r="PVZ33" s="7"/>
      <c r="PWA33" s="7"/>
      <c r="PWB33" s="7"/>
      <c r="PWC33" s="7"/>
      <c r="PWD33" s="7"/>
      <c r="PWE33" s="7"/>
      <c r="PWF33" s="7"/>
      <c r="PWG33" s="7"/>
      <c r="PWH33" s="7"/>
      <c r="PWI33" s="7"/>
      <c r="PWJ33" s="7"/>
      <c r="PWK33" s="7"/>
      <c r="PWL33" s="7"/>
      <c r="PWM33" s="7"/>
      <c r="PWN33" s="7"/>
      <c r="PWO33" s="7"/>
      <c r="PWP33" s="7"/>
      <c r="PWQ33" s="7"/>
      <c r="PWR33" s="7"/>
      <c r="PWS33" s="7"/>
      <c r="PWT33" s="7"/>
      <c r="PWU33" s="7"/>
      <c r="PWV33" s="7"/>
      <c r="PWW33" s="7"/>
      <c r="PWX33" s="7"/>
      <c r="PWY33" s="7"/>
      <c r="PWZ33" s="7"/>
      <c r="PXA33" s="7"/>
      <c r="PXB33" s="7"/>
      <c r="PXC33" s="7"/>
      <c r="PXD33" s="7"/>
      <c r="PXE33" s="7"/>
      <c r="PXF33" s="7"/>
      <c r="PXG33" s="7"/>
      <c r="PXH33" s="7"/>
      <c r="PXI33" s="7"/>
      <c r="PXJ33" s="7"/>
      <c r="PXK33" s="7"/>
      <c r="PXL33" s="7"/>
      <c r="PXM33" s="7"/>
      <c r="PXN33" s="7"/>
      <c r="PXO33" s="7"/>
      <c r="PXP33" s="7"/>
      <c r="PXQ33" s="7"/>
      <c r="PXR33" s="7"/>
      <c r="PXS33" s="7"/>
      <c r="PXT33" s="7"/>
      <c r="PXU33" s="7"/>
      <c r="PXV33" s="7"/>
      <c r="PXW33" s="7"/>
      <c r="PXX33" s="7"/>
      <c r="PXY33" s="7"/>
      <c r="PXZ33" s="7"/>
      <c r="PYA33" s="7"/>
      <c r="PYB33" s="7"/>
      <c r="PYC33" s="7"/>
      <c r="PYD33" s="7"/>
      <c r="PYE33" s="7"/>
      <c r="PYF33" s="7"/>
      <c r="PYG33" s="7"/>
      <c r="PYH33" s="7"/>
      <c r="PYI33" s="7"/>
      <c r="PYJ33" s="7"/>
      <c r="PYK33" s="7"/>
      <c r="PYL33" s="7"/>
      <c r="PYM33" s="7"/>
      <c r="PYN33" s="7"/>
      <c r="PYO33" s="7"/>
      <c r="PYP33" s="7"/>
      <c r="PYQ33" s="7"/>
      <c r="PYR33" s="7"/>
      <c r="PYS33" s="7"/>
      <c r="PYT33" s="7"/>
      <c r="PYU33" s="7"/>
      <c r="PYV33" s="7"/>
      <c r="PYW33" s="7"/>
      <c r="PYX33" s="7"/>
      <c r="PYY33" s="7"/>
      <c r="PYZ33" s="7"/>
      <c r="PZA33" s="7"/>
      <c r="PZB33" s="7"/>
      <c r="PZC33" s="7"/>
      <c r="PZD33" s="7"/>
      <c r="PZE33" s="7"/>
      <c r="PZF33" s="7"/>
      <c r="PZG33" s="7"/>
      <c r="PZH33" s="7"/>
      <c r="PZI33" s="7"/>
      <c r="PZJ33" s="7"/>
      <c r="PZK33" s="7"/>
      <c r="PZL33" s="7"/>
      <c r="PZM33" s="7"/>
      <c r="PZN33" s="7"/>
      <c r="PZO33" s="7"/>
      <c r="PZP33" s="7"/>
      <c r="PZQ33" s="7"/>
      <c r="PZR33" s="7"/>
      <c r="PZS33" s="7"/>
      <c r="PZT33" s="7"/>
      <c r="PZU33" s="7"/>
      <c r="PZV33" s="7"/>
      <c r="PZW33" s="7"/>
      <c r="PZX33" s="7"/>
      <c r="PZY33" s="7"/>
      <c r="PZZ33" s="7"/>
      <c r="QAA33" s="7"/>
      <c r="QAB33" s="7"/>
      <c r="QAC33" s="7"/>
      <c r="QAD33" s="7"/>
      <c r="QAE33" s="7"/>
      <c r="QAF33" s="7"/>
      <c r="QAG33" s="7"/>
      <c r="QAH33" s="7"/>
      <c r="QAI33" s="7"/>
      <c r="QAJ33" s="7"/>
      <c r="QAK33" s="7"/>
      <c r="QAL33" s="7"/>
      <c r="QAM33" s="7"/>
      <c r="QAN33" s="7"/>
      <c r="QAO33" s="7"/>
      <c r="QAP33" s="7"/>
      <c r="QAQ33" s="7"/>
      <c r="QAR33" s="7"/>
      <c r="QAS33" s="7"/>
      <c r="QAT33" s="7"/>
      <c r="QAU33" s="7"/>
      <c r="QAV33" s="7"/>
      <c r="QAW33" s="7"/>
      <c r="QAX33" s="7"/>
      <c r="QAY33" s="7"/>
      <c r="QAZ33" s="7"/>
      <c r="QBA33" s="7"/>
      <c r="QBB33" s="7"/>
      <c r="QBC33" s="7"/>
      <c r="QBD33" s="7"/>
      <c r="QBE33" s="7"/>
      <c r="QBF33" s="7"/>
      <c r="QBG33" s="7"/>
      <c r="QBH33" s="7"/>
      <c r="QBI33" s="7"/>
      <c r="QBJ33" s="7"/>
      <c r="QBK33" s="7"/>
      <c r="QBL33" s="7"/>
      <c r="QBM33" s="7"/>
      <c r="QBN33" s="7"/>
      <c r="QBO33" s="7"/>
      <c r="QBP33" s="7"/>
      <c r="QBQ33" s="7"/>
      <c r="QBR33" s="7"/>
      <c r="QBS33" s="7"/>
      <c r="QBT33" s="7"/>
      <c r="QBU33" s="7"/>
      <c r="QBV33" s="7"/>
      <c r="QBW33" s="7"/>
      <c r="QBX33" s="7"/>
      <c r="QBY33" s="7"/>
      <c r="QBZ33" s="7"/>
      <c r="QCA33" s="7"/>
      <c r="QCB33" s="7"/>
      <c r="QCC33" s="7"/>
      <c r="QCD33" s="7"/>
      <c r="QCE33" s="7"/>
      <c r="QCF33" s="7"/>
      <c r="QCG33" s="7"/>
      <c r="QCH33" s="7"/>
      <c r="QCI33" s="7"/>
      <c r="QCJ33" s="7"/>
      <c r="QCK33" s="7"/>
      <c r="QCL33" s="7"/>
      <c r="QCM33" s="7"/>
      <c r="QCN33" s="7"/>
      <c r="QCO33" s="7"/>
      <c r="QCP33" s="7"/>
      <c r="QCQ33" s="7"/>
      <c r="QCR33" s="7"/>
      <c r="QCS33" s="7"/>
      <c r="QCT33" s="7"/>
      <c r="QCU33" s="7"/>
      <c r="QCV33" s="7"/>
      <c r="QCW33" s="7"/>
      <c r="QCX33" s="7"/>
      <c r="QCY33" s="7"/>
      <c r="QCZ33" s="7"/>
      <c r="QDA33" s="7"/>
      <c r="QDB33" s="7"/>
      <c r="QDC33" s="7"/>
      <c r="QDD33" s="7"/>
      <c r="QDE33" s="7"/>
      <c r="QDF33" s="7"/>
      <c r="QDG33" s="7"/>
      <c r="QDH33" s="7"/>
      <c r="QDI33" s="7"/>
      <c r="QDJ33" s="7"/>
      <c r="QDK33" s="7"/>
      <c r="QDL33" s="7"/>
      <c r="QDM33" s="7"/>
      <c r="QDN33" s="7"/>
      <c r="QDO33" s="7"/>
      <c r="QDP33" s="7"/>
      <c r="QDQ33" s="7"/>
      <c r="QDR33" s="7"/>
      <c r="QDS33" s="7"/>
      <c r="QDT33" s="7"/>
      <c r="QDU33" s="7"/>
      <c r="QDV33" s="7"/>
      <c r="QDW33" s="7"/>
      <c r="QDX33" s="7"/>
      <c r="QDY33" s="7"/>
      <c r="QDZ33" s="7"/>
      <c r="QEA33" s="7"/>
      <c r="QEB33" s="7"/>
      <c r="QEC33" s="7"/>
      <c r="QED33" s="7"/>
      <c r="QEE33" s="7"/>
      <c r="QEF33" s="7"/>
      <c r="QEG33" s="7"/>
      <c r="QEH33" s="7"/>
      <c r="QEI33" s="7"/>
      <c r="QEJ33" s="7"/>
      <c r="QEK33" s="7"/>
      <c r="QEL33" s="7"/>
      <c r="QEM33" s="7"/>
      <c r="QEN33" s="7"/>
      <c r="QEO33" s="7"/>
      <c r="QEP33" s="7"/>
      <c r="QEQ33" s="7"/>
      <c r="QER33" s="7"/>
      <c r="QES33" s="7"/>
      <c r="QET33" s="7"/>
      <c r="QEU33" s="7"/>
      <c r="QEV33" s="7"/>
      <c r="QEW33" s="7"/>
      <c r="QEX33" s="7"/>
      <c r="QEY33" s="7"/>
      <c r="QEZ33" s="7"/>
      <c r="QFA33" s="7"/>
      <c r="QFB33" s="7"/>
      <c r="QFC33" s="7"/>
      <c r="QFD33" s="7"/>
      <c r="QFE33" s="7"/>
      <c r="QFF33" s="7"/>
      <c r="QFG33" s="7"/>
      <c r="QFH33" s="7"/>
      <c r="QFI33" s="7"/>
      <c r="QFJ33" s="7"/>
      <c r="QFK33" s="7"/>
      <c r="QFL33" s="7"/>
      <c r="QFM33" s="7"/>
      <c r="QFN33" s="7"/>
      <c r="QFO33" s="7"/>
      <c r="QFP33" s="7"/>
      <c r="QFQ33" s="7"/>
      <c r="QFR33" s="7"/>
      <c r="QFS33" s="7"/>
      <c r="QFT33" s="7"/>
      <c r="QFU33" s="7"/>
      <c r="QFV33" s="7"/>
      <c r="QFW33" s="7"/>
      <c r="QFX33" s="7"/>
      <c r="QFY33" s="7"/>
      <c r="QFZ33" s="7"/>
      <c r="QGA33" s="7"/>
      <c r="QGB33" s="7"/>
      <c r="QGC33" s="7"/>
      <c r="QGD33" s="7"/>
      <c r="QGE33" s="7"/>
      <c r="QGF33" s="7"/>
      <c r="QGG33" s="7"/>
      <c r="QGH33" s="7"/>
      <c r="QGI33" s="7"/>
      <c r="QGJ33" s="7"/>
      <c r="QGK33" s="7"/>
      <c r="QGL33" s="7"/>
      <c r="QGM33" s="7"/>
      <c r="QGN33" s="7"/>
      <c r="QGO33" s="7"/>
      <c r="QGP33" s="7"/>
      <c r="QGQ33" s="7"/>
      <c r="QGR33" s="7"/>
      <c r="QGS33" s="7"/>
      <c r="QGT33" s="7"/>
      <c r="QGU33" s="7"/>
      <c r="QGV33" s="7"/>
      <c r="QGW33" s="7"/>
      <c r="QGX33" s="7"/>
      <c r="QGY33" s="7"/>
      <c r="QGZ33" s="7"/>
      <c r="QHA33" s="7"/>
      <c r="QHB33" s="7"/>
      <c r="QHC33" s="7"/>
      <c r="QHD33" s="7"/>
      <c r="QHE33" s="7"/>
      <c r="QHF33" s="7"/>
      <c r="QHG33" s="7"/>
      <c r="QHH33" s="7"/>
      <c r="QHI33" s="7"/>
      <c r="QHJ33" s="7"/>
      <c r="QHK33" s="7"/>
      <c r="QHL33" s="7"/>
      <c r="QHM33" s="7"/>
      <c r="QHN33" s="7"/>
      <c r="QHO33" s="7"/>
      <c r="QHP33" s="7"/>
      <c r="QHQ33" s="7"/>
      <c r="QHR33" s="7"/>
      <c r="QHS33" s="7"/>
      <c r="QHT33" s="7"/>
      <c r="QHU33" s="7"/>
      <c r="QHV33" s="7"/>
      <c r="QHW33" s="7"/>
      <c r="QHX33" s="7"/>
      <c r="QHY33" s="7"/>
      <c r="QHZ33" s="7"/>
      <c r="QIA33" s="7"/>
      <c r="QIB33" s="7"/>
      <c r="QIC33" s="7"/>
      <c r="QID33" s="7"/>
      <c r="QIE33" s="7"/>
      <c r="QIF33" s="7"/>
      <c r="QIG33" s="7"/>
      <c r="QIH33" s="7"/>
      <c r="QII33" s="7"/>
      <c r="QIJ33" s="7"/>
      <c r="QIK33" s="7"/>
      <c r="QIL33" s="7"/>
      <c r="QIM33" s="7"/>
      <c r="QIN33" s="7"/>
      <c r="QIO33" s="7"/>
      <c r="QIP33" s="7"/>
      <c r="QIQ33" s="7"/>
      <c r="QIR33" s="7"/>
      <c r="QIS33" s="7"/>
      <c r="QIT33" s="7"/>
      <c r="QIU33" s="7"/>
      <c r="QIV33" s="7"/>
      <c r="QIW33" s="7"/>
      <c r="QIX33" s="7"/>
      <c r="QIY33" s="7"/>
      <c r="QIZ33" s="7"/>
      <c r="QJA33" s="7"/>
      <c r="QJB33" s="7"/>
      <c r="QJC33" s="7"/>
      <c r="QJD33" s="7"/>
      <c r="QJE33" s="7"/>
      <c r="QJF33" s="7"/>
      <c r="QJG33" s="7"/>
      <c r="QJH33" s="7"/>
      <c r="QJI33" s="7"/>
      <c r="QJJ33" s="7"/>
      <c r="QJK33" s="7"/>
      <c r="QJL33" s="7"/>
      <c r="QJM33" s="7"/>
      <c r="QJN33" s="7"/>
      <c r="QJO33" s="7"/>
      <c r="QJP33" s="7"/>
      <c r="QJQ33" s="7"/>
      <c r="QJR33" s="7"/>
      <c r="QJS33" s="7"/>
      <c r="QJT33" s="7"/>
      <c r="QJU33" s="7"/>
      <c r="QJV33" s="7"/>
      <c r="QJW33" s="7"/>
      <c r="QJX33" s="7"/>
      <c r="QJY33" s="7"/>
      <c r="QJZ33" s="7"/>
      <c r="QKA33" s="7"/>
      <c r="QKB33" s="7"/>
      <c r="QKC33" s="7"/>
      <c r="QKD33" s="7"/>
      <c r="QKE33" s="7"/>
      <c r="QKF33" s="7"/>
      <c r="QKG33" s="7"/>
      <c r="QKH33" s="7"/>
      <c r="QKI33" s="7"/>
      <c r="QKJ33" s="7"/>
      <c r="QKK33" s="7"/>
      <c r="QKL33" s="7"/>
      <c r="QKM33" s="7"/>
      <c r="QKN33" s="7"/>
      <c r="QKO33" s="7"/>
      <c r="QKP33" s="7"/>
      <c r="QKQ33" s="7"/>
      <c r="QKR33" s="7"/>
      <c r="QKS33" s="7"/>
      <c r="QKT33" s="7"/>
      <c r="QKU33" s="7"/>
      <c r="QKV33" s="7"/>
      <c r="QKW33" s="7"/>
      <c r="QKX33" s="7"/>
      <c r="QKY33" s="7"/>
      <c r="QKZ33" s="7"/>
      <c r="QLA33" s="7"/>
      <c r="QLB33" s="7"/>
      <c r="QLC33" s="7"/>
      <c r="QLD33" s="7"/>
      <c r="QLE33" s="7"/>
      <c r="QLF33" s="7"/>
      <c r="QLG33" s="7"/>
      <c r="QLH33" s="7"/>
      <c r="QLI33" s="7"/>
      <c r="QLJ33" s="7"/>
      <c r="QLK33" s="7"/>
      <c r="QLL33" s="7"/>
      <c r="QLM33" s="7"/>
      <c r="QLN33" s="7"/>
      <c r="QLO33" s="7"/>
      <c r="QLP33" s="7"/>
      <c r="QLQ33" s="7"/>
      <c r="QLR33" s="7"/>
      <c r="QLS33" s="7"/>
      <c r="QLT33" s="7"/>
      <c r="QLU33" s="7"/>
      <c r="QLV33" s="7"/>
      <c r="QLW33" s="7"/>
      <c r="QLX33" s="7"/>
      <c r="QLY33" s="7"/>
      <c r="QLZ33" s="7"/>
      <c r="QMA33" s="7"/>
      <c r="QMB33" s="7"/>
      <c r="QMC33" s="7"/>
      <c r="QMD33" s="7"/>
      <c r="QME33" s="7"/>
      <c r="QMF33" s="7"/>
      <c r="QMG33" s="7"/>
      <c r="QMH33" s="7"/>
      <c r="QMI33" s="7"/>
      <c r="QMJ33" s="7"/>
      <c r="QMK33" s="7"/>
      <c r="QML33" s="7"/>
      <c r="QMM33" s="7"/>
      <c r="QMN33" s="7"/>
      <c r="QMO33" s="7"/>
      <c r="QMP33" s="7"/>
      <c r="QMQ33" s="7"/>
      <c r="QMR33" s="7"/>
      <c r="QMS33" s="7"/>
      <c r="QMT33" s="7"/>
      <c r="QMU33" s="7"/>
      <c r="QMV33" s="7"/>
      <c r="QMW33" s="7"/>
      <c r="QMX33" s="7"/>
      <c r="QMY33" s="7"/>
      <c r="QMZ33" s="7"/>
      <c r="QNA33" s="7"/>
      <c r="QNB33" s="7"/>
      <c r="QNC33" s="7"/>
      <c r="QND33" s="7"/>
      <c r="QNE33" s="7"/>
      <c r="QNF33" s="7"/>
      <c r="QNG33" s="7"/>
      <c r="QNH33" s="7"/>
      <c r="QNI33" s="7"/>
      <c r="QNJ33" s="7"/>
      <c r="QNK33" s="7"/>
      <c r="QNL33" s="7"/>
      <c r="QNM33" s="7"/>
      <c r="QNN33" s="7"/>
      <c r="QNO33" s="7"/>
      <c r="QNP33" s="7"/>
      <c r="QNQ33" s="7"/>
      <c r="QNR33" s="7"/>
      <c r="QNS33" s="7"/>
      <c r="QNT33" s="7"/>
      <c r="QNU33" s="7"/>
      <c r="QNV33" s="7"/>
      <c r="QNW33" s="7"/>
      <c r="QNX33" s="7"/>
      <c r="QNY33" s="7"/>
      <c r="QNZ33" s="7"/>
      <c r="QOA33" s="7"/>
      <c r="QOB33" s="7"/>
      <c r="QOC33" s="7"/>
      <c r="QOD33" s="7"/>
      <c r="QOE33" s="7"/>
      <c r="QOF33" s="7"/>
      <c r="QOG33" s="7"/>
      <c r="QOH33" s="7"/>
      <c r="QOI33" s="7"/>
      <c r="QOJ33" s="7"/>
      <c r="QOK33" s="7"/>
      <c r="QOL33" s="7"/>
      <c r="QOM33" s="7"/>
      <c r="QON33" s="7"/>
      <c r="QOO33" s="7"/>
      <c r="QOP33" s="7"/>
      <c r="QOQ33" s="7"/>
      <c r="QOR33" s="7"/>
      <c r="QOS33" s="7"/>
      <c r="QOT33" s="7"/>
      <c r="QOU33" s="7"/>
      <c r="QOV33" s="7"/>
      <c r="QOW33" s="7"/>
      <c r="QOX33" s="7"/>
      <c r="QOY33" s="7"/>
      <c r="QOZ33" s="7"/>
      <c r="QPA33" s="7"/>
      <c r="QPB33" s="7"/>
      <c r="QPC33" s="7"/>
      <c r="QPD33" s="7"/>
      <c r="QPE33" s="7"/>
      <c r="QPF33" s="7"/>
      <c r="QPG33" s="7"/>
      <c r="QPH33" s="7"/>
      <c r="QPI33" s="7"/>
      <c r="QPJ33" s="7"/>
      <c r="QPK33" s="7"/>
      <c r="QPL33" s="7"/>
      <c r="QPM33" s="7"/>
      <c r="QPN33" s="7"/>
      <c r="QPO33" s="7"/>
      <c r="QPP33" s="7"/>
      <c r="QPQ33" s="7"/>
      <c r="QPR33" s="7"/>
      <c r="QPS33" s="7"/>
      <c r="QPT33" s="7"/>
      <c r="QPU33" s="7"/>
      <c r="QPV33" s="7"/>
      <c r="QPW33" s="7"/>
      <c r="QPX33" s="7"/>
      <c r="QPY33" s="7"/>
      <c r="QPZ33" s="7"/>
      <c r="QQA33" s="7"/>
      <c r="QQB33" s="7"/>
      <c r="QQC33" s="7"/>
      <c r="QQD33" s="7"/>
      <c r="QQE33" s="7"/>
      <c r="QQF33" s="7"/>
      <c r="QQG33" s="7"/>
      <c r="QQH33" s="7"/>
      <c r="QQI33" s="7"/>
      <c r="QQJ33" s="7"/>
      <c r="QQK33" s="7"/>
      <c r="QQL33" s="7"/>
      <c r="QQM33" s="7"/>
      <c r="QQN33" s="7"/>
      <c r="QQO33" s="7"/>
      <c r="QQP33" s="7"/>
      <c r="QQQ33" s="7"/>
      <c r="QQR33" s="7"/>
      <c r="QQS33" s="7"/>
      <c r="QQT33" s="7"/>
      <c r="QQU33" s="7"/>
      <c r="QQV33" s="7"/>
      <c r="QQW33" s="7"/>
      <c r="QQX33" s="7"/>
      <c r="QQY33" s="7"/>
      <c r="QQZ33" s="7"/>
      <c r="QRA33" s="7"/>
      <c r="QRB33" s="7"/>
      <c r="QRC33" s="7"/>
      <c r="QRD33" s="7"/>
      <c r="QRE33" s="7"/>
      <c r="QRF33" s="7"/>
      <c r="QRG33" s="7"/>
      <c r="QRH33" s="7"/>
      <c r="QRI33" s="7"/>
      <c r="QRJ33" s="7"/>
      <c r="QRK33" s="7"/>
      <c r="QRL33" s="7"/>
      <c r="QRM33" s="7"/>
      <c r="QRN33" s="7"/>
      <c r="QRO33" s="7"/>
      <c r="QRP33" s="7"/>
      <c r="QRQ33" s="7"/>
      <c r="QRR33" s="7"/>
      <c r="QRS33" s="7"/>
      <c r="QRT33" s="7"/>
      <c r="QRU33" s="7"/>
      <c r="QRV33" s="7"/>
      <c r="QRW33" s="7"/>
      <c r="QRX33" s="7"/>
      <c r="QRY33" s="7"/>
      <c r="QRZ33" s="7"/>
      <c r="QSA33" s="7"/>
      <c r="QSB33" s="7"/>
      <c r="QSC33" s="7"/>
      <c r="QSD33" s="7"/>
      <c r="QSE33" s="7"/>
      <c r="QSF33" s="7"/>
      <c r="QSG33" s="7"/>
      <c r="QSH33" s="7"/>
      <c r="QSI33" s="7"/>
      <c r="QSJ33" s="7"/>
      <c r="QSK33" s="7"/>
      <c r="QSL33" s="7"/>
      <c r="QSM33" s="7"/>
      <c r="QSN33" s="7"/>
      <c r="QSO33" s="7"/>
      <c r="QSP33" s="7"/>
      <c r="QSQ33" s="7"/>
      <c r="QSR33" s="7"/>
      <c r="QSS33" s="7"/>
      <c r="QST33" s="7"/>
      <c r="QSU33" s="7"/>
      <c r="QSV33" s="7"/>
      <c r="QSW33" s="7"/>
      <c r="QSX33" s="7"/>
      <c r="QSY33" s="7"/>
      <c r="QSZ33" s="7"/>
      <c r="QTA33" s="7"/>
      <c r="QTB33" s="7"/>
      <c r="QTC33" s="7"/>
      <c r="QTD33" s="7"/>
      <c r="QTE33" s="7"/>
      <c r="QTF33" s="7"/>
      <c r="QTG33" s="7"/>
      <c r="QTH33" s="7"/>
      <c r="QTI33" s="7"/>
      <c r="QTJ33" s="7"/>
      <c r="QTK33" s="7"/>
      <c r="QTL33" s="7"/>
      <c r="QTM33" s="7"/>
      <c r="QTN33" s="7"/>
      <c r="QTO33" s="7"/>
      <c r="QTP33" s="7"/>
      <c r="QTQ33" s="7"/>
      <c r="QTR33" s="7"/>
      <c r="QTS33" s="7"/>
      <c r="QTT33" s="7"/>
      <c r="QTU33" s="7"/>
      <c r="QTV33" s="7"/>
      <c r="QTW33" s="7"/>
      <c r="QTX33" s="7"/>
      <c r="QTY33" s="7"/>
      <c r="QTZ33" s="7"/>
      <c r="QUA33" s="7"/>
      <c r="QUB33" s="7"/>
      <c r="QUC33" s="7"/>
      <c r="QUD33" s="7"/>
      <c r="QUE33" s="7"/>
      <c r="QUF33" s="7"/>
      <c r="QUG33" s="7"/>
      <c r="QUH33" s="7"/>
      <c r="QUI33" s="7"/>
      <c r="QUJ33" s="7"/>
      <c r="QUK33" s="7"/>
      <c r="QUL33" s="7"/>
      <c r="QUM33" s="7"/>
      <c r="QUN33" s="7"/>
      <c r="QUO33" s="7"/>
      <c r="QUP33" s="7"/>
      <c r="QUQ33" s="7"/>
      <c r="QUR33" s="7"/>
      <c r="QUS33" s="7"/>
      <c r="QUT33" s="7"/>
      <c r="QUU33" s="7"/>
      <c r="QUV33" s="7"/>
      <c r="QUW33" s="7"/>
      <c r="QUX33" s="7"/>
      <c r="QUY33" s="7"/>
      <c r="QUZ33" s="7"/>
      <c r="QVA33" s="7"/>
      <c r="QVB33" s="7"/>
      <c r="QVC33" s="7"/>
      <c r="QVD33" s="7"/>
      <c r="QVE33" s="7"/>
      <c r="QVF33" s="7"/>
      <c r="QVG33" s="7"/>
      <c r="QVH33" s="7"/>
      <c r="QVI33" s="7"/>
      <c r="QVJ33" s="7"/>
      <c r="QVK33" s="7"/>
      <c r="QVL33" s="7"/>
      <c r="QVM33" s="7"/>
      <c r="QVN33" s="7"/>
      <c r="QVO33" s="7"/>
      <c r="QVP33" s="7"/>
      <c r="QVQ33" s="7"/>
      <c r="QVR33" s="7"/>
      <c r="QVS33" s="7"/>
      <c r="QVT33" s="7"/>
      <c r="QVU33" s="7"/>
      <c r="QVV33" s="7"/>
      <c r="QVW33" s="7"/>
      <c r="QVX33" s="7"/>
      <c r="QVY33" s="7"/>
      <c r="QVZ33" s="7"/>
      <c r="QWA33" s="7"/>
      <c r="QWB33" s="7"/>
      <c r="QWC33" s="7"/>
      <c r="QWD33" s="7"/>
      <c r="QWE33" s="7"/>
      <c r="QWF33" s="7"/>
      <c r="QWG33" s="7"/>
      <c r="QWH33" s="7"/>
      <c r="QWI33" s="7"/>
      <c r="QWJ33" s="7"/>
      <c r="QWK33" s="7"/>
      <c r="QWL33" s="7"/>
      <c r="QWM33" s="7"/>
      <c r="QWN33" s="7"/>
      <c r="QWO33" s="7"/>
      <c r="QWP33" s="7"/>
      <c r="QWQ33" s="7"/>
      <c r="QWR33" s="7"/>
      <c r="QWS33" s="7"/>
      <c r="QWT33" s="7"/>
      <c r="QWU33" s="7"/>
      <c r="QWV33" s="7"/>
      <c r="QWW33" s="7"/>
      <c r="QWX33" s="7"/>
      <c r="QWY33" s="7"/>
      <c r="QWZ33" s="7"/>
      <c r="QXA33" s="7"/>
      <c r="QXB33" s="7"/>
      <c r="QXC33" s="7"/>
      <c r="QXD33" s="7"/>
      <c r="QXE33" s="7"/>
      <c r="QXF33" s="7"/>
      <c r="QXG33" s="7"/>
      <c r="QXH33" s="7"/>
      <c r="QXI33" s="7"/>
      <c r="QXJ33" s="7"/>
      <c r="QXK33" s="7"/>
      <c r="QXL33" s="7"/>
      <c r="QXM33" s="7"/>
      <c r="QXN33" s="7"/>
      <c r="QXO33" s="7"/>
      <c r="QXP33" s="7"/>
      <c r="QXQ33" s="7"/>
      <c r="QXR33" s="7"/>
      <c r="QXS33" s="7"/>
      <c r="QXT33" s="7"/>
      <c r="QXU33" s="7"/>
      <c r="QXV33" s="7"/>
      <c r="QXW33" s="7"/>
      <c r="QXX33" s="7"/>
      <c r="QXY33" s="7"/>
      <c r="QXZ33" s="7"/>
      <c r="QYA33" s="7"/>
      <c r="QYB33" s="7"/>
      <c r="QYC33" s="7"/>
      <c r="QYD33" s="7"/>
      <c r="QYE33" s="7"/>
      <c r="QYF33" s="7"/>
      <c r="QYG33" s="7"/>
      <c r="QYH33" s="7"/>
      <c r="QYI33" s="7"/>
      <c r="QYJ33" s="7"/>
      <c r="QYK33" s="7"/>
      <c r="QYL33" s="7"/>
      <c r="QYM33" s="7"/>
      <c r="QYN33" s="7"/>
      <c r="QYO33" s="7"/>
      <c r="QYP33" s="7"/>
      <c r="QYQ33" s="7"/>
      <c r="QYR33" s="7"/>
      <c r="QYS33" s="7"/>
      <c r="QYT33" s="7"/>
      <c r="QYU33" s="7"/>
      <c r="QYV33" s="7"/>
      <c r="QYW33" s="7"/>
      <c r="QYX33" s="7"/>
      <c r="QYY33" s="7"/>
      <c r="QYZ33" s="7"/>
      <c r="QZA33" s="7"/>
      <c r="QZB33" s="7"/>
      <c r="QZC33" s="7"/>
      <c r="QZD33" s="7"/>
      <c r="QZE33" s="7"/>
      <c r="QZF33" s="7"/>
      <c r="QZG33" s="7"/>
      <c r="QZH33" s="7"/>
      <c r="QZI33" s="7"/>
      <c r="QZJ33" s="7"/>
      <c r="QZK33" s="7"/>
      <c r="QZL33" s="7"/>
      <c r="QZM33" s="7"/>
      <c r="QZN33" s="7"/>
      <c r="QZO33" s="7"/>
      <c r="QZP33" s="7"/>
      <c r="QZQ33" s="7"/>
      <c r="QZR33" s="7"/>
      <c r="QZS33" s="7"/>
      <c r="QZT33" s="7"/>
      <c r="QZU33" s="7"/>
      <c r="QZV33" s="7"/>
      <c r="QZW33" s="7"/>
      <c r="QZX33" s="7"/>
      <c r="QZY33" s="7"/>
      <c r="QZZ33" s="7"/>
      <c r="RAA33" s="7"/>
      <c r="RAB33" s="7"/>
      <c r="RAC33" s="7"/>
      <c r="RAD33" s="7"/>
      <c r="RAE33" s="7"/>
      <c r="RAF33" s="7"/>
      <c r="RAG33" s="7"/>
      <c r="RAH33" s="7"/>
      <c r="RAI33" s="7"/>
      <c r="RAJ33" s="7"/>
      <c r="RAK33" s="7"/>
      <c r="RAL33" s="7"/>
      <c r="RAM33" s="7"/>
      <c r="RAN33" s="7"/>
      <c r="RAO33" s="7"/>
      <c r="RAP33" s="7"/>
      <c r="RAQ33" s="7"/>
      <c r="RAR33" s="7"/>
      <c r="RAS33" s="7"/>
      <c r="RAT33" s="7"/>
      <c r="RAU33" s="7"/>
      <c r="RAV33" s="7"/>
      <c r="RAW33" s="7"/>
      <c r="RAX33" s="7"/>
      <c r="RAY33" s="7"/>
      <c r="RAZ33" s="7"/>
      <c r="RBA33" s="7"/>
      <c r="RBB33" s="7"/>
      <c r="RBC33" s="7"/>
      <c r="RBD33" s="7"/>
      <c r="RBE33" s="7"/>
      <c r="RBF33" s="7"/>
      <c r="RBG33" s="7"/>
      <c r="RBH33" s="7"/>
      <c r="RBI33" s="7"/>
      <c r="RBJ33" s="7"/>
      <c r="RBK33" s="7"/>
      <c r="RBL33" s="7"/>
      <c r="RBM33" s="7"/>
      <c r="RBN33" s="7"/>
      <c r="RBO33" s="7"/>
      <c r="RBP33" s="7"/>
      <c r="RBQ33" s="7"/>
      <c r="RBR33" s="7"/>
      <c r="RBS33" s="7"/>
      <c r="RBT33" s="7"/>
      <c r="RBU33" s="7"/>
      <c r="RBV33" s="7"/>
      <c r="RBW33" s="7"/>
      <c r="RBX33" s="7"/>
      <c r="RBY33" s="7"/>
      <c r="RBZ33" s="7"/>
      <c r="RCA33" s="7"/>
      <c r="RCB33" s="7"/>
      <c r="RCC33" s="7"/>
      <c r="RCD33" s="7"/>
      <c r="RCE33" s="7"/>
      <c r="RCF33" s="7"/>
      <c r="RCG33" s="7"/>
      <c r="RCH33" s="7"/>
      <c r="RCI33" s="7"/>
      <c r="RCJ33" s="7"/>
      <c r="RCK33" s="7"/>
      <c r="RCL33" s="7"/>
      <c r="RCM33" s="7"/>
      <c r="RCN33" s="7"/>
      <c r="RCO33" s="7"/>
      <c r="RCP33" s="7"/>
      <c r="RCQ33" s="7"/>
      <c r="RCR33" s="7"/>
      <c r="RCS33" s="7"/>
      <c r="RCT33" s="7"/>
      <c r="RCU33" s="7"/>
      <c r="RCV33" s="7"/>
      <c r="RCW33" s="7"/>
      <c r="RCX33" s="7"/>
      <c r="RCY33" s="7"/>
      <c r="RCZ33" s="7"/>
      <c r="RDA33" s="7"/>
      <c r="RDB33" s="7"/>
      <c r="RDC33" s="7"/>
      <c r="RDD33" s="7"/>
      <c r="RDE33" s="7"/>
      <c r="RDF33" s="7"/>
      <c r="RDG33" s="7"/>
      <c r="RDH33" s="7"/>
      <c r="RDI33" s="7"/>
      <c r="RDJ33" s="7"/>
      <c r="RDK33" s="7"/>
      <c r="RDL33" s="7"/>
      <c r="RDM33" s="7"/>
      <c r="RDN33" s="7"/>
      <c r="RDO33" s="7"/>
      <c r="RDP33" s="7"/>
      <c r="RDQ33" s="7"/>
      <c r="RDR33" s="7"/>
      <c r="RDS33" s="7"/>
      <c r="RDT33" s="7"/>
      <c r="RDU33" s="7"/>
      <c r="RDV33" s="7"/>
      <c r="RDW33" s="7"/>
      <c r="RDX33" s="7"/>
      <c r="RDY33" s="7"/>
      <c r="RDZ33" s="7"/>
      <c r="REA33" s="7"/>
      <c r="REB33" s="7"/>
      <c r="REC33" s="7"/>
      <c r="RED33" s="7"/>
      <c r="REE33" s="7"/>
      <c r="REF33" s="7"/>
      <c r="REG33" s="7"/>
      <c r="REH33" s="7"/>
      <c r="REI33" s="7"/>
      <c r="REJ33" s="7"/>
      <c r="REK33" s="7"/>
      <c r="REL33" s="7"/>
      <c r="REM33" s="7"/>
      <c r="REN33" s="7"/>
      <c r="REO33" s="7"/>
      <c r="REP33" s="7"/>
      <c r="REQ33" s="7"/>
      <c r="RER33" s="7"/>
      <c r="RES33" s="7"/>
      <c r="RET33" s="7"/>
      <c r="REU33" s="7"/>
      <c r="REV33" s="7"/>
      <c r="REW33" s="7"/>
      <c r="REX33" s="7"/>
      <c r="REY33" s="7"/>
      <c r="REZ33" s="7"/>
      <c r="RFA33" s="7"/>
      <c r="RFB33" s="7"/>
      <c r="RFC33" s="7"/>
      <c r="RFD33" s="7"/>
      <c r="RFE33" s="7"/>
      <c r="RFF33" s="7"/>
      <c r="RFG33" s="7"/>
      <c r="RFH33" s="7"/>
      <c r="RFI33" s="7"/>
      <c r="RFJ33" s="7"/>
      <c r="RFK33" s="7"/>
      <c r="RFL33" s="7"/>
      <c r="RFM33" s="7"/>
      <c r="RFN33" s="7"/>
      <c r="RFO33" s="7"/>
      <c r="RFP33" s="7"/>
      <c r="RFQ33" s="7"/>
      <c r="RFR33" s="7"/>
      <c r="RFS33" s="7"/>
      <c r="RFT33" s="7"/>
      <c r="RFU33" s="7"/>
      <c r="RFV33" s="7"/>
      <c r="RFW33" s="7"/>
      <c r="RFX33" s="7"/>
      <c r="RFY33" s="7"/>
      <c r="RFZ33" s="7"/>
      <c r="RGA33" s="7"/>
      <c r="RGB33" s="7"/>
      <c r="RGC33" s="7"/>
      <c r="RGD33" s="7"/>
      <c r="RGE33" s="7"/>
      <c r="RGF33" s="7"/>
      <c r="RGG33" s="7"/>
      <c r="RGH33" s="7"/>
      <c r="RGI33" s="7"/>
      <c r="RGJ33" s="7"/>
      <c r="RGK33" s="7"/>
      <c r="RGL33" s="7"/>
      <c r="RGM33" s="7"/>
      <c r="RGN33" s="7"/>
      <c r="RGO33" s="7"/>
      <c r="RGP33" s="7"/>
      <c r="RGQ33" s="7"/>
      <c r="RGR33" s="7"/>
      <c r="RGS33" s="7"/>
      <c r="RGT33" s="7"/>
      <c r="RGU33" s="7"/>
      <c r="RGV33" s="7"/>
      <c r="RGW33" s="7"/>
      <c r="RGX33" s="7"/>
      <c r="RGY33" s="7"/>
      <c r="RGZ33" s="7"/>
      <c r="RHA33" s="7"/>
      <c r="RHB33" s="7"/>
      <c r="RHC33" s="7"/>
      <c r="RHD33" s="7"/>
      <c r="RHE33" s="7"/>
      <c r="RHF33" s="7"/>
      <c r="RHG33" s="7"/>
      <c r="RHH33" s="7"/>
      <c r="RHI33" s="7"/>
      <c r="RHJ33" s="7"/>
      <c r="RHK33" s="7"/>
      <c r="RHL33" s="7"/>
      <c r="RHM33" s="7"/>
      <c r="RHN33" s="7"/>
      <c r="RHO33" s="7"/>
      <c r="RHP33" s="7"/>
      <c r="RHQ33" s="7"/>
      <c r="RHR33" s="7"/>
      <c r="RHS33" s="7"/>
      <c r="RHT33" s="7"/>
      <c r="RHU33" s="7"/>
      <c r="RHV33" s="7"/>
      <c r="RHW33" s="7"/>
      <c r="RHX33" s="7"/>
      <c r="RHY33" s="7"/>
      <c r="RHZ33" s="7"/>
      <c r="RIA33" s="7"/>
      <c r="RIB33" s="7"/>
      <c r="RIC33" s="7"/>
      <c r="RID33" s="7"/>
      <c r="RIE33" s="7"/>
      <c r="RIF33" s="7"/>
      <c r="RIG33" s="7"/>
      <c r="RIH33" s="7"/>
      <c r="RII33" s="7"/>
      <c r="RIJ33" s="7"/>
      <c r="RIK33" s="7"/>
      <c r="RIL33" s="7"/>
      <c r="RIM33" s="7"/>
      <c r="RIN33" s="7"/>
      <c r="RIO33" s="7"/>
      <c r="RIP33" s="7"/>
      <c r="RIQ33" s="7"/>
      <c r="RIR33" s="7"/>
      <c r="RIS33" s="7"/>
      <c r="RIT33" s="7"/>
      <c r="RIU33" s="7"/>
      <c r="RIV33" s="7"/>
      <c r="RIW33" s="7"/>
      <c r="RIX33" s="7"/>
      <c r="RIY33" s="7"/>
      <c r="RIZ33" s="7"/>
      <c r="RJA33" s="7"/>
      <c r="RJB33" s="7"/>
      <c r="RJC33" s="7"/>
      <c r="RJD33" s="7"/>
      <c r="RJE33" s="7"/>
      <c r="RJF33" s="7"/>
      <c r="RJG33" s="7"/>
      <c r="RJH33" s="7"/>
      <c r="RJI33" s="7"/>
      <c r="RJJ33" s="7"/>
      <c r="RJK33" s="7"/>
      <c r="RJL33" s="7"/>
      <c r="RJM33" s="7"/>
      <c r="RJN33" s="7"/>
      <c r="RJO33" s="7"/>
      <c r="RJP33" s="7"/>
      <c r="RJQ33" s="7"/>
      <c r="RJR33" s="7"/>
      <c r="RJS33" s="7"/>
      <c r="RJT33" s="7"/>
      <c r="RJU33" s="7"/>
      <c r="RJV33" s="7"/>
      <c r="RJW33" s="7"/>
      <c r="RJX33" s="7"/>
      <c r="RJY33" s="7"/>
      <c r="RJZ33" s="7"/>
      <c r="RKA33" s="7"/>
      <c r="RKB33" s="7"/>
      <c r="RKC33" s="7"/>
      <c r="RKD33" s="7"/>
      <c r="RKE33" s="7"/>
      <c r="RKF33" s="7"/>
      <c r="RKG33" s="7"/>
      <c r="RKH33" s="7"/>
      <c r="RKI33" s="7"/>
      <c r="RKJ33" s="7"/>
      <c r="RKK33" s="7"/>
      <c r="RKL33" s="7"/>
      <c r="RKM33" s="7"/>
      <c r="RKN33" s="7"/>
      <c r="RKO33" s="7"/>
      <c r="RKP33" s="7"/>
      <c r="RKQ33" s="7"/>
      <c r="RKR33" s="7"/>
      <c r="RKS33" s="7"/>
      <c r="RKT33" s="7"/>
      <c r="RKU33" s="7"/>
      <c r="RKV33" s="7"/>
      <c r="RKW33" s="7"/>
      <c r="RKX33" s="7"/>
      <c r="RKY33" s="7"/>
      <c r="RKZ33" s="7"/>
      <c r="RLA33" s="7"/>
      <c r="RLB33" s="7"/>
      <c r="RLC33" s="7"/>
      <c r="RLD33" s="7"/>
      <c r="RLE33" s="7"/>
      <c r="RLF33" s="7"/>
      <c r="RLG33" s="7"/>
      <c r="RLH33" s="7"/>
      <c r="RLI33" s="7"/>
      <c r="RLJ33" s="7"/>
      <c r="RLK33" s="7"/>
      <c r="RLL33" s="7"/>
      <c r="RLM33" s="7"/>
      <c r="RLN33" s="7"/>
      <c r="RLO33" s="7"/>
      <c r="RLP33" s="7"/>
      <c r="RLQ33" s="7"/>
      <c r="RLR33" s="7"/>
      <c r="RLS33" s="7"/>
      <c r="RLT33" s="7"/>
      <c r="RLU33" s="7"/>
      <c r="RLV33" s="7"/>
      <c r="RLW33" s="7"/>
      <c r="RLX33" s="7"/>
      <c r="RLY33" s="7"/>
      <c r="RLZ33" s="7"/>
      <c r="RMA33" s="7"/>
      <c r="RMB33" s="7"/>
      <c r="RMC33" s="7"/>
      <c r="RMD33" s="7"/>
      <c r="RME33" s="7"/>
      <c r="RMF33" s="7"/>
      <c r="RMG33" s="7"/>
      <c r="RMH33" s="7"/>
      <c r="RMI33" s="7"/>
      <c r="RMJ33" s="7"/>
      <c r="RMK33" s="7"/>
      <c r="RML33" s="7"/>
      <c r="RMM33" s="7"/>
      <c r="RMN33" s="7"/>
      <c r="RMO33" s="7"/>
      <c r="RMP33" s="7"/>
      <c r="RMQ33" s="7"/>
      <c r="RMR33" s="7"/>
      <c r="RMS33" s="7"/>
      <c r="RMT33" s="7"/>
      <c r="RMU33" s="7"/>
      <c r="RMV33" s="7"/>
      <c r="RMW33" s="7"/>
      <c r="RMX33" s="7"/>
      <c r="RMY33" s="7"/>
      <c r="RMZ33" s="7"/>
      <c r="RNA33" s="7"/>
      <c r="RNB33" s="7"/>
      <c r="RNC33" s="7"/>
      <c r="RND33" s="7"/>
      <c r="RNE33" s="7"/>
      <c r="RNF33" s="7"/>
      <c r="RNG33" s="7"/>
      <c r="RNH33" s="7"/>
      <c r="RNI33" s="7"/>
      <c r="RNJ33" s="7"/>
      <c r="RNK33" s="7"/>
      <c r="RNL33" s="7"/>
      <c r="RNM33" s="7"/>
      <c r="RNN33" s="7"/>
      <c r="RNO33" s="7"/>
      <c r="RNP33" s="7"/>
      <c r="RNQ33" s="7"/>
      <c r="RNR33" s="7"/>
      <c r="RNS33" s="7"/>
      <c r="RNT33" s="7"/>
      <c r="RNU33" s="7"/>
      <c r="RNV33" s="7"/>
      <c r="RNW33" s="7"/>
      <c r="RNX33" s="7"/>
      <c r="RNY33" s="7"/>
      <c r="RNZ33" s="7"/>
      <c r="ROA33" s="7"/>
      <c r="ROB33" s="7"/>
      <c r="ROC33" s="7"/>
      <c r="ROD33" s="7"/>
      <c r="ROE33" s="7"/>
      <c r="ROF33" s="7"/>
      <c r="ROG33" s="7"/>
      <c r="ROH33" s="7"/>
      <c r="ROI33" s="7"/>
      <c r="ROJ33" s="7"/>
      <c r="ROK33" s="7"/>
      <c r="ROL33" s="7"/>
      <c r="ROM33" s="7"/>
      <c r="RON33" s="7"/>
      <c r="ROO33" s="7"/>
      <c r="ROP33" s="7"/>
      <c r="ROQ33" s="7"/>
      <c r="ROR33" s="7"/>
      <c r="ROS33" s="7"/>
      <c r="ROT33" s="7"/>
      <c r="ROU33" s="7"/>
      <c r="ROV33" s="7"/>
      <c r="ROW33" s="7"/>
      <c r="ROX33" s="7"/>
      <c r="ROY33" s="7"/>
      <c r="ROZ33" s="7"/>
      <c r="RPA33" s="7"/>
      <c r="RPB33" s="7"/>
      <c r="RPC33" s="7"/>
      <c r="RPD33" s="7"/>
      <c r="RPE33" s="7"/>
      <c r="RPF33" s="7"/>
      <c r="RPG33" s="7"/>
      <c r="RPH33" s="7"/>
      <c r="RPI33" s="7"/>
      <c r="RPJ33" s="7"/>
      <c r="RPK33" s="7"/>
      <c r="RPL33" s="7"/>
      <c r="RPM33" s="7"/>
      <c r="RPN33" s="7"/>
      <c r="RPO33" s="7"/>
      <c r="RPP33" s="7"/>
      <c r="RPQ33" s="7"/>
      <c r="RPR33" s="7"/>
      <c r="RPS33" s="7"/>
      <c r="RPT33" s="7"/>
      <c r="RPU33" s="7"/>
      <c r="RPV33" s="7"/>
      <c r="RPW33" s="7"/>
      <c r="RPX33" s="7"/>
      <c r="RPY33" s="7"/>
      <c r="RPZ33" s="7"/>
      <c r="RQA33" s="7"/>
      <c r="RQB33" s="7"/>
      <c r="RQC33" s="7"/>
      <c r="RQD33" s="7"/>
      <c r="RQE33" s="7"/>
      <c r="RQF33" s="7"/>
      <c r="RQG33" s="7"/>
      <c r="RQH33" s="7"/>
      <c r="RQI33" s="7"/>
      <c r="RQJ33" s="7"/>
      <c r="RQK33" s="7"/>
      <c r="RQL33" s="7"/>
      <c r="RQM33" s="7"/>
      <c r="RQN33" s="7"/>
      <c r="RQO33" s="7"/>
      <c r="RQP33" s="7"/>
      <c r="RQQ33" s="7"/>
      <c r="RQR33" s="7"/>
      <c r="RQS33" s="7"/>
      <c r="RQT33" s="7"/>
      <c r="RQU33" s="7"/>
      <c r="RQV33" s="7"/>
      <c r="RQW33" s="7"/>
      <c r="RQX33" s="7"/>
      <c r="RQY33" s="7"/>
      <c r="RQZ33" s="7"/>
      <c r="RRA33" s="7"/>
      <c r="RRB33" s="7"/>
      <c r="RRC33" s="7"/>
      <c r="RRD33" s="7"/>
      <c r="RRE33" s="7"/>
      <c r="RRF33" s="7"/>
      <c r="RRG33" s="7"/>
      <c r="RRH33" s="7"/>
      <c r="RRI33" s="7"/>
      <c r="RRJ33" s="7"/>
      <c r="RRK33" s="7"/>
      <c r="RRL33" s="7"/>
      <c r="RRM33" s="7"/>
      <c r="RRN33" s="7"/>
      <c r="RRO33" s="7"/>
      <c r="RRP33" s="7"/>
      <c r="RRQ33" s="7"/>
      <c r="RRR33" s="7"/>
      <c r="RRS33" s="7"/>
      <c r="RRT33" s="7"/>
      <c r="RRU33" s="7"/>
      <c r="RRV33" s="7"/>
      <c r="RRW33" s="7"/>
      <c r="RRX33" s="7"/>
      <c r="RRY33" s="7"/>
      <c r="RRZ33" s="7"/>
      <c r="RSA33" s="7"/>
      <c r="RSB33" s="7"/>
      <c r="RSC33" s="7"/>
      <c r="RSD33" s="7"/>
      <c r="RSE33" s="7"/>
      <c r="RSF33" s="7"/>
      <c r="RSG33" s="7"/>
      <c r="RSH33" s="7"/>
      <c r="RSI33" s="7"/>
      <c r="RSJ33" s="7"/>
      <c r="RSK33" s="7"/>
      <c r="RSL33" s="7"/>
      <c r="RSM33" s="7"/>
      <c r="RSN33" s="7"/>
      <c r="RSO33" s="7"/>
      <c r="RSP33" s="7"/>
      <c r="RSQ33" s="7"/>
      <c r="RSR33" s="7"/>
      <c r="RSS33" s="7"/>
      <c r="RST33" s="7"/>
      <c r="RSU33" s="7"/>
      <c r="RSV33" s="7"/>
      <c r="RSW33" s="7"/>
      <c r="RSX33" s="7"/>
      <c r="RSY33" s="7"/>
      <c r="RSZ33" s="7"/>
      <c r="RTA33" s="7"/>
      <c r="RTB33" s="7"/>
      <c r="RTC33" s="7"/>
      <c r="RTD33" s="7"/>
      <c r="RTE33" s="7"/>
      <c r="RTF33" s="7"/>
      <c r="RTG33" s="7"/>
      <c r="RTH33" s="7"/>
      <c r="RTI33" s="7"/>
      <c r="RTJ33" s="7"/>
      <c r="RTK33" s="7"/>
      <c r="RTL33" s="7"/>
      <c r="RTM33" s="7"/>
      <c r="RTN33" s="7"/>
      <c r="RTO33" s="7"/>
      <c r="RTP33" s="7"/>
      <c r="RTQ33" s="7"/>
      <c r="RTR33" s="7"/>
      <c r="RTS33" s="7"/>
      <c r="RTT33" s="7"/>
      <c r="RTU33" s="7"/>
      <c r="RTV33" s="7"/>
      <c r="RTW33" s="7"/>
      <c r="RTX33" s="7"/>
      <c r="RTY33" s="7"/>
      <c r="RTZ33" s="7"/>
      <c r="RUA33" s="7"/>
      <c r="RUB33" s="7"/>
      <c r="RUC33" s="7"/>
      <c r="RUD33" s="7"/>
      <c r="RUE33" s="7"/>
      <c r="RUF33" s="7"/>
      <c r="RUG33" s="7"/>
      <c r="RUH33" s="7"/>
      <c r="RUI33" s="7"/>
      <c r="RUJ33" s="7"/>
      <c r="RUK33" s="7"/>
      <c r="RUL33" s="7"/>
      <c r="RUM33" s="7"/>
      <c r="RUN33" s="7"/>
      <c r="RUO33" s="7"/>
      <c r="RUP33" s="7"/>
      <c r="RUQ33" s="7"/>
      <c r="RUR33" s="7"/>
      <c r="RUS33" s="7"/>
      <c r="RUT33" s="7"/>
      <c r="RUU33" s="7"/>
      <c r="RUV33" s="7"/>
      <c r="RUW33" s="7"/>
      <c r="RUX33" s="7"/>
      <c r="RUY33" s="7"/>
      <c r="RUZ33" s="7"/>
      <c r="RVA33" s="7"/>
      <c r="RVB33" s="7"/>
      <c r="RVC33" s="7"/>
      <c r="RVD33" s="7"/>
      <c r="RVE33" s="7"/>
      <c r="RVF33" s="7"/>
      <c r="RVG33" s="7"/>
      <c r="RVH33" s="7"/>
      <c r="RVI33" s="7"/>
      <c r="RVJ33" s="7"/>
      <c r="RVK33" s="7"/>
      <c r="RVL33" s="7"/>
      <c r="RVM33" s="7"/>
      <c r="RVN33" s="7"/>
      <c r="RVO33" s="7"/>
      <c r="RVP33" s="7"/>
      <c r="RVQ33" s="7"/>
      <c r="RVR33" s="7"/>
      <c r="RVS33" s="7"/>
      <c r="RVT33" s="7"/>
      <c r="RVU33" s="7"/>
      <c r="RVV33" s="7"/>
      <c r="RVW33" s="7"/>
      <c r="RVX33" s="7"/>
      <c r="RVY33" s="7"/>
      <c r="RVZ33" s="7"/>
      <c r="RWA33" s="7"/>
      <c r="RWB33" s="7"/>
      <c r="RWC33" s="7"/>
      <c r="RWD33" s="7"/>
      <c r="RWE33" s="7"/>
      <c r="RWF33" s="7"/>
      <c r="RWG33" s="7"/>
      <c r="RWH33" s="7"/>
      <c r="RWI33" s="7"/>
      <c r="RWJ33" s="7"/>
      <c r="RWK33" s="7"/>
      <c r="RWL33" s="7"/>
      <c r="RWM33" s="7"/>
      <c r="RWN33" s="7"/>
      <c r="RWO33" s="7"/>
      <c r="RWP33" s="7"/>
      <c r="RWQ33" s="7"/>
      <c r="RWR33" s="7"/>
      <c r="RWS33" s="7"/>
      <c r="RWT33" s="7"/>
      <c r="RWU33" s="7"/>
      <c r="RWV33" s="7"/>
      <c r="RWW33" s="7"/>
      <c r="RWX33" s="7"/>
      <c r="RWY33" s="7"/>
      <c r="RWZ33" s="7"/>
      <c r="RXA33" s="7"/>
      <c r="RXB33" s="7"/>
      <c r="RXC33" s="7"/>
      <c r="RXD33" s="7"/>
      <c r="RXE33" s="7"/>
      <c r="RXF33" s="7"/>
      <c r="RXG33" s="7"/>
      <c r="RXH33" s="7"/>
      <c r="RXI33" s="7"/>
      <c r="RXJ33" s="7"/>
      <c r="RXK33" s="7"/>
      <c r="RXL33" s="7"/>
      <c r="RXM33" s="7"/>
      <c r="RXN33" s="7"/>
      <c r="RXO33" s="7"/>
      <c r="RXP33" s="7"/>
      <c r="RXQ33" s="7"/>
      <c r="RXR33" s="7"/>
      <c r="RXS33" s="7"/>
      <c r="RXT33" s="7"/>
      <c r="RXU33" s="7"/>
      <c r="RXV33" s="7"/>
      <c r="RXW33" s="7"/>
      <c r="RXX33" s="7"/>
      <c r="RXY33" s="7"/>
      <c r="RXZ33" s="7"/>
      <c r="RYA33" s="7"/>
      <c r="RYB33" s="7"/>
      <c r="RYC33" s="7"/>
      <c r="RYD33" s="7"/>
      <c r="RYE33" s="7"/>
      <c r="RYF33" s="7"/>
      <c r="RYG33" s="7"/>
      <c r="RYH33" s="7"/>
      <c r="RYI33" s="7"/>
      <c r="RYJ33" s="7"/>
      <c r="RYK33" s="7"/>
      <c r="RYL33" s="7"/>
      <c r="RYM33" s="7"/>
      <c r="RYN33" s="7"/>
      <c r="RYO33" s="7"/>
      <c r="RYP33" s="7"/>
      <c r="RYQ33" s="7"/>
      <c r="RYR33" s="7"/>
      <c r="RYS33" s="7"/>
      <c r="RYT33" s="7"/>
      <c r="RYU33" s="7"/>
      <c r="RYV33" s="7"/>
      <c r="RYW33" s="7"/>
      <c r="RYX33" s="7"/>
      <c r="RYY33" s="7"/>
      <c r="RYZ33" s="7"/>
      <c r="RZA33" s="7"/>
      <c r="RZB33" s="7"/>
      <c r="RZC33" s="7"/>
      <c r="RZD33" s="7"/>
      <c r="RZE33" s="7"/>
      <c r="RZF33" s="7"/>
      <c r="RZG33" s="7"/>
      <c r="RZH33" s="7"/>
      <c r="RZI33" s="7"/>
      <c r="RZJ33" s="7"/>
      <c r="RZK33" s="7"/>
      <c r="RZL33" s="7"/>
      <c r="RZM33" s="7"/>
      <c r="RZN33" s="7"/>
      <c r="RZO33" s="7"/>
      <c r="RZP33" s="7"/>
      <c r="RZQ33" s="7"/>
      <c r="RZR33" s="7"/>
      <c r="RZS33" s="7"/>
      <c r="RZT33" s="7"/>
      <c r="RZU33" s="7"/>
      <c r="RZV33" s="7"/>
      <c r="RZW33" s="7"/>
      <c r="RZX33" s="7"/>
      <c r="RZY33" s="7"/>
      <c r="RZZ33" s="7"/>
      <c r="SAA33" s="7"/>
      <c r="SAB33" s="7"/>
      <c r="SAC33" s="7"/>
      <c r="SAD33" s="7"/>
      <c r="SAE33" s="7"/>
      <c r="SAF33" s="7"/>
      <c r="SAG33" s="7"/>
      <c r="SAH33" s="7"/>
      <c r="SAI33" s="7"/>
      <c r="SAJ33" s="7"/>
      <c r="SAK33" s="7"/>
      <c r="SAL33" s="7"/>
      <c r="SAM33" s="7"/>
      <c r="SAN33" s="7"/>
      <c r="SAO33" s="7"/>
      <c r="SAP33" s="7"/>
      <c r="SAQ33" s="7"/>
      <c r="SAR33" s="7"/>
      <c r="SAS33" s="7"/>
      <c r="SAT33" s="7"/>
      <c r="SAU33" s="7"/>
      <c r="SAV33" s="7"/>
      <c r="SAW33" s="7"/>
      <c r="SAX33" s="7"/>
      <c r="SAY33" s="7"/>
      <c r="SAZ33" s="7"/>
      <c r="SBA33" s="7"/>
      <c r="SBB33" s="7"/>
      <c r="SBC33" s="7"/>
      <c r="SBD33" s="7"/>
      <c r="SBE33" s="7"/>
      <c r="SBF33" s="7"/>
      <c r="SBG33" s="7"/>
      <c r="SBH33" s="7"/>
      <c r="SBI33" s="7"/>
      <c r="SBJ33" s="7"/>
      <c r="SBK33" s="7"/>
      <c r="SBL33" s="7"/>
      <c r="SBM33" s="7"/>
      <c r="SBN33" s="7"/>
      <c r="SBO33" s="7"/>
      <c r="SBP33" s="7"/>
      <c r="SBQ33" s="7"/>
      <c r="SBR33" s="7"/>
      <c r="SBS33" s="7"/>
      <c r="SBT33" s="7"/>
      <c r="SBU33" s="7"/>
      <c r="SBV33" s="7"/>
      <c r="SBW33" s="7"/>
      <c r="SBX33" s="7"/>
      <c r="SBY33" s="7"/>
      <c r="SBZ33" s="7"/>
      <c r="SCA33" s="7"/>
      <c r="SCB33" s="7"/>
      <c r="SCC33" s="7"/>
      <c r="SCD33" s="7"/>
      <c r="SCE33" s="7"/>
      <c r="SCF33" s="7"/>
      <c r="SCG33" s="7"/>
      <c r="SCH33" s="7"/>
      <c r="SCI33" s="7"/>
      <c r="SCJ33" s="7"/>
      <c r="SCK33" s="7"/>
      <c r="SCL33" s="7"/>
      <c r="SCM33" s="7"/>
      <c r="SCN33" s="7"/>
      <c r="SCO33" s="7"/>
      <c r="SCP33" s="7"/>
      <c r="SCQ33" s="7"/>
      <c r="SCR33" s="7"/>
      <c r="SCS33" s="7"/>
      <c r="SCT33" s="7"/>
      <c r="SCU33" s="7"/>
      <c r="SCV33" s="7"/>
      <c r="SCW33" s="7"/>
      <c r="SCX33" s="7"/>
      <c r="SCY33" s="7"/>
      <c r="SCZ33" s="7"/>
      <c r="SDA33" s="7"/>
      <c r="SDB33" s="7"/>
      <c r="SDC33" s="7"/>
      <c r="SDD33" s="7"/>
      <c r="SDE33" s="7"/>
      <c r="SDF33" s="7"/>
      <c r="SDG33" s="7"/>
      <c r="SDH33" s="7"/>
      <c r="SDI33" s="7"/>
      <c r="SDJ33" s="7"/>
      <c r="SDK33" s="7"/>
      <c r="SDL33" s="7"/>
      <c r="SDM33" s="7"/>
      <c r="SDN33" s="7"/>
      <c r="SDO33" s="7"/>
      <c r="SDP33" s="7"/>
      <c r="SDQ33" s="7"/>
      <c r="SDR33" s="7"/>
      <c r="SDS33" s="7"/>
      <c r="SDT33" s="7"/>
      <c r="SDU33" s="7"/>
      <c r="SDV33" s="7"/>
      <c r="SDW33" s="7"/>
      <c r="SDX33" s="7"/>
      <c r="SDY33" s="7"/>
      <c r="SDZ33" s="7"/>
      <c r="SEA33" s="7"/>
      <c r="SEB33" s="7"/>
      <c r="SEC33" s="7"/>
      <c r="SED33" s="7"/>
      <c r="SEE33" s="7"/>
      <c r="SEF33" s="7"/>
      <c r="SEG33" s="7"/>
      <c r="SEH33" s="7"/>
      <c r="SEI33" s="7"/>
      <c r="SEJ33" s="7"/>
      <c r="SEK33" s="7"/>
      <c r="SEL33" s="7"/>
      <c r="SEM33" s="7"/>
      <c r="SEN33" s="7"/>
      <c r="SEO33" s="7"/>
      <c r="SEP33" s="7"/>
      <c r="SEQ33" s="7"/>
      <c r="SER33" s="7"/>
      <c r="SES33" s="7"/>
      <c r="SET33" s="7"/>
      <c r="SEU33" s="7"/>
      <c r="SEV33" s="7"/>
      <c r="SEW33" s="7"/>
      <c r="SEX33" s="7"/>
      <c r="SEY33" s="7"/>
      <c r="SEZ33" s="7"/>
      <c r="SFA33" s="7"/>
      <c r="SFB33" s="7"/>
      <c r="SFC33" s="7"/>
      <c r="SFD33" s="7"/>
      <c r="SFE33" s="7"/>
      <c r="SFF33" s="7"/>
      <c r="SFG33" s="7"/>
      <c r="SFH33" s="7"/>
      <c r="SFI33" s="7"/>
      <c r="SFJ33" s="7"/>
      <c r="SFK33" s="7"/>
      <c r="SFL33" s="7"/>
      <c r="SFM33" s="7"/>
      <c r="SFN33" s="7"/>
      <c r="SFO33" s="7"/>
      <c r="SFP33" s="7"/>
      <c r="SFQ33" s="7"/>
      <c r="SFR33" s="7"/>
      <c r="SFS33" s="7"/>
      <c r="SFT33" s="7"/>
      <c r="SFU33" s="7"/>
      <c r="SFV33" s="7"/>
      <c r="SFW33" s="7"/>
      <c r="SFX33" s="7"/>
      <c r="SFY33" s="7"/>
      <c r="SFZ33" s="7"/>
      <c r="SGA33" s="7"/>
      <c r="SGB33" s="7"/>
      <c r="SGC33" s="7"/>
      <c r="SGD33" s="7"/>
      <c r="SGE33" s="7"/>
      <c r="SGF33" s="7"/>
      <c r="SGG33" s="7"/>
      <c r="SGH33" s="7"/>
      <c r="SGI33" s="7"/>
      <c r="SGJ33" s="7"/>
      <c r="SGK33" s="7"/>
      <c r="SGL33" s="7"/>
      <c r="SGM33" s="7"/>
      <c r="SGN33" s="7"/>
      <c r="SGO33" s="7"/>
      <c r="SGP33" s="7"/>
      <c r="SGQ33" s="7"/>
      <c r="SGR33" s="7"/>
      <c r="SGS33" s="7"/>
      <c r="SGT33" s="7"/>
      <c r="SGU33" s="7"/>
      <c r="SGV33" s="7"/>
      <c r="SGW33" s="7"/>
      <c r="SGX33" s="7"/>
      <c r="SGY33" s="7"/>
      <c r="SGZ33" s="7"/>
      <c r="SHA33" s="7"/>
      <c r="SHB33" s="7"/>
      <c r="SHC33" s="7"/>
      <c r="SHD33" s="7"/>
      <c r="SHE33" s="7"/>
      <c r="SHF33" s="7"/>
      <c r="SHG33" s="7"/>
      <c r="SHH33" s="7"/>
      <c r="SHI33" s="7"/>
      <c r="SHJ33" s="7"/>
      <c r="SHK33" s="7"/>
      <c r="SHL33" s="7"/>
      <c r="SHM33" s="7"/>
      <c r="SHN33" s="7"/>
      <c r="SHO33" s="7"/>
      <c r="SHP33" s="7"/>
      <c r="SHQ33" s="7"/>
      <c r="SHR33" s="7"/>
      <c r="SHS33" s="7"/>
      <c r="SHT33" s="7"/>
      <c r="SHU33" s="7"/>
      <c r="SHV33" s="7"/>
      <c r="SHW33" s="7"/>
      <c r="SHX33" s="7"/>
      <c r="SHY33" s="7"/>
      <c r="SHZ33" s="7"/>
      <c r="SIA33" s="7"/>
      <c r="SIB33" s="7"/>
      <c r="SIC33" s="7"/>
      <c r="SID33" s="7"/>
      <c r="SIE33" s="7"/>
      <c r="SIF33" s="7"/>
      <c r="SIG33" s="7"/>
      <c r="SIH33" s="7"/>
      <c r="SII33" s="7"/>
      <c r="SIJ33" s="7"/>
      <c r="SIK33" s="7"/>
      <c r="SIL33" s="7"/>
      <c r="SIM33" s="7"/>
      <c r="SIN33" s="7"/>
      <c r="SIO33" s="7"/>
      <c r="SIP33" s="7"/>
      <c r="SIQ33" s="7"/>
      <c r="SIR33" s="7"/>
      <c r="SIS33" s="7"/>
      <c r="SIT33" s="7"/>
      <c r="SIU33" s="7"/>
      <c r="SIV33" s="7"/>
      <c r="SIW33" s="7"/>
      <c r="SIX33" s="7"/>
      <c r="SIY33" s="7"/>
      <c r="SIZ33" s="7"/>
      <c r="SJA33" s="7"/>
      <c r="SJB33" s="7"/>
      <c r="SJC33" s="7"/>
      <c r="SJD33" s="7"/>
      <c r="SJE33" s="7"/>
      <c r="SJF33" s="7"/>
      <c r="SJG33" s="7"/>
      <c r="SJH33" s="7"/>
      <c r="SJI33" s="7"/>
      <c r="SJJ33" s="7"/>
      <c r="SJK33" s="7"/>
      <c r="SJL33" s="7"/>
      <c r="SJM33" s="7"/>
      <c r="SJN33" s="7"/>
      <c r="SJO33" s="7"/>
      <c r="SJP33" s="7"/>
      <c r="SJQ33" s="7"/>
      <c r="SJR33" s="7"/>
      <c r="SJS33" s="7"/>
      <c r="SJT33" s="7"/>
      <c r="SJU33" s="7"/>
      <c r="SJV33" s="7"/>
      <c r="SJW33" s="7"/>
      <c r="SJX33" s="7"/>
      <c r="SJY33" s="7"/>
      <c r="SJZ33" s="7"/>
      <c r="SKA33" s="7"/>
      <c r="SKB33" s="7"/>
      <c r="SKC33" s="7"/>
      <c r="SKD33" s="7"/>
      <c r="SKE33" s="7"/>
      <c r="SKF33" s="7"/>
      <c r="SKG33" s="7"/>
      <c r="SKH33" s="7"/>
      <c r="SKI33" s="7"/>
      <c r="SKJ33" s="7"/>
      <c r="SKK33" s="7"/>
      <c r="SKL33" s="7"/>
      <c r="SKM33" s="7"/>
      <c r="SKN33" s="7"/>
      <c r="SKO33" s="7"/>
      <c r="SKP33" s="7"/>
      <c r="SKQ33" s="7"/>
      <c r="SKR33" s="7"/>
      <c r="SKS33" s="7"/>
      <c r="SKT33" s="7"/>
      <c r="SKU33" s="7"/>
      <c r="SKV33" s="7"/>
      <c r="SKW33" s="7"/>
      <c r="SKX33" s="7"/>
      <c r="SKY33" s="7"/>
      <c r="SKZ33" s="7"/>
      <c r="SLA33" s="7"/>
      <c r="SLB33" s="7"/>
      <c r="SLC33" s="7"/>
      <c r="SLD33" s="7"/>
      <c r="SLE33" s="7"/>
      <c r="SLF33" s="7"/>
      <c r="SLG33" s="7"/>
      <c r="SLH33" s="7"/>
      <c r="SLI33" s="7"/>
      <c r="SLJ33" s="7"/>
      <c r="SLK33" s="7"/>
      <c r="SLL33" s="7"/>
      <c r="SLM33" s="7"/>
      <c r="SLN33" s="7"/>
      <c r="SLO33" s="7"/>
      <c r="SLP33" s="7"/>
      <c r="SLQ33" s="7"/>
      <c r="SLR33" s="7"/>
      <c r="SLS33" s="7"/>
      <c r="SLT33" s="7"/>
      <c r="SLU33" s="7"/>
      <c r="SLV33" s="7"/>
      <c r="SLW33" s="7"/>
      <c r="SLX33" s="7"/>
      <c r="SLY33" s="7"/>
      <c r="SLZ33" s="7"/>
      <c r="SMA33" s="7"/>
      <c r="SMB33" s="7"/>
      <c r="SMC33" s="7"/>
      <c r="SMD33" s="7"/>
      <c r="SME33" s="7"/>
      <c r="SMF33" s="7"/>
      <c r="SMG33" s="7"/>
      <c r="SMH33" s="7"/>
      <c r="SMI33" s="7"/>
      <c r="SMJ33" s="7"/>
      <c r="SMK33" s="7"/>
      <c r="SML33" s="7"/>
      <c r="SMM33" s="7"/>
      <c r="SMN33" s="7"/>
      <c r="SMO33" s="7"/>
      <c r="SMP33" s="7"/>
      <c r="SMQ33" s="7"/>
      <c r="SMR33" s="7"/>
      <c r="SMS33" s="7"/>
      <c r="SMT33" s="7"/>
      <c r="SMU33" s="7"/>
      <c r="SMV33" s="7"/>
      <c r="SMW33" s="7"/>
      <c r="SMX33" s="7"/>
      <c r="SMY33" s="7"/>
      <c r="SMZ33" s="7"/>
      <c r="SNA33" s="7"/>
      <c r="SNB33" s="7"/>
      <c r="SNC33" s="7"/>
      <c r="SND33" s="7"/>
      <c r="SNE33" s="7"/>
      <c r="SNF33" s="7"/>
      <c r="SNG33" s="7"/>
      <c r="SNH33" s="7"/>
      <c r="SNI33" s="7"/>
      <c r="SNJ33" s="7"/>
      <c r="SNK33" s="7"/>
      <c r="SNL33" s="7"/>
      <c r="SNM33" s="7"/>
      <c r="SNN33" s="7"/>
      <c r="SNO33" s="7"/>
      <c r="SNP33" s="7"/>
      <c r="SNQ33" s="7"/>
      <c r="SNR33" s="7"/>
      <c r="SNS33" s="7"/>
      <c r="SNT33" s="7"/>
      <c r="SNU33" s="7"/>
      <c r="SNV33" s="7"/>
      <c r="SNW33" s="7"/>
      <c r="SNX33" s="7"/>
      <c r="SNY33" s="7"/>
      <c r="SNZ33" s="7"/>
      <c r="SOA33" s="7"/>
      <c r="SOB33" s="7"/>
      <c r="SOC33" s="7"/>
      <c r="SOD33" s="7"/>
      <c r="SOE33" s="7"/>
      <c r="SOF33" s="7"/>
      <c r="SOG33" s="7"/>
      <c r="SOH33" s="7"/>
      <c r="SOI33" s="7"/>
      <c r="SOJ33" s="7"/>
      <c r="SOK33" s="7"/>
      <c r="SOL33" s="7"/>
      <c r="SOM33" s="7"/>
      <c r="SON33" s="7"/>
      <c r="SOO33" s="7"/>
      <c r="SOP33" s="7"/>
      <c r="SOQ33" s="7"/>
      <c r="SOR33" s="7"/>
      <c r="SOS33" s="7"/>
      <c r="SOT33" s="7"/>
      <c r="SOU33" s="7"/>
      <c r="SOV33" s="7"/>
      <c r="SOW33" s="7"/>
      <c r="SOX33" s="7"/>
      <c r="SOY33" s="7"/>
      <c r="SOZ33" s="7"/>
      <c r="SPA33" s="7"/>
      <c r="SPB33" s="7"/>
      <c r="SPC33" s="7"/>
      <c r="SPD33" s="7"/>
      <c r="SPE33" s="7"/>
      <c r="SPF33" s="7"/>
      <c r="SPG33" s="7"/>
      <c r="SPH33" s="7"/>
      <c r="SPI33" s="7"/>
      <c r="SPJ33" s="7"/>
      <c r="SPK33" s="7"/>
      <c r="SPL33" s="7"/>
      <c r="SPM33" s="7"/>
      <c r="SPN33" s="7"/>
      <c r="SPO33" s="7"/>
      <c r="SPP33" s="7"/>
      <c r="SPQ33" s="7"/>
      <c r="SPR33" s="7"/>
      <c r="SPS33" s="7"/>
      <c r="SPT33" s="7"/>
      <c r="SPU33" s="7"/>
      <c r="SPV33" s="7"/>
      <c r="SPW33" s="7"/>
      <c r="SPX33" s="7"/>
      <c r="SPY33" s="7"/>
      <c r="SPZ33" s="7"/>
      <c r="SQA33" s="7"/>
      <c r="SQB33" s="7"/>
      <c r="SQC33" s="7"/>
      <c r="SQD33" s="7"/>
      <c r="SQE33" s="7"/>
      <c r="SQF33" s="7"/>
      <c r="SQG33" s="7"/>
      <c r="SQH33" s="7"/>
      <c r="SQI33" s="7"/>
      <c r="SQJ33" s="7"/>
      <c r="SQK33" s="7"/>
      <c r="SQL33" s="7"/>
      <c r="SQM33" s="7"/>
      <c r="SQN33" s="7"/>
      <c r="SQO33" s="7"/>
      <c r="SQP33" s="7"/>
      <c r="SQQ33" s="7"/>
      <c r="SQR33" s="7"/>
      <c r="SQS33" s="7"/>
      <c r="SQT33" s="7"/>
      <c r="SQU33" s="7"/>
      <c r="SQV33" s="7"/>
      <c r="SQW33" s="7"/>
      <c r="SQX33" s="7"/>
      <c r="SQY33" s="7"/>
      <c r="SQZ33" s="7"/>
      <c r="SRA33" s="7"/>
      <c r="SRB33" s="7"/>
      <c r="SRC33" s="7"/>
      <c r="SRD33" s="7"/>
      <c r="SRE33" s="7"/>
      <c r="SRF33" s="7"/>
      <c r="SRG33" s="7"/>
      <c r="SRH33" s="7"/>
      <c r="SRI33" s="7"/>
      <c r="SRJ33" s="7"/>
      <c r="SRK33" s="7"/>
      <c r="SRL33" s="7"/>
      <c r="SRM33" s="7"/>
      <c r="SRN33" s="7"/>
      <c r="SRO33" s="7"/>
      <c r="SRP33" s="7"/>
      <c r="SRQ33" s="7"/>
      <c r="SRR33" s="7"/>
      <c r="SRS33" s="7"/>
      <c r="SRT33" s="7"/>
      <c r="SRU33" s="7"/>
      <c r="SRV33" s="7"/>
      <c r="SRW33" s="7"/>
      <c r="SRX33" s="7"/>
      <c r="SRY33" s="7"/>
      <c r="SRZ33" s="7"/>
      <c r="SSA33" s="7"/>
      <c r="SSB33" s="7"/>
      <c r="SSC33" s="7"/>
      <c r="SSD33" s="7"/>
      <c r="SSE33" s="7"/>
      <c r="SSF33" s="7"/>
      <c r="SSG33" s="7"/>
      <c r="SSH33" s="7"/>
      <c r="SSI33" s="7"/>
      <c r="SSJ33" s="7"/>
      <c r="SSK33" s="7"/>
      <c r="SSL33" s="7"/>
      <c r="SSM33" s="7"/>
      <c r="SSN33" s="7"/>
      <c r="SSO33" s="7"/>
      <c r="SSP33" s="7"/>
      <c r="SSQ33" s="7"/>
      <c r="SSR33" s="7"/>
      <c r="SSS33" s="7"/>
      <c r="SST33" s="7"/>
      <c r="SSU33" s="7"/>
      <c r="SSV33" s="7"/>
      <c r="SSW33" s="7"/>
      <c r="SSX33" s="7"/>
      <c r="SSY33" s="7"/>
      <c r="SSZ33" s="7"/>
      <c r="STA33" s="7"/>
      <c r="STB33" s="7"/>
      <c r="STC33" s="7"/>
      <c r="STD33" s="7"/>
      <c r="STE33" s="7"/>
      <c r="STF33" s="7"/>
      <c r="STG33" s="7"/>
      <c r="STH33" s="7"/>
      <c r="STI33" s="7"/>
      <c r="STJ33" s="7"/>
      <c r="STK33" s="7"/>
      <c r="STL33" s="7"/>
      <c r="STM33" s="7"/>
      <c r="STN33" s="7"/>
      <c r="STO33" s="7"/>
      <c r="STP33" s="7"/>
      <c r="STQ33" s="7"/>
      <c r="STR33" s="7"/>
      <c r="STS33" s="7"/>
      <c r="STT33" s="7"/>
      <c r="STU33" s="7"/>
      <c r="STV33" s="7"/>
      <c r="STW33" s="7"/>
      <c r="STX33" s="7"/>
      <c r="STY33" s="7"/>
      <c r="STZ33" s="7"/>
      <c r="SUA33" s="7"/>
      <c r="SUB33" s="7"/>
      <c r="SUC33" s="7"/>
      <c r="SUD33" s="7"/>
      <c r="SUE33" s="7"/>
      <c r="SUF33" s="7"/>
      <c r="SUG33" s="7"/>
      <c r="SUH33" s="7"/>
      <c r="SUI33" s="7"/>
      <c r="SUJ33" s="7"/>
      <c r="SUK33" s="7"/>
      <c r="SUL33" s="7"/>
      <c r="SUM33" s="7"/>
      <c r="SUN33" s="7"/>
      <c r="SUO33" s="7"/>
      <c r="SUP33" s="7"/>
      <c r="SUQ33" s="7"/>
      <c r="SUR33" s="7"/>
      <c r="SUS33" s="7"/>
      <c r="SUT33" s="7"/>
      <c r="SUU33" s="7"/>
      <c r="SUV33" s="7"/>
      <c r="SUW33" s="7"/>
      <c r="SUX33" s="7"/>
      <c r="SUY33" s="7"/>
      <c r="SUZ33" s="7"/>
      <c r="SVA33" s="7"/>
      <c r="SVB33" s="7"/>
      <c r="SVC33" s="7"/>
      <c r="SVD33" s="7"/>
      <c r="SVE33" s="7"/>
      <c r="SVF33" s="7"/>
      <c r="SVG33" s="7"/>
      <c r="SVH33" s="7"/>
      <c r="SVI33" s="7"/>
      <c r="SVJ33" s="7"/>
      <c r="SVK33" s="7"/>
      <c r="SVL33" s="7"/>
      <c r="SVM33" s="7"/>
      <c r="SVN33" s="7"/>
      <c r="SVO33" s="7"/>
      <c r="SVP33" s="7"/>
      <c r="SVQ33" s="7"/>
      <c r="SVR33" s="7"/>
      <c r="SVS33" s="7"/>
      <c r="SVT33" s="7"/>
      <c r="SVU33" s="7"/>
      <c r="SVV33" s="7"/>
      <c r="SVW33" s="7"/>
      <c r="SVX33" s="7"/>
      <c r="SVY33" s="7"/>
      <c r="SVZ33" s="7"/>
      <c r="SWA33" s="7"/>
      <c r="SWB33" s="7"/>
      <c r="SWC33" s="7"/>
      <c r="SWD33" s="7"/>
      <c r="SWE33" s="7"/>
      <c r="SWF33" s="7"/>
      <c r="SWG33" s="7"/>
      <c r="SWH33" s="7"/>
      <c r="SWI33" s="7"/>
      <c r="SWJ33" s="7"/>
      <c r="SWK33" s="7"/>
      <c r="SWL33" s="7"/>
      <c r="SWM33" s="7"/>
      <c r="SWN33" s="7"/>
      <c r="SWO33" s="7"/>
      <c r="SWP33" s="7"/>
      <c r="SWQ33" s="7"/>
      <c r="SWR33" s="7"/>
      <c r="SWS33" s="7"/>
      <c r="SWT33" s="7"/>
      <c r="SWU33" s="7"/>
      <c r="SWV33" s="7"/>
      <c r="SWW33" s="7"/>
      <c r="SWX33" s="7"/>
      <c r="SWY33" s="7"/>
      <c r="SWZ33" s="7"/>
      <c r="SXA33" s="7"/>
      <c r="SXB33" s="7"/>
      <c r="SXC33" s="7"/>
      <c r="SXD33" s="7"/>
      <c r="SXE33" s="7"/>
      <c r="SXF33" s="7"/>
      <c r="SXG33" s="7"/>
      <c r="SXH33" s="7"/>
      <c r="SXI33" s="7"/>
      <c r="SXJ33" s="7"/>
      <c r="SXK33" s="7"/>
      <c r="SXL33" s="7"/>
      <c r="SXM33" s="7"/>
      <c r="SXN33" s="7"/>
      <c r="SXO33" s="7"/>
      <c r="SXP33" s="7"/>
      <c r="SXQ33" s="7"/>
      <c r="SXR33" s="7"/>
      <c r="SXS33" s="7"/>
      <c r="SXT33" s="7"/>
      <c r="SXU33" s="7"/>
      <c r="SXV33" s="7"/>
      <c r="SXW33" s="7"/>
      <c r="SXX33" s="7"/>
      <c r="SXY33" s="7"/>
      <c r="SXZ33" s="7"/>
      <c r="SYA33" s="7"/>
      <c r="SYB33" s="7"/>
      <c r="SYC33" s="7"/>
      <c r="SYD33" s="7"/>
      <c r="SYE33" s="7"/>
      <c r="SYF33" s="7"/>
      <c r="SYG33" s="7"/>
      <c r="SYH33" s="7"/>
      <c r="SYI33" s="7"/>
      <c r="SYJ33" s="7"/>
      <c r="SYK33" s="7"/>
      <c r="SYL33" s="7"/>
      <c r="SYM33" s="7"/>
      <c r="SYN33" s="7"/>
      <c r="SYO33" s="7"/>
      <c r="SYP33" s="7"/>
      <c r="SYQ33" s="7"/>
      <c r="SYR33" s="7"/>
      <c r="SYS33" s="7"/>
      <c r="SYT33" s="7"/>
      <c r="SYU33" s="7"/>
      <c r="SYV33" s="7"/>
      <c r="SYW33" s="7"/>
      <c r="SYX33" s="7"/>
      <c r="SYY33" s="7"/>
      <c r="SYZ33" s="7"/>
      <c r="SZA33" s="7"/>
      <c r="SZB33" s="7"/>
      <c r="SZC33" s="7"/>
      <c r="SZD33" s="7"/>
      <c r="SZE33" s="7"/>
      <c r="SZF33" s="7"/>
      <c r="SZG33" s="7"/>
      <c r="SZH33" s="7"/>
      <c r="SZI33" s="7"/>
      <c r="SZJ33" s="7"/>
      <c r="SZK33" s="7"/>
      <c r="SZL33" s="7"/>
      <c r="SZM33" s="7"/>
      <c r="SZN33" s="7"/>
      <c r="SZO33" s="7"/>
      <c r="SZP33" s="7"/>
      <c r="SZQ33" s="7"/>
      <c r="SZR33" s="7"/>
      <c r="SZS33" s="7"/>
      <c r="SZT33" s="7"/>
      <c r="SZU33" s="7"/>
      <c r="SZV33" s="7"/>
      <c r="SZW33" s="7"/>
      <c r="SZX33" s="7"/>
      <c r="SZY33" s="7"/>
      <c r="SZZ33" s="7"/>
      <c r="TAA33" s="7"/>
      <c r="TAB33" s="7"/>
      <c r="TAC33" s="7"/>
      <c r="TAD33" s="7"/>
      <c r="TAE33" s="7"/>
      <c r="TAF33" s="7"/>
      <c r="TAG33" s="7"/>
      <c r="TAH33" s="7"/>
      <c r="TAI33" s="7"/>
      <c r="TAJ33" s="7"/>
      <c r="TAK33" s="7"/>
      <c r="TAL33" s="7"/>
      <c r="TAM33" s="7"/>
      <c r="TAN33" s="7"/>
      <c r="TAO33" s="7"/>
      <c r="TAP33" s="7"/>
      <c r="TAQ33" s="7"/>
      <c r="TAR33" s="7"/>
      <c r="TAS33" s="7"/>
      <c r="TAT33" s="7"/>
      <c r="TAU33" s="7"/>
      <c r="TAV33" s="7"/>
      <c r="TAW33" s="7"/>
      <c r="TAX33" s="7"/>
      <c r="TAY33" s="7"/>
      <c r="TAZ33" s="7"/>
      <c r="TBA33" s="7"/>
      <c r="TBB33" s="7"/>
      <c r="TBC33" s="7"/>
      <c r="TBD33" s="7"/>
      <c r="TBE33" s="7"/>
      <c r="TBF33" s="7"/>
      <c r="TBG33" s="7"/>
      <c r="TBH33" s="7"/>
      <c r="TBI33" s="7"/>
      <c r="TBJ33" s="7"/>
      <c r="TBK33" s="7"/>
      <c r="TBL33" s="7"/>
      <c r="TBM33" s="7"/>
      <c r="TBN33" s="7"/>
      <c r="TBO33" s="7"/>
      <c r="TBP33" s="7"/>
      <c r="TBQ33" s="7"/>
      <c r="TBR33" s="7"/>
      <c r="TBS33" s="7"/>
      <c r="TBT33" s="7"/>
      <c r="TBU33" s="7"/>
      <c r="TBV33" s="7"/>
      <c r="TBW33" s="7"/>
      <c r="TBX33" s="7"/>
      <c r="TBY33" s="7"/>
      <c r="TBZ33" s="7"/>
      <c r="TCA33" s="7"/>
      <c r="TCB33" s="7"/>
      <c r="TCC33" s="7"/>
      <c r="TCD33" s="7"/>
      <c r="TCE33" s="7"/>
      <c r="TCF33" s="7"/>
      <c r="TCG33" s="7"/>
      <c r="TCH33" s="7"/>
      <c r="TCI33" s="7"/>
      <c r="TCJ33" s="7"/>
      <c r="TCK33" s="7"/>
      <c r="TCL33" s="7"/>
      <c r="TCM33" s="7"/>
      <c r="TCN33" s="7"/>
      <c r="TCO33" s="7"/>
      <c r="TCP33" s="7"/>
      <c r="TCQ33" s="7"/>
      <c r="TCR33" s="7"/>
      <c r="TCS33" s="7"/>
      <c r="TCT33" s="7"/>
      <c r="TCU33" s="7"/>
      <c r="TCV33" s="7"/>
      <c r="TCW33" s="7"/>
      <c r="TCX33" s="7"/>
      <c r="TCY33" s="7"/>
      <c r="TCZ33" s="7"/>
      <c r="TDA33" s="7"/>
      <c r="TDB33" s="7"/>
      <c r="TDC33" s="7"/>
      <c r="TDD33" s="7"/>
      <c r="TDE33" s="7"/>
      <c r="TDF33" s="7"/>
      <c r="TDG33" s="7"/>
      <c r="TDH33" s="7"/>
      <c r="TDI33" s="7"/>
      <c r="TDJ33" s="7"/>
      <c r="TDK33" s="7"/>
      <c r="TDL33" s="7"/>
      <c r="TDM33" s="7"/>
      <c r="TDN33" s="7"/>
      <c r="TDO33" s="7"/>
      <c r="TDP33" s="7"/>
      <c r="TDQ33" s="7"/>
      <c r="TDR33" s="7"/>
      <c r="TDS33" s="7"/>
      <c r="TDT33" s="7"/>
      <c r="TDU33" s="7"/>
      <c r="TDV33" s="7"/>
      <c r="TDW33" s="7"/>
      <c r="TDX33" s="7"/>
      <c r="TDY33" s="7"/>
      <c r="TDZ33" s="7"/>
      <c r="TEA33" s="7"/>
      <c r="TEB33" s="7"/>
      <c r="TEC33" s="7"/>
      <c r="TED33" s="7"/>
      <c r="TEE33" s="7"/>
      <c r="TEF33" s="7"/>
      <c r="TEG33" s="7"/>
      <c r="TEH33" s="7"/>
      <c r="TEI33" s="7"/>
      <c r="TEJ33" s="7"/>
      <c r="TEK33" s="7"/>
      <c r="TEL33" s="7"/>
      <c r="TEM33" s="7"/>
      <c r="TEN33" s="7"/>
      <c r="TEO33" s="7"/>
      <c r="TEP33" s="7"/>
      <c r="TEQ33" s="7"/>
      <c r="TER33" s="7"/>
      <c r="TES33" s="7"/>
      <c r="TET33" s="7"/>
      <c r="TEU33" s="7"/>
      <c r="TEV33" s="7"/>
      <c r="TEW33" s="7"/>
      <c r="TEX33" s="7"/>
      <c r="TEY33" s="7"/>
      <c r="TEZ33" s="7"/>
      <c r="TFA33" s="7"/>
      <c r="TFB33" s="7"/>
      <c r="TFC33" s="7"/>
      <c r="TFD33" s="7"/>
      <c r="TFE33" s="7"/>
      <c r="TFF33" s="7"/>
      <c r="TFG33" s="7"/>
      <c r="TFH33" s="7"/>
      <c r="TFI33" s="7"/>
      <c r="TFJ33" s="7"/>
      <c r="TFK33" s="7"/>
      <c r="TFL33" s="7"/>
      <c r="TFM33" s="7"/>
      <c r="TFN33" s="7"/>
      <c r="TFO33" s="7"/>
      <c r="TFP33" s="7"/>
      <c r="TFQ33" s="7"/>
      <c r="TFR33" s="7"/>
      <c r="TFS33" s="7"/>
      <c r="TFT33" s="7"/>
      <c r="TFU33" s="7"/>
      <c r="TFV33" s="7"/>
      <c r="TFW33" s="7"/>
      <c r="TFX33" s="7"/>
      <c r="TFY33" s="7"/>
      <c r="TFZ33" s="7"/>
      <c r="TGA33" s="7"/>
      <c r="TGB33" s="7"/>
      <c r="TGC33" s="7"/>
      <c r="TGD33" s="7"/>
      <c r="TGE33" s="7"/>
      <c r="TGF33" s="7"/>
      <c r="TGG33" s="7"/>
      <c r="TGH33" s="7"/>
      <c r="TGI33" s="7"/>
      <c r="TGJ33" s="7"/>
      <c r="TGK33" s="7"/>
      <c r="TGL33" s="7"/>
      <c r="TGM33" s="7"/>
      <c r="TGN33" s="7"/>
      <c r="TGO33" s="7"/>
      <c r="TGP33" s="7"/>
      <c r="TGQ33" s="7"/>
      <c r="TGR33" s="7"/>
      <c r="TGS33" s="7"/>
      <c r="TGT33" s="7"/>
      <c r="TGU33" s="7"/>
      <c r="TGV33" s="7"/>
      <c r="TGW33" s="7"/>
      <c r="TGX33" s="7"/>
      <c r="TGY33" s="7"/>
      <c r="TGZ33" s="7"/>
      <c r="THA33" s="7"/>
      <c r="THB33" s="7"/>
      <c r="THC33" s="7"/>
      <c r="THD33" s="7"/>
      <c r="THE33" s="7"/>
      <c r="THF33" s="7"/>
      <c r="THG33" s="7"/>
      <c r="THH33" s="7"/>
      <c r="THI33" s="7"/>
      <c r="THJ33" s="7"/>
      <c r="THK33" s="7"/>
      <c r="THL33" s="7"/>
      <c r="THM33" s="7"/>
      <c r="THN33" s="7"/>
      <c r="THO33" s="7"/>
      <c r="THP33" s="7"/>
      <c r="THQ33" s="7"/>
      <c r="THR33" s="7"/>
      <c r="THS33" s="7"/>
      <c r="THT33" s="7"/>
      <c r="THU33" s="7"/>
      <c r="THV33" s="7"/>
      <c r="THW33" s="7"/>
      <c r="THX33" s="7"/>
      <c r="THY33" s="7"/>
      <c r="THZ33" s="7"/>
      <c r="TIA33" s="7"/>
      <c r="TIB33" s="7"/>
      <c r="TIC33" s="7"/>
      <c r="TID33" s="7"/>
      <c r="TIE33" s="7"/>
      <c r="TIF33" s="7"/>
      <c r="TIG33" s="7"/>
      <c r="TIH33" s="7"/>
      <c r="TII33" s="7"/>
      <c r="TIJ33" s="7"/>
      <c r="TIK33" s="7"/>
      <c r="TIL33" s="7"/>
      <c r="TIM33" s="7"/>
      <c r="TIN33" s="7"/>
      <c r="TIO33" s="7"/>
      <c r="TIP33" s="7"/>
      <c r="TIQ33" s="7"/>
      <c r="TIR33" s="7"/>
      <c r="TIS33" s="7"/>
      <c r="TIT33" s="7"/>
      <c r="TIU33" s="7"/>
      <c r="TIV33" s="7"/>
      <c r="TIW33" s="7"/>
      <c r="TIX33" s="7"/>
      <c r="TIY33" s="7"/>
      <c r="TIZ33" s="7"/>
      <c r="TJA33" s="7"/>
      <c r="TJB33" s="7"/>
      <c r="TJC33" s="7"/>
      <c r="TJD33" s="7"/>
      <c r="TJE33" s="7"/>
      <c r="TJF33" s="7"/>
      <c r="TJG33" s="7"/>
      <c r="TJH33" s="7"/>
      <c r="TJI33" s="7"/>
      <c r="TJJ33" s="7"/>
      <c r="TJK33" s="7"/>
      <c r="TJL33" s="7"/>
      <c r="TJM33" s="7"/>
      <c r="TJN33" s="7"/>
      <c r="TJO33" s="7"/>
      <c r="TJP33" s="7"/>
      <c r="TJQ33" s="7"/>
      <c r="TJR33" s="7"/>
      <c r="TJS33" s="7"/>
      <c r="TJT33" s="7"/>
      <c r="TJU33" s="7"/>
      <c r="TJV33" s="7"/>
      <c r="TJW33" s="7"/>
      <c r="TJX33" s="7"/>
      <c r="TJY33" s="7"/>
      <c r="TJZ33" s="7"/>
      <c r="TKA33" s="7"/>
      <c r="TKB33" s="7"/>
      <c r="TKC33" s="7"/>
      <c r="TKD33" s="7"/>
      <c r="TKE33" s="7"/>
      <c r="TKF33" s="7"/>
      <c r="TKG33" s="7"/>
      <c r="TKH33" s="7"/>
      <c r="TKI33" s="7"/>
      <c r="TKJ33" s="7"/>
      <c r="TKK33" s="7"/>
      <c r="TKL33" s="7"/>
      <c r="TKM33" s="7"/>
      <c r="TKN33" s="7"/>
      <c r="TKO33" s="7"/>
      <c r="TKP33" s="7"/>
      <c r="TKQ33" s="7"/>
      <c r="TKR33" s="7"/>
      <c r="TKS33" s="7"/>
      <c r="TKT33" s="7"/>
      <c r="TKU33" s="7"/>
      <c r="TKV33" s="7"/>
      <c r="TKW33" s="7"/>
      <c r="TKX33" s="7"/>
      <c r="TKY33" s="7"/>
      <c r="TKZ33" s="7"/>
      <c r="TLA33" s="7"/>
      <c r="TLB33" s="7"/>
      <c r="TLC33" s="7"/>
      <c r="TLD33" s="7"/>
      <c r="TLE33" s="7"/>
      <c r="TLF33" s="7"/>
      <c r="TLG33" s="7"/>
      <c r="TLH33" s="7"/>
      <c r="TLI33" s="7"/>
      <c r="TLJ33" s="7"/>
      <c r="TLK33" s="7"/>
      <c r="TLL33" s="7"/>
      <c r="TLM33" s="7"/>
      <c r="TLN33" s="7"/>
      <c r="TLO33" s="7"/>
      <c r="TLP33" s="7"/>
      <c r="TLQ33" s="7"/>
      <c r="TLR33" s="7"/>
      <c r="TLS33" s="7"/>
      <c r="TLT33" s="7"/>
      <c r="TLU33" s="7"/>
      <c r="TLV33" s="7"/>
      <c r="TLW33" s="7"/>
      <c r="TLX33" s="7"/>
      <c r="TLY33" s="7"/>
      <c r="TLZ33" s="7"/>
      <c r="TMA33" s="7"/>
      <c r="TMB33" s="7"/>
      <c r="TMC33" s="7"/>
      <c r="TMD33" s="7"/>
      <c r="TME33" s="7"/>
      <c r="TMF33" s="7"/>
      <c r="TMG33" s="7"/>
      <c r="TMH33" s="7"/>
      <c r="TMI33" s="7"/>
      <c r="TMJ33" s="7"/>
      <c r="TMK33" s="7"/>
      <c r="TML33" s="7"/>
      <c r="TMM33" s="7"/>
      <c r="TMN33" s="7"/>
      <c r="TMO33" s="7"/>
      <c r="TMP33" s="7"/>
      <c r="TMQ33" s="7"/>
      <c r="TMR33" s="7"/>
      <c r="TMS33" s="7"/>
      <c r="TMT33" s="7"/>
      <c r="TMU33" s="7"/>
      <c r="TMV33" s="7"/>
      <c r="TMW33" s="7"/>
      <c r="TMX33" s="7"/>
      <c r="TMY33" s="7"/>
      <c r="TMZ33" s="7"/>
      <c r="TNA33" s="7"/>
      <c r="TNB33" s="7"/>
      <c r="TNC33" s="7"/>
      <c r="TND33" s="7"/>
      <c r="TNE33" s="7"/>
      <c r="TNF33" s="7"/>
      <c r="TNG33" s="7"/>
      <c r="TNH33" s="7"/>
      <c r="TNI33" s="7"/>
      <c r="TNJ33" s="7"/>
      <c r="TNK33" s="7"/>
      <c r="TNL33" s="7"/>
      <c r="TNM33" s="7"/>
      <c r="TNN33" s="7"/>
      <c r="TNO33" s="7"/>
      <c r="TNP33" s="7"/>
      <c r="TNQ33" s="7"/>
      <c r="TNR33" s="7"/>
      <c r="TNS33" s="7"/>
      <c r="TNT33" s="7"/>
      <c r="TNU33" s="7"/>
      <c r="TNV33" s="7"/>
      <c r="TNW33" s="7"/>
      <c r="TNX33" s="7"/>
      <c r="TNY33" s="7"/>
      <c r="TNZ33" s="7"/>
      <c r="TOA33" s="7"/>
      <c r="TOB33" s="7"/>
      <c r="TOC33" s="7"/>
      <c r="TOD33" s="7"/>
      <c r="TOE33" s="7"/>
      <c r="TOF33" s="7"/>
      <c r="TOG33" s="7"/>
      <c r="TOH33" s="7"/>
      <c r="TOI33" s="7"/>
      <c r="TOJ33" s="7"/>
      <c r="TOK33" s="7"/>
      <c r="TOL33" s="7"/>
      <c r="TOM33" s="7"/>
      <c r="TON33" s="7"/>
      <c r="TOO33" s="7"/>
      <c r="TOP33" s="7"/>
      <c r="TOQ33" s="7"/>
      <c r="TOR33" s="7"/>
      <c r="TOS33" s="7"/>
      <c r="TOT33" s="7"/>
      <c r="TOU33" s="7"/>
      <c r="TOV33" s="7"/>
      <c r="TOW33" s="7"/>
      <c r="TOX33" s="7"/>
      <c r="TOY33" s="7"/>
      <c r="TOZ33" s="7"/>
      <c r="TPA33" s="7"/>
      <c r="TPB33" s="7"/>
      <c r="TPC33" s="7"/>
      <c r="TPD33" s="7"/>
      <c r="TPE33" s="7"/>
      <c r="TPF33" s="7"/>
      <c r="TPG33" s="7"/>
      <c r="TPH33" s="7"/>
      <c r="TPI33" s="7"/>
      <c r="TPJ33" s="7"/>
      <c r="TPK33" s="7"/>
      <c r="TPL33" s="7"/>
      <c r="TPM33" s="7"/>
      <c r="TPN33" s="7"/>
      <c r="TPO33" s="7"/>
      <c r="TPP33" s="7"/>
      <c r="TPQ33" s="7"/>
      <c r="TPR33" s="7"/>
      <c r="TPS33" s="7"/>
      <c r="TPT33" s="7"/>
      <c r="TPU33" s="7"/>
      <c r="TPV33" s="7"/>
      <c r="TPW33" s="7"/>
      <c r="TPX33" s="7"/>
      <c r="TPY33" s="7"/>
      <c r="TPZ33" s="7"/>
      <c r="TQA33" s="7"/>
      <c r="TQB33" s="7"/>
      <c r="TQC33" s="7"/>
      <c r="TQD33" s="7"/>
      <c r="TQE33" s="7"/>
      <c r="TQF33" s="7"/>
      <c r="TQG33" s="7"/>
      <c r="TQH33" s="7"/>
      <c r="TQI33" s="7"/>
      <c r="TQJ33" s="7"/>
      <c r="TQK33" s="7"/>
      <c r="TQL33" s="7"/>
      <c r="TQM33" s="7"/>
      <c r="TQN33" s="7"/>
      <c r="TQO33" s="7"/>
      <c r="TQP33" s="7"/>
      <c r="TQQ33" s="7"/>
      <c r="TQR33" s="7"/>
      <c r="TQS33" s="7"/>
      <c r="TQT33" s="7"/>
      <c r="TQU33" s="7"/>
      <c r="TQV33" s="7"/>
      <c r="TQW33" s="7"/>
      <c r="TQX33" s="7"/>
      <c r="TQY33" s="7"/>
      <c r="TQZ33" s="7"/>
      <c r="TRA33" s="7"/>
      <c r="TRB33" s="7"/>
      <c r="TRC33" s="7"/>
      <c r="TRD33" s="7"/>
      <c r="TRE33" s="7"/>
      <c r="TRF33" s="7"/>
      <c r="TRG33" s="7"/>
      <c r="TRH33" s="7"/>
      <c r="TRI33" s="7"/>
      <c r="TRJ33" s="7"/>
      <c r="TRK33" s="7"/>
      <c r="TRL33" s="7"/>
      <c r="TRM33" s="7"/>
      <c r="TRN33" s="7"/>
      <c r="TRO33" s="7"/>
      <c r="TRP33" s="7"/>
      <c r="TRQ33" s="7"/>
      <c r="TRR33" s="7"/>
      <c r="TRS33" s="7"/>
      <c r="TRT33" s="7"/>
      <c r="TRU33" s="7"/>
      <c r="TRV33" s="7"/>
      <c r="TRW33" s="7"/>
      <c r="TRX33" s="7"/>
      <c r="TRY33" s="7"/>
      <c r="TRZ33" s="7"/>
      <c r="TSA33" s="7"/>
      <c r="TSB33" s="7"/>
      <c r="TSC33" s="7"/>
      <c r="TSD33" s="7"/>
      <c r="TSE33" s="7"/>
      <c r="TSF33" s="7"/>
      <c r="TSG33" s="7"/>
      <c r="TSH33" s="7"/>
      <c r="TSI33" s="7"/>
      <c r="TSJ33" s="7"/>
      <c r="TSK33" s="7"/>
      <c r="TSL33" s="7"/>
      <c r="TSM33" s="7"/>
      <c r="TSN33" s="7"/>
      <c r="TSO33" s="7"/>
      <c r="TSP33" s="7"/>
      <c r="TSQ33" s="7"/>
      <c r="TSR33" s="7"/>
      <c r="TSS33" s="7"/>
      <c r="TST33" s="7"/>
      <c r="TSU33" s="7"/>
      <c r="TSV33" s="7"/>
      <c r="TSW33" s="7"/>
      <c r="TSX33" s="7"/>
      <c r="TSY33" s="7"/>
      <c r="TSZ33" s="7"/>
      <c r="TTA33" s="7"/>
      <c r="TTB33" s="7"/>
      <c r="TTC33" s="7"/>
      <c r="TTD33" s="7"/>
      <c r="TTE33" s="7"/>
      <c r="TTF33" s="7"/>
      <c r="TTG33" s="7"/>
      <c r="TTH33" s="7"/>
      <c r="TTI33" s="7"/>
      <c r="TTJ33" s="7"/>
      <c r="TTK33" s="7"/>
      <c r="TTL33" s="7"/>
      <c r="TTM33" s="7"/>
      <c r="TTN33" s="7"/>
      <c r="TTO33" s="7"/>
      <c r="TTP33" s="7"/>
      <c r="TTQ33" s="7"/>
      <c r="TTR33" s="7"/>
      <c r="TTS33" s="7"/>
      <c r="TTT33" s="7"/>
      <c r="TTU33" s="7"/>
      <c r="TTV33" s="7"/>
      <c r="TTW33" s="7"/>
      <c r="TTX33" s="7"/>
      <c r="TTY33" s="7"/>
      <c r="TTZ33" s="7"/>
      <c r="TUA33" s="7"/>
      <c r="TUB33" s="7"/>
      <c r="TUC33" s="7"/>
      <c r="TUD33" s="7"/>
      <c r="TUE33" s="7"/>
      <c r="TUF33" s="7"/>
      <c r="TUG33" s="7"/>
      <c r="TUH33" s="7"/>
      <c r="TUI33" s="7"/>
      <c r="TUJ33" s="7"/>
      <c r="TUK33" s="7"/>
      <c r="TUL33" s="7"/>
      <c r="TUM33" s="7"/>
      <c r="TUN33" s="7"/>
      <c r="TUO33" s="7"/>
      <c r="TUP33" s="7"/>
      <c r="TUQ33" s="7"/>
      <c r="TUR33" s="7"/>
      <c r="TUS33" s="7"/>
      <c r="TUT33" s="7"/>
      <c r="TUU33" s="7"/>
      <c r="TUV33" s="7"/>
      <c r="TUW33" s="7"/>
      <c r="TUX33" s="7"/>
      <c r="TUY33" s="7"/>
      <c r="TUZ33" s="7"/>
      <c r="TVA33" s="7"/>
      <c r="TVB33" s="7"/>
      <c r="TVC33" s="7"/>
      <c r="TVD33" s="7"/>
      <c r="TVE33" s="7"/>
      <c r="TVF33" s="7"/>
      <c r="TVG33" s="7"/>
      <c r="TVH33" s="7"/>
      <c r="TVI33" s="7"/>
      <c r="TVJ33" s="7"/>
      <c r="TVK33" s="7"/>
      <c r="TVL33" s="7"/>
      <c r="TVM33" s="7"/>
      <c r="TVN33" s="7"/>
      <c r="TVO33" s="7"/>
      <c r="TVP33" s="7"/>
      <c r="TVQ33" s="7"/>
      <c r="TVR33" s="7"/>
      <c r="TVS33" s="7"/>
      <c r="TVT33" s="7"/>
      <c r="TVU33" s="7"/>
      <c r="TVV33" s="7"/>
      <c r="TVW33" s="7"/>
      <c r="TVX33" s="7"/>
      <c r="TVY33" s="7"/>
      <c r="TVZ33" s="7"/>
      <c r="TWA33" s="7"/>
      <c r="TWB33" s="7"/>
      <c r="TWC33" s="7"/>
      <c r="TWD33" s="7"/>
      <c r="TWE33" s="7"/>
      <c r="TWF33" s="7"/>
      <c r="TWG33" s="7"/>
      <c r="TWH33" s="7"/>
      <c r="TWI33" s="7"/>
      <c r="TWJ33" s="7"/>
      <c r="TWK33" s="7"/>
      <c r="TWL33" s="7"/>
      <c r="TWM33" s="7"/>
      <c r="TWN33" s="7"/>
      <c r="TWO33" s="7"/>
      <c r="TWP33" s="7"/>
      <c r="TWQ33" s="7"/>
      <c r="TWR33" s="7"/>
      <c r="TWS33" s="7"/>
      <c r="TWT33" s="7"/>
      <c r="TWU33" s="7"/>
      <c r="TWV33" s="7"/>
      <c r="TWW33" s="7"/>
      <c r="TWX33" s="7"/>
      <c r="TWY33" s="7"/>
      <c r="TWZ33" s="7"/>
      <c r="TXA33" s="7"/>
      <c r="TXB33" s="7"/>
      <c r="TXC33" s="7"/>
      <c r="TXD33" s="7"/>
      <c r="TXE33" s="7"/>
      <c r="TXF33" s="7"/>
      <c r="TXG33" s="7"/>
      <c r="TXH33" s="7"/>
      <c r="TXI33" s="7"/>
      <c r="TXJ33" s="7"/>
      <c r="TXK33" s="7"/>
      <c r="TXL33" s="7"/>
      <c r="TXM33" s="7"/>
      <c r="TXN33" s="7"/>
      <c r="TXO33" s="7"/>
      <c r="TXP33" s="7"/>
      <c r="TXQ33" s="7"/>
      <c r="TXR33" s="7"/>
      <c r="TXS33" s="7"/>
      <c r="TXT33" s="7"/>
      <c r="TXU33" s="7"/>
      <c r="TXV33" s="7"/>
      <c r="TXW33" s="7"/>
      <c r="TXX33" s="7"/>
      <c r="TXY33" s="7"/>
      <c r="TXZ33" s="7"/>
      <c r="TYA33" s="7"/>
      <c r="TYB33" s="7"/>
      <c r="TYC33" s="7"/>
      <c r="TYD33" s="7"/>
      <c r="TYE33" s="7"/>
      <c r="TYF33" s="7"/>
      <c r="TYG33" s="7"/>
      <c r="TYH33" s="7"/>
      <c r="TYI33" s="7"/>
      <c r="TYJ33" s="7"/>
      <c r="TYK33" s="7"/>
      <c r="TYL33" s="7"/>
      <c r="TYM33" s="7"/>
      <c r="TYN33" s="7"/>
      <c r="TYO33" s="7"/>
      <c r="TYP33" s="7"/>
      <c r="TYQ33" s="7"/>
      <c r="TYR33" s="7"/>
      <c r="TYS33" s="7"/>
      <c r="TYT33" s="7"/>
      <c r="TYU33" s="7"/>
      <c r="TYV33" s="7"/>
      <c r="TYW33" s="7"/>
      <c r="TYX33" s="7"/>
      <c r="TYY33" s="7"/>
      <c r="TYZ33" s="7"/>
      <c r="TZA33" s="7"/>
      <c r="TZB33" s="7"/>
      <c r="TZC33" s="7"/>
      <c r="TZD33" s="7"/>
      <c r="TZE33" s="7"/>
      <c r="TZF33" s="7"/>
      <c r="TZG33" s="7"/>
      <c r="TZH33" s="7"/>
      <c r="TZI33" s="7"/>
      <c r="TZJ33" s="7"/>
      <c r="TZK33" s="7"/>
      <c r="TZL33" s="7"/>
      <c r="TZM33" s="7"/>
      <c r="TZN33" s="7"/>
      <c r="TZO33" s="7"/>
      <c r="TZP33" s="7"/>
      <c r="TZQ33" s="7"/>
      <c r="TZR33" s="7"/>
      <c r="TZS33" s="7"/>
      <c r="TZT33" s="7"/>
      <c r="TZU33" s="7"/>
      <c r="TZV33" s="7"/>
      <c r="TZW33" s="7"/>
      <c r="TZX33" s="7"/>
      <c r="TZY33" s="7"/>
      <c r="TZZ33" s="7"/>
      <c r="UAA33" s="7"/>
      <c r="UAB33" s="7"/>
      <c r="UAC33" s="7"/>
      <c r="UAD33" s="7"/>
      <c r="UAE33" s="7"/>
      <c r="UAF33" s="7"/>
      <c r="UAG33" s="7"/>
      <c r="UAH33" s="7"/>
      <c r="UAI33" s="7"/>
      <c r="UAJ33" s="7"/>
      <c r="UAK33" s="7"/>
      <c r="UAL33" s="7"/>
      <c r="UAM33" s="7"/>
      <c r="UAN33" s="7"/>
      <c r="UAO33" s="7"/>
      <c r="UAP33" s="7"/>
      <c r="UAQ33" s="7"/>
      <c r="UAR33" s="7"/>
      <c r="UAS33" s="7"/>
      <c r="UAT33" s="7"/>
      <c r="UAU33" s="7"/>
      <c r="UAV33" s="7"/>
      <c r="UAW33" s="7"/>
      <c r="UAX33" s="7"/>
      <c r="UAY33" s="7"/>
      <c r="UAZ33" s="7"/>
      <c r="UBA33" s="7"/>
      <c r="UBB33" s="7"/>
      <c r="UBC33" s="7"/>
      <c r="UBD33" s="7"/>
      <c r="UBE33" s="7"/>
      <c r="UBF33" s="7"/>
      <c r="UBG33" s="7"/>
      <c r="UBH33" s="7"/>
      <c r="UBI33" s="7"/>
      <c r="UBJ33" s="7"/>
      <c r="UBK33" s="7"/>
      <c r="UBL33" s="7"/>
      <c r="UBM33" s="7"/>
      <c r="UBN33" s="7"/>
      <c r="UBO33" s="7"/>
      <c r="UBP33" s="7"/>
      <c r="UBQ33" s="7"/>
      <c r="UBR33" s="7"/>
      <c r="UBS33" s="7"/>
      <c r="UBT33" s="7"/>
      <c r="UBU33" s="7"/>
      <c r="UBV33" s="7"/>
      <c r="UBW33" s="7"/>
      <c r="UBX33" s="7"/>
      <c r="UBY33" s="7"/>
      <c r="UBZ33" s="7"/>
      <c r="UCA33" s="7"/>
      <c r="UCB33" s="7"/>
      <c r="UCC33" s="7"/>
      <c r="UCD33" s="7"/>
      <c r="UCE33" s="7"/>
      <c r="UCF33" s="7"/>
      <c r="UCG33" s="7"/>
      <c r="UCH33" s="7"/>
      <c r="UCI33" s="7"/>
      <c r="UCJ33" s="7"/>
      <c r="UCK33" s="7"/>
      <c r="UCL33" s="7"/>
      <c r="UCM33" s="7"/>
      <c r="UCN33" s="7"/>
      <c r="UCO33" s="7"/>
      <c r="UCP33" s="7"/>
      <c r="UCQ33" s="7"/>
      <c r="UCR33" s="7"/>
      <c r="UCS33" s="7"/>
      <c r="UCT33" s="7"/>
      <c r="UCU33" s="7"/>
      <c r="UCV33" s="7"/>
      <c r="UCW33" s="7"/>
      <c r="UCX33" s="7"/>
      <c r="UCY33" s="7"/>
      <c r="UCZ33" s="7"/>
      <c r="UDA33" s="7"/>
      <c r="UDB33" s="7"/>
      <c r="UDC33" s="7"/>
      <c r="UDD33" s="7"/>
      <c r="UDE33" s="7"/>
      <c r="UDF33" s="7"/>
      <c r="UDG33" s="7"/>
      <c r="UDH33" s="7"/>
      <c r="UDI33" s="7"/>
      <c r="UDJ33" s="7"/>
      <c r="UDK33" s="7"/>
      <c r="UDL33" s="7"/>
      <c r="UDM33" s="7"/>
      <c r="UDN33" s="7"/>
      <c r="UDO33" s="7"/>
      <c r="UDP33" s="7"/>
      <c r="UDQ33" s="7"/>
      <c r="UDR33" s="7"/>
      <c r="UDS33" s="7"/>
      <c r="UDT33" s="7"/>
      <c r="UDU33" s="7"/>
      <c r="UDV33" s="7"/>
      <c r="UDW33" s="7"/>
      <c r="UDX33" s="7"/>
      <c r="UDY33" s="7"/>
      <c r="UDZ33" s="7"/>
      <c r="UEA33" s="7"/>
      <c r="UEB33" s="7"/>
      <c r="UEC33" s="7"/>
      <c r="UED33" s="7"/>
      <c r="UEE33" s="7"/>
      <c r="UEF33" s="7"/>
      <c r="UEG33" s="7"/>
      <c r="UEH33" s="7"/>
      <c r="UEI33" s="7"/>
      <c r="UEJ33" s="7"/>
      <c r="UEK33" s="7"/>
      <c r="UEL33" s="7"/>
      <c r="UEM33" s="7"/>
      <c r="UEN33" s="7"/>
      <c r="UEO33" s="7"/>
      <c r="UEP33" s="7"/>
      <c r="UEQ33" s="7"/>
      <c r="UER33" s="7"/>
      <c r="UES33" s="7"/>
      <c r="UET33" s="7"/>
      <c r="UEU33" s="7"/>
      <c r="UEV33" s="7"/>
      <c r="UEW33" s="7"/>
      <c r="UEX33" s="7"/>
      <c r="UEY33" s="7"/>
      <c r="UEZ33" s="7"/>
      <c r="UFA33" s="7"/>
      <c r="UFB33" s="7"/>
      <c r="UFC33" s="7"/>
      <c r="UFD33" s="7"/>
      <c r="UFE33" s="7"/>
      <c r="UFF33" s="7"/>
      <c r="UFG33" s="7"/>
      <c r="UFH33" s="7"/>
      <c r="UFI33" s="7"/>
      <c r="UFJ33" s="7"/>
      <c r="UFK33" s="7"/>
      <c r="UFL33" s="7"/>
      <c r="UFM33" s="7"/>
      <c r="UFN33" s="7"/>
      <c r="UFO33" s="7"/>
      <c r="UFP33" s="7"/>
      <c r="UFQ33" s="7"/>
      <c r="UFR33" s="7"/>
      <c r="UFS33" s="7"/>
      <c r="UFT33" s="7"/>
      <c r="UFU33" s="7"/>
      <c r="UFV33" s="7"/>
      <c r="UFW33" s="7"/>
      <c r="UFX33" s="7"/>
      <c r="UFY33" s="7"/>
      <c r="UFZ33" s="7"/>
      <c r="UGA33" s="7"/>
      <c r="UGB33" s="7"/>
      <c r="UGC33" s="7"/>
      <c r="UGD33" s="7"/>
      <c r="UGE33" s="7"/>
      <c r="UGF33" s="7"/>
      <c r="UGG33" s="7"/>
      <c r="UGH33" s="7"/>
      <c r="UGI33" s="7"/>
      <c r="UGJ33" s="7"/>
      <c r="UGK33" s="7"/>
      <c r="UGL33" s="7"/>
      <c r="UGM33" s="7"/>
      <c r="UGN33" s="7"/>
      <c r="UGO33" s="7"/>
      <c r="UGP33" s="7"/>
      <c r="UGQ33" s="7"/>
      <c r="UGR33" s="7"/>
      <c r="UGS33" s="7"/>
      <c r="UGT33" s="7"/>
      <c r="UGU33" s="7"/>
      <c r="UGV33" s="7"/>
      <c r="UGW33" s="7"/>
      <c r="UGX33" s="7"/>
      <c r="UGY33" s="7"/>
      <c r="UGZ33" s="7"/>
      <c r="UHA33" s="7"/>
      <c r="UHB33" s="7"/>
      <c r="UHC33" s="7"/>
      <c r="UHD33" s="7"/>
      <c r="UHE33" s="7"/>
      <c r="UHF33" s="7"/>
      <c r="UHG33" s="7"/>
      <c r="UHH33" s="7"/>
      <c r="UHI33" s="7"/>
      <c r="UHJ33" s="7"/>
      <c r="UHK33" s="7"/>
      <c r="UHL33" s="7"/>
      <c r="UHM33" s="7"/>
      <c r="UHN33" s="7"/>
      <c r="UHO33" s="7"/>
      <c r="UHP33" s="7"/>
      <c r="UHQ33" s="7"/>
      <c r="UHR33" s="7"/>
      <c r="UHS33" s="7"/>
      <c r="UHT33" s="7"/>
      <c r="UHU33" s="7"/>
      <c r="UHV33" s="7"/>
      <c r="UHW33" s="7"/>
      <c r="UHX33" s="7"/>
      <c r="UHY33" s="7"/>
      <c r="UHZ33" s="7"/>
      <c r="UIA33" s="7"/>
      <c r="UIB33" s="7"/>
      <c r="UIC33" s="7"/>
      <c r="UID33" s="7"/>
      <c r="UIE33" s="7"/>
      <c r="UIF33" s="7"/>
      <c r="UIG33" s="7"/>
      <c r="UIH33" s="7"/>
      <c r="UII33" s="7"/>
      <c r="UIJ33" s="7"/>
      <c r="UIK33" s="7"/>
      <c r="UIL33" s="7"/>
      <c r="UIM33" s="7"/>
      <c r="UIN33" s="7"/>
      <c r="UIO33" s="7"/>
      <c r="UIP33" s="7"/>
      <c r="UIQ33" s="7"/>
      <c r="UIR33" s="7"/>
      <c r="UIS33" s="7"/>
      <c r="UIT33" s="7"/>
      <c r="UIU33" s="7"/>
      <c r="UIV33" s="7"/>
      <c r="UIW33" s="7"/>
      <c r="UIX33" s="7"/>
      <c r="UIY33" s="7"/>
      <c r="UIZ33" s="7"/>
      <c r="UJA33" s="7"/>
      <c r="UJB33" s="7"/>
      <c r="UJC33" s="7"/>
      <c r="UJD33" s="7"/>
      <c r="UJE33" s="7"/>
      <c r="UJF33" s="7"/>
      <c r="UJG33" s="7"/>
      <c r="UJH33" s="7"/>
      <c r="UJI33" s="7"/>
      <c r="UJJ33" s="7"/>
      <c r="UJK33" s="7"/>
      <c r="UJL33" s="7"/>
      <c r="UJM33" s="7"/>
      <c r="UJN33" s="7"/>
      <c r="UJO33" s="7"/>
      <c r="UJP33" s="7"/>
      <c r="UJQ33" s="7"/>
      <c r="UJR33" s="7"/>
      <c r="UJS33" s="7"/>
      <c r="UJT33" s="7"/>
      <c r="UJU33" s="7"/>
      <c r="UJV33" s="7"/>
      <c r="UJW33" s="7"/>
      <c r="UJX33" s="7"/>
      <c r="UJY33" s="7"/>
      <c r="UJZ33" s="7"/>
      <c r="UKA33" s="7"/>
      <c r="UKB33" s="7"/>
      <c r="UKC33" s="7"/>
      <c r="UKD33" s="7"/>
      <c r="UKE33" s="7"/>
      <c r="UKF33" s="7"/>
      <c r="UKG33" s="7"/>
      <c r="UKH33" s="7"/>
      <c r="UKI33" s="7"/>
      <c r="UKJ33" s="7"/>
      <c r="UKK33" s="7"/>
      <c r="UKL33" s="7"/>
      <c r="UKM33" s="7"/>
      <c r="UKN33" s="7"/>
      <c r="UKO33" s="7"/>
      <c r="UKP33" s="7"/>
      <c r="UKQ33" s="7"/>
      <c r="UKR33" s="7"/>
      <c r="UKS33" s="7"/>
      <c r="UKT33" s="7"/>
      <c r="UKU33" s="7"/>
      <c r="UKV33" s="7"/>
      <c r="UKW33" s="7"/>
      <c r="UKX33" s="7"/>
      <c r="UKY33" s="7"/>
      <c r="UKZ33" s="7"/>
      <c r="ULA33" s="7"/>
      <c r="ULB33" s="7"/>
      <c r="ULC33" s="7"/>
      <c r="ULD33" s="7"/>
      <c r="ULE33" s="7"/>
      <c r="ULF33" s="7"/>
      <c r="ULG33" s="7"/>
      <c r="ULH33" s="7"/>
      <c r="ULI33" s="7"/>
      <c r="ULJ33" s="7"/>
      <c r="ULK33" s="7"/>
      <c r="ULL33" s="7"/>
      <c r="ULM33" s="7"/>
      <c r="ULN33" s="7"/>
      <c r="ULO33" s="7"/>
      <c r="ULP33" s="7"/>
      <c r="ULQ33" s="7"/>
      <c r="ULR33" s="7"/>
      <c r="ULS33" s="7"/>
      <c r="ULT33" s="7"/>
      <c r="ULU33" s="7"/>
      <c r="ULV33" s="7"/>
      <c r="ULW33" s="7"/>
      <c r="ULX33" s="7"/>
      <c r="ULY33" s="7"/>
      <c r="ULZ33" s="7"/>
      <c r="UMA33" s="7"/>
      <c r="UMB33" s="7"/>
      <c r="UMC33" s="7"/>
      <c r="UMD33" s="7"/>
      <c r="UME33" s="7"/>
      <c r="UMF33" s="7"/>
      <c r="UMG33" s="7"/>
      <c r="UMH33" s="7"/>
      <c r="UMI33" s="7"/>
      <c r="UMJ33" s="7"/>
      <c r="UMK33" s="7"/>
      <c r="UML33" s="7"/>
      <c r="UMM33" s="7"/>
      <c r="UMN33" s="7"/>
      <c r="UMO33" s="7"/>
      <c r="UMP33" s="7"/>
      <c r="UMQ33" s="7"/>
      <c r="UMR33" s="7"/>
      <c r="UMS33" s="7"/>
      <c r="UMT33" s="7"/>
      <c r="UMU33" s="7"/>
      <c r="UMV33" s="7"/>
      <c r="UMW33" s="7"/>
      <c r="UMX33" s="7"/>
      <c r="UMY33" s="7"/>
      <c r="UMZ33" s="7"/>
      <c r="UNA33" s="7"/>
      <c r="UNB33" s="7"/>
      <c r="UNC33" s="7"/>
      <c r="UND33" s="7"/>
      <c r="UNE33" s="7"/>
      <c r="UNF33" s="7"/>
      <c r="UNG33" s="7"/>
      <c r="UNH33" s="7"/>
      <c r="UNI33" s="7"/>
      <c r="UNJ33" s="7"/>
      <c r="UNK33" s="7"/>
      <c r="UNL33" s="7"/>
      <c r="UNM33" s="7"/>
      <c r="UNN33" s="7"/>
      <c r="UNO33" s="7"/>
      <c r="UNP33" s="7"/>
      <c r="UNQ33" s="7"/>
      <c r="UNR33" s="7"/>
      <c r="UNS33" s="7"/>
      <c r="UNT33" s="7"/>
      <c r="UNU33" s="7"/>
      <c r="UNV33" s="7"/>
      <c r="UNW33" s="7"/>
      <c r="UNX33" s="7"/>
      <c r="UNY33" s="7"/>
      <c r="UNZ33" s="7"/>
      <c r="UOA33" s="7"/>
      <c r="UOB33" s="7"/>
      <c r="UOC33" s="7"/>
      <c r="UOD33" s="7"/>
      <c r="UOE33" s="7"/>
      <c r="UOF33" s="7"/>
      <c r="UOG33" s="7"/>
      <c r="UOH33" s="7"/>
      <c r="UOI33" s="7"/>
      <c r="UOJ33" s="7"/>
      <c r="UOK33" s="7"/>
      <c r="UOL33" s="7"/>
      <c r="UOM33" s="7"/>
      <c r="UON33" s="7"/>
      <c r="UOO33" s="7"/>
      <c r="UOP33" s="7"/>
      <c r="UOQ33" s="7"/>
      <c r="UOR33" s="7"/>
      <c r="UOS33" s="7"/>
      <c r="UOT33" s="7"/>
      <c r="UOU33" s="7"/>
      <c r="UOV33" s="7"/>
      <c r="UOW33" s="7"/>
      <c r="UOX33" s="7"/>
      <c r="UOY33" s="7"/>
      <c r="UOZ33" s="7"/>
      <c r="UPA33" s="7"/>
      <c r="UPB33" s="7"/>
      <c r="UPC33" s="7"/>
      <c r="UPD33" s="7"/>
      <c r="UPE33" s="7"/>
      <c r="UPF33" s="7"/>
      <c r="UPG33" s="7"/>
      <c r="UPH33" s="7"/>
      <c r="UPI33" s="7"/>
      <c r="UPJ33" s="7"/>
      <c r="UPK33" s="7"/>
      <c r="UPL33" s="7"/>
      <c r="UPM33" s="7"/>
      <c r="UPN33" s="7"/>
      <c r="UPO33" s="7"/>
      <c r="UPP33" s="7"/>
      <c r="UPQ33" s="7"/>
      <c r="UPR33" s="7"/>
      <c r="UPS33" s="7"/>
      <c r="UPT33" s="7"/>
      <c r="UPU33" s="7"/>
      <c r="UPV33" s="7"/>
      <c r="UPW33" s="7"/>
      <c r="UPX33" s="7"/>
      <c r="UPY33" s="7"/>
      <c r="UPZ33" s="7"/>
      <c r="UQA33" s="7"/>
      <c r="UQB33" s="7"/>
      <c r="UQC33" s="7"/>
      <c r="UQD33" s="7"/>
      <c r="UQE33" s="7"/>
      <c r="UQF33" s="7"/>
      <c r="UQG33" s="7"/>
      <c r="UQH33" s="7"/>
      <c r="UQI33" s="7"/>
      <c r="UQJ33" s="7"/>
      <c r="UQK33" s="7"/>
      <c r="UQL33" s="7"/>
      <c r="UQM33" s="7"/>
      <c r="UQN33" s="7"/>
      <c r="UQO33" s="7"/>
      <c r="UQP33" s="7"/>
      <c r="UQQ33" s="7"/>
      <c r="UQR33" s="7"/>
      <c r="UQS33" s="7"/>
      <c r="UQT33" s="7"/>
      <c r="UQU33" s="7"/>
      <c r="UQV33" s="7"/>
      <c r="UQW33" s="7"/>
      <c r="UQX33" s="7"/>
      <c r="UQY33" s="7"/>
      <c r="UQZ33" s="7"/>
      <c r="URA33" s="7"/>
      <c r="URB33" s="7"/>
      <c r="URC33" s="7"/>
      <c r="URD33" s="7"/>
      <c r="URE33" s="7"/>
      <c r="URF33" s="7"/>
      <c r="URG33" s="7"/>
      <c r="URH33" s="7"/>
      <c r="URI33" s="7"/>
      <c r="URJ33" s="7"/>
      <c r="URK33" s="7"/>
      <c r="URL33" s="7"/>
      <c r="URM33" s="7"/>
      <c r="URN33" s="7"/>
      <c r="URO33" s="7"/>
      <c r="URP33" s="7"/>
      <c r="URQ33" s="7"/>
      <c r="URR33" s="7"/>
      <c r="URS33" s="7"/>
      <c r="URT33" s="7"/>
      <c r="URU33" s="7"/>
      <c r="URV33" s="7"/>
      <c r="URW33" s="7"/>
      <c r="URX33" s="7"/>
      <c r="URY33" s="7"/>
      <c r="URZ33" s="7"/>
      <c r="USA33" s="7"/>
      <c r="USB33" s="7"/>
      <c r="USC33" s="7"/>
      <c r="USD33" s="7"/>
      <c r="USE33" s="7"/>
      <c r="USF33" s="7"/>
      <c r="USG33" s="7"/>
      <c r="USH33" s="7"/>
      <c r="USI33" s="7"/>
      <c r="USJ33" s="7"/>
      <c r="USK33" s="7"/>
      <c r="USL33" s="7"/>
      <c r="USM33" s="7"/>
      <c r="USN33" s="7"/>
      <c r="USO33" s="7"/>
      <c r="USP33" s="7"/>
      <c r="USQ33" s="7"/>
      <c r="USR33" s="7"/>
      <c r="USS33" s="7"/>
      <c r="UST33" s="7"/>
      <c r="USU33" s="7"/>
      <c r="USV33" s="7"/>
      <c r="USW33" s="7"/>
      <c r="USX33" s="7"/>
      <c r="USY33" s="7"/>
      <c r="USZ33" s="7"/>
      <c r="UTA33" s="7"/>
      <c r="UTB33" s="7"/>
      <c r="UTC33" s="7"/>
      <c r="UTD33" s="7"/>
      <c r="UTE33" s="7"/>
      <c r="UTF33" s="7"/>
      <c r="UTG33" s="7"/>
      <c r="UTH33" s="7"/>
      <c r="UTI33" s="7"/>
      <c r="UTJ33" s="7"/>
      <c r="UTK33" s="7"/>
      <c r="UTL33" s="7"/>
      <c r="UTM33" s="7"/>
      <c r="UTN33" s="7"/>
      <c r="UTO33" s="7"/>
      <c r="UTP33" s="7"/>
      <c r="UTQ33" s="7"/>
      <c r="UTR33" s="7"/>
      <c r="UTS33" s="7"/>
      <c r="UTT33" s="7"/>
      <c r="UTU33" s="7"/>
      <c r="UTV33" s="7"/>
      <c r="UTW33" s="7"/>
      <c r="UTX33" s="7"/>
      <c r="UTY33" s="7"/>
      <c r="UTZ33" s="7"/>
      <c r="UUA33" s="7"/>
      <c r="UUB33" s="7"/>
      <c r="UUC33" s="7"/>
      <c r="UUD33" s="7"/>
      <c r="UUE33" s="7"/>
      <c r="UUF33" s="7"/>
      <c r="UUG33" s="7"/>
      <c r="UUH33" s="7"/>
      <c r="UUI33" s="7"/>
      <c r="UUJ33" s="7"/>
      <c r="UUK33" s="7"/>
      <c r="UUL33" s="7"/>
      <c r="UUM33" s="7"/>
      <c r="UUN33" s="7"/>
      <c r="UUO33" s="7"/>
      <c r="UUP33" s="7"/>
      <c r="UUQ33" s="7"/>
      <c r="UUR33" s="7"/>
      <c r="UUS33" s="7"/>
      <c r="UUT33" s="7"/>
      <c r="UUU33" s="7"/>
      <c r="UUV33" s="7"/>
      <c r="UUW33" s="7"/>
      <c r="UUX33" s="7"/>
      <c r="UUY33" s="7"/>
      <c r="UUZ33" s="7"/>
      <c r="UVA33" s="7"/>
      <c r="UVB33" s="7"/>
      <c r="UVC33" s="7"/>
      <c r="UVD33" s="7"/>
      <c r="UVE33" s="7"/>
      <c r="UVF33" s="7"/>
      <c r="UVG33" s="7"/>
      <c r="UVH33" s="7"/>
      <c r="UVI33" s="7"/>
      <c r="UVJ33" s="7"/>
      <c r="UVK33" s="7"/>
      <c r="UVL33" s="7"/>
      <c r="UVM33" s="7"/>
      <c r="UVN33" s="7"/>
      <c r="UVO33" s="7"/>
      <c r="UVP33" s="7"/>
      <c r="UVQ33" s="7"/>
      <c r="UVR33" s="7"/>
      <c r="UVS33" s="7"/>
      <c r="UVT33" s="7"/>
      <c r="UVU33" s="7"/>
      <c r="UVV33" s="7"/>
      <c r="UVW33" s="7"/>
      <c r="UVX33" s="7"/>
      <c r="UVY33" s="7"/>
      <c r="UVZ33" s="7"/>
      <c r="UWA33" s="7"/>
      <c r="UWB33" s="7"/>
      <c r="UWC33" s="7"/>
      <c r="UWD33" s="7"/>
      <c r="UWE33" s="7"/>
      <c r="UWF33" s="7"/>
      <c r="UWG33" s="7"/>
      <c r="UWH33" s="7"/>
      <c r="UWI33" s="7"/>
      <c r="UWJ33" s="7"/>
      <c r="UWK33" s="7"/>
      <c r="UWL33" s="7"/>
      <c r="UWM33" s="7"/>
      <c r="UWN33" s="7"/>
      <c r="UWO33" s="7"/>
      <c r="UWP33" s="7"/>
      <c r="UWQ33" s="7"/>
      <c r="UWR33" s="7"/>
      <c r="UWS33" s="7"/>
      <c r="UWT33" s="7"/>
      <c r="UWU33" s="7"/>
      <c r="UWV33" s="7"/>
      <c r="UWW33" s="7"/>
      <c r="UWX33" s="7"/>
      <c r="UWY33" s="7"/>
      <c r="UWZ33" s="7"/>
      <c r="UXA33" s="7"/>
      <c r="UXB33" s="7"/>
      <c r="UXC33" s="7"/>
      <c r="UXD33" s="7"/>
      <c r="UXE33" s="7"/>
      <c r="UXF33" s="7"/>
      <c r="UXG33" s="7"/>
      <c r="UXH33" s="7"/>
      <c r="UXI33" s="7"/>
      <c r="UXJ33" s="7"/>
      <c r="UXK33" s="7"/>
      <c r="UXL33" s="7"/>
      <c r="UXM33" s="7"/>
      <c r="UXN33" s="7"/>
      <c r="UXO33" s="7"/>
      <c r="UXP33" s="7"/>
      <c r="UXQ33" s="7"/>
      <c r="UXR33" s="7"/>
      <c r="UXS33" s="7"/>
      <c r="UXT33" s="7"/>
      <c r="UXU33" s="7"/>
      <c r="UXV33" s="7"/>
      <c r="UXW33" s="7"/>
      <c r="UXX33" s="7"/>
      <c r="UXY33" s="7"/>
      <c r="UXZ33" s="7"/>
      <c r="UYA33" s="7"/>
      <c r="UYB33" s="7"/>
      <c r="UYC33" s="7"/>
      <c r="UYD33" s="7"/>
      <c r="UYE33" s="7"/>
      <c r="UYF33" s="7"/>
      <c r="UYG33" s="7"/>
      <c r="UYH33" s="7"/>
      <c r="UYI33" s="7"/>
      <c r="UYJ33" s="7"/>
      <c r="UYK33" s="7"/>
      <c r="UYL33" s="7"/>
      <c r="UYM33" s="7"/>
      <c r="UYN33" s="7"/>
      <c r="UYO33" s="7"/>
      <c r="UYP33" s="7"/>
      <c r="UYQ33" s="7"/>
      <c r="UYR33" s="7"/>
      <c r="UYS33" s="7"/>
      <c r="UYT33" s="7"/>
      <c r="UYU33" s="7"/>
      <c r="UYV33" s="7"/>
      <c r="UYW33" s="7"/>
      <c r="UYX33" s="7"/>
      <c r="UYY33" s="7"/>
      <c r="UYZ33" s="7"/>
      <c r="UZA33" s="7"/>
      <c r="UZB33" s="7"/>
      <c r="UZC33" s="7"/>
      <c r="UZD33" s="7"/>
      <c r="UZE33" s="7"/>
      <c r="UZF33" s="7"/>
      <c r="UZG33" s="7"/>
      <c r="UZH33" s="7"/>
      <c r="UZI33" s="7"/>
      <c r="UZJ33" s="7"/>
      <c r="UZK33" s="7"/>
      <c r="UZL33" s="7"/>
      <c r="UZM33" s="7"/>
      <c r="UZN33" s="7"/>
      <c r="UZO33" s="7"/>
      <c r="UZP33" s="7"/>
      <c r="UZQ33" s="7"/>
      <c r="UZR33" s="7"/>
      <c r="UZS33" s="7"/>
      <c r="UZT33" s="7"/>
      <c r="UZU33" s="7"/>
      <c r="UZV33" s="7"/>
      <c r="UZW33" s="7"/>
      <c r="UZX33" s="7"/>
      <c r="UZY33" s="7"/>
      <c r="UZZ33" s="7"/>
      <c r="VAA33" s="7"/>
      <c r="VAB33" s="7"/>
      <c r="VAC33" s="7"/>
      <c r="VAD33" s="7"/>
      <c r="VAE33" s="7"/>
      <c r="VAF33" s="7"/>
      <c r="VAG33" s="7"/>
      <c r="VAH33" s="7"/>
      <c r="VAI33" s="7"/>
      <c r="VAJ33" s="7"/>
      <c r="VAK33" s="7"/>
      <c r="VAL33" s="7"/>
      <c r="VAM33" s="7"/>
      <c r="VAN33" s="7"/>
      <c r="VAO33" s="7"/>
      <c r="VAP33" s="7"/>
      <c r="VAQ33" s="7"/>
      <c r="VAR33" s="7"/>
      <c r="VAS33" s="7"/>
      <c r="VAT33" s="7"/>
      <c r="VAU33" s="7"/>
      <c r="VAV33" s="7"/>
      <c r="VAW33" s="7"/>
      <c r="VAX33" s="7"/>
      <c r="VAY33" s="7"/>
      <c r="VAZ33" s="7"/>
      <c r="VBA33" s="7"/>
      <c r="VBB33" s="7"/>
      <c r="VBC33" s="7"/>
      <c r="VBD33" s="7"/>
      <c r="VBE33" s="7"/>
      <c r="VBF33" s="7"/>
      <c r="VBG33" s="7"/>
      <c r="VBH33" s="7"/>
      <c r="VBI33" s="7"/>
      <c r="VBJ33" s="7"/>
      <c r="VBK33" s="7"/>
      <c r="VBL33" s="7"/>
      <c r="VBM33" s="7"/>
      <c r="VBN33" s="7"/>
      <c r="VBO33" s="7"/>
      <c r="VBP33" s="7"/>
      <c r="VBQ33" s="7"/>
      <c r="VBR33" s="7"/>
      <c r="VBS33" s="7"/>
      <c r="VBT33" s="7"/>
      <c r="VBU33" s="7"/>
      <c r="VBV33" s="7"/>
      <c r="VBW33" s="7"/>
      <c r="VBX33" s="7"/>
      <c r="VBY33" s="7"/>
      <c r="VBZ33" s="7"/>
      <c r="VCA33" s="7"/>
      <c r="VCB33" s="7"/>
      <c r="VCC33" s="7"/>
      <c r="VCD33" s="7"/>
      <c r="VCE33" s="7"/>
      <c r="VCF33" s="7"/>
      <c r="VCG33" s="7"/>
      <c r="VCH33" s="7"/>
      <c r="VCI33" s="7"/>
      <c r="VCJ33" s="7"/>
      <c r="VCK33" s="7"/>
      <c r="VCL33" s="7"/>
      <c r="VCM33" s="7"/>
      <c r="VCN33" s="7"/>
      <c r="VCO33" s="7"/>
      <c r="VCP33" s="7"/>
      <c r="VCQ33" s="7"/>
      <c r="VCR33" s="7"/>
      <c r="VCS33" s="7"/>
      <c r="VCT33" s="7"/>
      <c r="VCU33" s="7"/>
      <c r="VCV33" s="7"/>
      <c r="VCW33" s="7"/>
      <c r="VCX33" s="7"/>
      <c r="VCY33" s="7"/>
      <c r="VCZ33" s="7"/>
      <c r="VDA33" s="7"/>
      <c r="VDB33" s="7"/>
      <c r="VDC33" s="7"/>
      <c r="VDD33" s="7"/>
      <c r="VDE33" s="7"/>
      <c r="VDF33" s="7"/>
      <c r="VDG33" s="7"/>
      <c r="VDH33" s="7"/>
      <c r="VDI33" s="7"/>
      <c r="VDJ33" s="7"/>
      <c r="VDK33" s="7"/>
      <c r="VDL33" s="7"/>
      <c r="VDM33" s="7"/>
      <c r="VDN33" s="7"/>
      <c r="VDO33" s="7"/>
      <c r="VDP33" s="7"/>
      <c r="VDQ33" s="7"/>
      <c r="VDR33" s="7"/>
      <c r="VDS33" s="7"/>
      <c r="VDT33" s="7"/>
      <c r="VDU33" s="7"/>
      <c r="VDV33" s="7"/>
      <c r="VDW33" s="7"/>
      <c r="VDX33" s="7"/>
      <c r="VDY33" s="7"/>
      <c r="VDZ33" s="7"/>
      <c r="VEA33" s="7"/>
      <c r="VEB33" s="7"/>
      <c r="VEC33" s="7"/>
      <c r="VED33" s="7"/>
      <c r="VEE33" s="7"/>
      <c r="VEF33" s="7"/>
      <c r="VEG33" s="7"/>
      <c r="VEH33" s="7"/>
      <c r="VEI33" s="7"/>
      <c r="VEJ33" s="7"/>
      <c r="VEK33" s="7"/>
      <c r="VEL33" s="7"/>
      <c r="VEM33" s="7"/>
      <c r="VEN33" s="7"/>
      <c r="VEO33" s="7"/>
      <c r="VEP33" s="7"/>
      <c r="VEQ33" s="7"/>
      <c r="VER33" s="7"/>
      <c r="VES33" s="7"/>
      <c r="VET33" s="7"/>
      <c r="VEU33" s="7"/>
      <c r="VEV33" s="7"/>
      <c r="VEW33" s="7"/>
      <c r="VEX33" s="7"/>
      <c r="VEY33" s="7"/>
      <c r="VEZ33" s="7"/>
      <c r="VFA33" s="7"/>
      <c r="VFB33" s="7"/>
      <c r="VFC33" s="7"/>
      <c r="VFD33" s="7"/>
      <c r="VFE33" s="7"/>
      <c r="VFF33" s="7"/>
      <c r="VFG33" s="7"/>
      <c r="VFH33" s="7"/>
      <c r="VFI33" s="7"/>
      <c r="VFJ33" s="7"/>
      <c r="VFK33" s="7"/>
      <c r="VFL33" s="7"/>
      <c r="VFM33" s="7"/>
      <c r="VFN33" s="7"/>
      <c r="VFO33" s="7"/>
      <c r="VFP33" s="7"/>
      <c r="VFQ33" s="7"/>
      <c r="VFR33" s="7"/>
      <c r="VFS33" s="7"/>
      <c r="VFT33" s="7"/>
      <c r="VFU33" s="7"/>
      <c r="VFV33" s="7"/>
      <c r="VFW33" s="7"/>
      <c r="VFX33" s="7"/>
      <c r="VFY33" s="7"/>
      <c r="VFZ33" s="7"/>
      <c r="VGA33" s="7"/>
      <c r="VGB33" s="7"/>
      <c r="VGC33" s="7"/>
      <c r="VGD33" s="7"/>
      <c r="VGE33" s="7"/>
      <c r="VGF33" s="7"/>
      <c r="VGG33" s="7"/>
      <c r="VGH33" s="7"/>
      <c r="VGI33" s="7"/>
      <c r="VGJ33" s="7"/>
      <c r="VGK33" s="7"/>
      <c r="VGL33" s="7"/>
      <c r="VGM33" s="7"/>
      <c r="VGN33" s="7"/>
      <c r="VGO33" s="7"/>
      <c r="VGP33" s="7"/>
      <c r="VGQ33" s="7"/>
      <c r="VGR33" s="7"/>
      <c r="VGS33" s="7"/>
      <c r="VGT33" s="7"/>
      <c r="VGU33" s="7"/>
      <c r="VGV33" s="7"/>
      <c r="VGW33" s="7"/>
      <c r="VGX33" s="7"/>
      <c r="VGY33" s="7"/>
      <c r="VGZ33" s="7"/>
      <c r="VHA33" s="7"/>
      <c r="VHB33" s="7"/>
      <c r="VHC33" s="7"/>
      <c r="VHD33" s="7"/>
      <c r="VHE33" s="7"/>
      <c r="VHF33" s="7"/>
      <c r="VHG33" s="7"/>
      <c r="VHH33" s="7"/>
      <c r="VHI33" s="7"/>
      <c r="VHJ33" s="7"/>
      <c r="VHK33" s="7"/>
      <c r="VHL33" s="7"/>
      <c r="VHM33" s="7"/>
      <c r="VHN33" s="7"/>
      <c r="VHO33" s="7"/>
      <c r="VHP33" s="7"/>
      <c r="VHQ33" s="7"/>
      <c r="VHR33" s="7"/>
      <c r="VHS33" s="7"/>
      <c r="VHT33" s="7"/>
      <c r="VHU33" s="7"/>
      <c r="VHV33" s="7"/>
      <c r="VHW33" s="7"/>
      <c r="VHX33" s="7"/>
      <c r="VHY33" s="7"/>
      <c r="VHZ33" s="7"/>
      <c r="VIA33" s="7"/>
      <c r="VIB33" s="7"/>
      <c r="VIC33" s="7"/>
      <c r="VID33" s="7"/>
      <c r="VIE33" s="7"/>
      <c r="VIF33" s="7"/>
      <c r="VIG33" s="7"/>
      <c r="VIH33" s="7"/>
      <c r="VII33" s="7"/>
      <c r="VIJ33" s="7"/>
      <c r="VIK33" s="7"/>
      <c r="VIL33" s="7"/>
      <c r="VIM33" s="7"/>
      <c r="VIN33" s="7"/>
      <c r="VIO33" s="7"/>
      <c r="VIP33" s="7"/>
      <c r="VIQ33" s="7"/>
      <c r="VIR33" s="7"/>
      <c r="VIS33" s="7"/>
      <c r="VIT33" s="7"/>
      <c r="VIU33" s="7"/>
      <c r="VIV33" s="7"/>
      <c r="VIW33" s="7"/>
      <c r="VIX33" s="7"/>
      <c r="VIY33" s="7"/>
      <c r="VIZ33" s="7"/>
      <c r="VJA33" s="7"/>
      <c r="VJB33" s="7"/>
      <c r="VJC33" s="7"/>
      <c r="VJD33" s="7"/>
      <c r="VJE33" s="7"/>
      <c r="VJF33" s="7"/>
      <c r="VJG33" s="7"/>
      <c r="VJH33" s="7"/>
      <c r="VJI33" s="7"/>
      <c r="VJJ33" s="7"/>
      <c r="VJK33" s="7"/>
      <c r="VJL33" s="7"/>
      <c r="VJM33" s="7"/>
      <c r="VJN33" s="7"/>
      <c r="VJO33" s="7"/>
      <c r="VJP33" s="7"/>
      <c r="VJQ33" s="7"/>
      <c r="VJR33" s="7"/>
      <c r="VJS33" s="7"/>
      <c r="VJT33" s="7"/>
      <c r="VJU33" s="7"/>
      <c r="VJV33" s="7"/>
      <c r="VJW33" s="7"/>
      <c r="VJX33" s="7"/>
      <c r="VJY33" s="7"/>
      <c r="VJZ33" s="7"/>
      <c r="VKA33" s="7"/>
      <c r="VKB33" s="7"/>
      <c r="VKC33" s="7"/>
      <c r="VKD33" s="7"/>
      <c r="VKE33" s="7"/>
      <c r="VKF33" s="7"/>
      <c r="VKG33" s="7"/>
      <c r="VKH33" s="7"/>
      <c r="VKI33" s="7"/>
      <c r="VKJ33" s="7"/>
      <c r="VKK33" s="7"/>
      <c r="VKL33" s="7"/>
      <c r="VKM33" s="7"/>
      <c r="VKN33" s="7"/>
      <c r="VKO33" s="7"/>
      <c r="VKP33" s="7"/>
      <c r="VKQ33" s="7"/>
      <c r="VKR33" s="7"/>
      <c r="VKS33" s="7"/>
      <c r="VKT33" s="7"/>
      <c r="VKU33" s="7"/>
      <c r="VKV33" s="7"/>
      <c r="VKW33" s="7"/>
      <c r="VKX33" s="7"/>
      <c r="VKY33" s="7"/>
      <c r="VKZ33" s="7"/>
      <c r="VLA33" s="7"/>
      <c r="VLB33" s="7"/>
      <c r="VLC33" s="7"/>
      <c r="VLD33" s="7"/>
      <c r="VLE33" s="7"/>
      <c r="VLF33" s="7"/>
      <c r="VLG33" s="7"/>
      <c r="VLH33" s="7"/>
      <c r="VLI33" s="7"/>
      <c r="VLJ33" s="7"/>
      <c r="VLK33" s="7"/>
      <c r="VLL33" s="7"/>
      <c r="VLM33" s="7"/>
      <c r="VLN33" s="7"/>
      <c r="VLO33" s="7"/>
      <c r="VLP33" s="7"/>
      <c r="VLQ33" s="7"/>
      <c r="VLR33" s="7"/>
      <c r="VLS33" s="7"/>
      <c r="VLT33" s="7"/>
      <c r="VLU33" s="7"/>
      <c r="VLV33" s="7"/>
      <c r="VLW33" s="7"/>
      <c r="VLX33" s="7"/>
      <c r="VLY33" s="7"/>
      <c r="VLZ33" s="7"/>
      <c r="VMA33" s="7"/>
      <c r="VMB33" s="7"/>
      <c r="VMC33" s="7"/>
      <c r="VMD33" s="7"/>
      <c r="VME33" s="7"/>
      <c r="VMF33" s="7"/>
      <c r="VMG33" s="7"/>
      <c r="VMH33" s="7"/>
      <c r="VMI33" s="7"/>
      <c r="VMJ33" s="7"/>
      <c r="VMK33" s="7"/>
      <c r="VML33" s="7"/>
      <c r="VMM33" s="7"/>
      <c r="VMN33" s="7"/>
      <c r="VMO33" s="7"/>
      <c r="VMP33" s="7"/>
      <c r="VMQ33" s="7"/>
      <c r="VMR33" s="7"/>
      <c r="VMS33" s="7"/>
      <c r="VMT33" s="7"/>
      <c r="VMU33" s="7"/>
      <c r="VMV33" s="7"/>
      <c r="VMW33" s="7"/>
      <c r="VMX33" s="7"/>
      <c r="VMY33" s="7"/>
      <c r="VMZ33" s="7"/>
      <c r="VNA33" s="7"/>
      <c r="VNB33" s="7"/>
      <c r="VNC33" s="7"/>
      <c r="VND33" s="7"/>
      <c r="VNE33" s="7"/>
      <c r="VNF33" s="7"/>
      <c r="VNG33" s="7"/>
      <c r="VNH33" s="7"/>
      <c r="VNI33" s="7"/>
      <c r="VNJ33" s="7"/>
      <c r="VNK33" s="7"/>
      <c r="VNL33" s="7"/>
      <c r="VNM33" s="7"/>
      <c r="VNN33" s="7"/>
      <c r="VNO33" s="7"/>
      <c r="VNP33" s="7"/>
      <c r="VNQ33" s="7"/>
      <c r="VNR33" s="7"/>
      <c r="VNS33" s="7"/>
      <c r="VNT33" s="7"/>
      <c r="VNU33" s="7"/>
      <c r="VNV33" s="7"/>
      <c r="VNW33" s="7"/>
      <c r="VNX33" s="7"/>
      <c r="VNY33" s="7"/>
      <c r="VNZ33" s="7"/>
      <c r="VOA33" s="7"/>
      <c r="VOB33" s="7"/>
      <c r="VOC33" s="7"/>
      <c r="VOD33" s="7"/>
      <c r="VOE33" s="7"/>
      <c r="VOF33" s="7"/>
      <c r="VOG33" s="7"/>
      <c r="VOH33" s="7"/>
      <c r="VOI33" s="7"/>
      <c r="VOJ33" s="7"/>
      <c r="VOK33" s="7"/>
      <c r="VOL33" s="7"/>
      <c r="VOM33" s="7"/>
      <c r="VON33" s="7"/>
      <c r="VOO33" s="7"/>
      <c r="VOP33" s="7"/>
      <c r="VOQ33" s="7"/>
      <c r="VOR33" s="7"/>
      <c r="VOS33" s="7"/>
      <c r="VOT33" s="7"/>
      <c r="VOU33" s="7"/>
      <c r="VOV33" s="7"/>
      <c r="VOW33" s="7"/>
      <c r="VOX33" s="7"/>
      <c r="VOY33" s="7"/>
      <c r="VOZ33" s="7"/>
      <c r="VPA33" s="7"/>
      <c r="VPB33" s="7"/>
      <c r="VPC33" s="7"/>
      <c r="VPD33" s="7"/>
      <c r="VPE33" s="7"/>
      <c r="VPF33" s="7"/>
      <c r="VPG33" s="7"/>
      <c r="VPH33" s="7"/>
      <c r="VPI33" s="7"/>
      <c r="VPJ33" s="7"/>
      <c r="VPK33" s="7"/>
      <c r="VPL33" s="7"/>
      <c r="VPM33" s="7"/>
      <c r="VPN33" s="7"/>
      <c r="VPO33" s="7"/>
      <c r="VPP33" s="7"/>
      <c r="VPQ33" s="7"/>
      <c r="VPR33" s="7"/>
      <c r="VPS33" s="7"/>
      <c r="VPT33" s="7"/>
      <c r="VPU33" s="7"/>
      <c r="VPV33" s="7"/>
      <c r="VPW33" s="7"/>
      <c r="VPX33" s="7"/>
      <c r="VPY33" s="7"/>
      <c r="VPZ33" s="7"/>
      <c r="VQA33" s="7"/>
      <c r="VQB33" s="7"/>
      <c r="VQC33" s="7"/>
      <c r="VQD33" s="7"/>
      <c r="VQE33" s="7"/>
      <c r="VQF33" s="7"/>
      <c r="VQG33" s="7"/>
      <c r="VQH33" s="7"/>
      <c r="VQI33" s="7"/>
      <c r="VQJ33" s="7"/>
      <c r="VQK33" s="7"/>
      <c r="VQL33" s="7"/>
      <c r="VQM33" s="7"/>
      <c r="VQN33" s="7"/>
      <c r="VQO33" s="7"/>
      <c r="VQP33" s="7"/>
      <c r="VQQ33" s="7"/>
      <c r="VQR33" s="7"/>
      <c r="VQS33" s="7"/>
      <c r="VQT33" s="7"/>
      <c r="VQU33" s="7"/>
      <c r="VQV33" s="7"/>
      <c r="VQW33" s="7"/>
      <c r="VQX33" s="7"/>
      <c r="VQY33" s="7"/>
      <c r="VQZ33" s="7"/>
      <c r="VRA33" s="7"/>
      <c r="VRB33" s="7"/>
      <c r="VRC33" s="7"/>
      <c r="VRD33" s="7"/>
      <c r="VRE33" s="7"/>
      <c r="VRF33" s="7"/>
      <c r="VRG33" s="7"/>
      <c r="VRH33" s="7"/>
      <c r="VRI33" s="7"/>
      <c r="VRJ33" s="7"/>
      <c r="VRK33" s="7"/>
      <c r="VRL33" s="7"/>
      <c r="VRM33" s="7"/>
      <c r="VRN33" s="7"/>
      <c r="VRO33" s="7"/>
      <c r="VRP33" s="7"/>
      <c r="VRQ33" s="7"/>
      <c r="VRR33" s="7"/>
      <c r="VRS33" s="7"/>
      <c r="VRT33" s="7"/>
      <c r="VRU33" s="7"/>
      <c r="VRV33" s="7"/>
      <c r="VRW33" s="7"/>
      <c r="VRX33" s="7"/>
      <c r="VRY33" s="7"/>
      <c r="VRZ33" s="7"/>
      <c r="VSA33" s="7"/>
      <c r="VSB33" s="7"/>
      <c r="VSC33" s="7"/>
      <c r="VSD33" s="7"/>
      <c r="VSE33" s="7"/>
      <c r="VSF33" s="7"/>
      <c r="VSG33" s="7"/>
      <c r="VSH33" s="7"/>
      <c r="VSI33" s="7"/>
      <c r="VSJ33" s="7"/>
      <c r="VSK33" s="7"/>
      <c r="VSL33" s="7"/>
      <c r="VSM33" s="7"/>
      <c r="VSN33" s="7"/>
      <c r="VSO33" s="7"/>
      <c r="VSP33" s="7"/>
      <c r="VSQ33" s="7"/>
      <c r="VSR33" s="7"/>
      <c r="VSS33" s="7"/>
      <c r="VST33" s="7"/>
      <c r="VSU33" s="7"/>
      <c r="VSV33" s="7"/>
      <c r="VSW33" s="7"/>
      <c r="VSX33" s="7"/>
      <c r="VSY33" s="7"/>
      <c r="VSZ33" s="7"/>
      <c r="VTA33" s="7"/>
      <c r="VTB33" s="7"/>
      <c r="VTC33" s="7"/>
      <c r="VTD33" s="7"/>
      <c r="VTE33" s="7"/>
      <c r="VTF33" s="7"/>
      <c r="VTG33" s="7"/>
      <c r="VTH33" s="7"/>
      <c r="VTI33" s="7"/>
      <c r="VTJ33" s="7"/>
      <c r="VTK33" s="7"/>
      <c r="VTL33" s="7"/>
      <c r="VTM33" s="7"/>
      <c r="VTN33" s="7"/>
      <c r="VTO33" s="7"/>
      <c r="VTP33" s="7"/>
      <c r="VTQ33" s="7"/>
      <c r="VTR33" s="7"/>
      <c r="VTS33" s="7"/>
      <c r="VTT33" s="7"/>
      <c r="VTU33" s="7"/>
      <c r="VTV33" s="7"/>
      <c r="VTW33" s="7"/>
      <c r="VTX33" s="7"/>
      <c r="VTY33" s="7"/>
      <c r="VTZ33" s="7"/>
      <c r="VUA33" s="7"/>
      <c r="VUB33" s="7"/>
      <c r="VUC33" s="7"/>
      <c r="VUD33" s="7"/>
      <c r="VUE33" s="7"/>
      <c r="VUF33" s="7"/>
      <c r="VUG33" s="7"/>
      <c r="VUH33" s="7"/>
      <c r="VUI33" s="7"/>
      <c r="VUJ33" s="7"/>
      <c r="VUK33" s="7"/>
      <c r="VUL33" s="7"/>
      <c r="VUM33" s="7"/>
      <c r="VUN33" s="7"/>
      <c r="VUO33" s="7"/>
      <c r="VUP33" s="7"/>
      <c r="VUQ33" s="7"/>
      <c r="VUR33" s="7"/>
      <c r="VUS33" s="7"/>
      <c r="VUT33" s="7"/>
      <c r="VUU33" s="7"/>
      <c r="VUV33" s="7"/>
      <c r="VUW33" s="7"/>
      <c r="VUX33" s="7"/>
      <c r="VUY33" s="7"/>
      <c r="VUZ33" s="7"/>
      <c r="VVA33" s="7"/>
      <c r="VVB33" s="7"/>
      <c r="VVC33" s="7"/>
      <c r="VVD33" s="7"/>
      <c r="VVE33" s="7"/>
      <c r="VVF33" s="7"/>
      <c r="VVG33" s="7"/>
      <c r="VVH33" s="7"/>
      <c r="VVI33" s="7"/>
      <c r="VVJ33" s="7"/>
      <c r="VVK33" s="7"/>
      <c r="VVL33" s="7"/>
      <c r="VVM33" s="7"/>
      <c r="VVN33" s="7"/>
      <c r="VVO33" s="7"/>
      <c r="VVP33" s="7"/>
      <c r="VVQ33" s="7"/>
      <c r="VVR33" s="7"/>
      <c r="VVS33" s="7"/>
      <c r="VVT33" s="7"/>
      <c r="VVU33" s="7"/>
      <c r="VVV33" s="7"/>
      <c r="VVW33" s="7"/>
      <c r="VVX33" s="7"/>
      <c r="VVY33" s="7"/>
      <c r="VVZ33" s="7"/>
      <c r="VWA33" s="7"/>
      <c r="VWB33" s="7"/>
      <c r="VWC33" s="7"/>
      <c r="VWD33" s="7"/>
      <c r="VWE33" s="7"/>
      <c r="VWF33" s="7"/>
      <c r="VWG33" s="7"/>
      <c r="VWH33" s="7"/>
      <c r="VWI33" s="7"/>
      <c r="VWJ33" s="7"/>
      <c r="VWK33" s="7"/>
      <c r="VWL33" s="7"/>
      <c r="VWM33" s="7"/>
      <c r="VWN33" s="7"/>
      <c r="VWO33" s="7"/>
      <c r="VWP33" s="7"/>
      <c r="VWQ33" s="7"/>
      <c r="VWR33" s="7"/>
      <c r="VWS33" s="7"/>
      <c r="VWT33" s="7"/>
      <c r="VWU33" s="7"/>
      <c r="VWV33" s="7"/>
      <c r="VWW33" s="7"/>
      <c r="VWX33" s="7"/>
      <c r="VWY33" s="7"/>
      <c r="VWZ33" s="7"/>
      <c r="VXA33" s="7"/>
      <c r="VXB33" s="7"/>
      <c r="VXC33" s="7"/>
      <c r="VXD33" s="7"/>
      <c r="VXE33" s="7"/>
      <c r="VXF33" s="7"/>
      <c r="VXG33" s="7"/>
      <c r="VXH33" s="7"/>
      <c r="VXI33" s="7"/>
      <c r="VXJ33" s="7"/>
      <c r="VXK33" s="7"/>
      <c r="VXL33" s="7"/>
      <c r="VXM33" s="7"/>
      <c r="VXN33" s="7"/>
      <c r="VXO33" s="7"/>
      <c r="VXP33" s="7"/>
      <c r="VXQ33" s="7"/>
      <c r="VXR33" s="7"/>
      <c r="VXS33" s="7"/>
      <c r="VXT33" s="7"/>
      <c r="VXU33" s="7"/>
      <c r="VXV33" s="7"/>
      <c r="VXW33" s="7"/>
      <c r="VXX33" s="7"/>
      <c r="VXY33" s="7"/>
      <c r="VXZ33" s="7"/>
      <c r="VYA33" s="7"/>
      <c r="VYB33" s="7"/>
      <c r="VYC33" s="7"/>
      <c r="VYD33" s="7"/>
      <c r="VYE33" s="7"/>
      <c r="VYF33" s="7"/>
      <c r="VYG33" s="7"/>
      <c r="VYH33" s="7"/>
      <c r="VYI33" s="7"/>
      <c r="VYJ33" s="7"/>
      <c r="VYK33" s="7"/>
      <c r="VYL33" s="7"/>
      <c r="VYM33" s="7"/>
      <c r="VYN33" s="7"/>
      <c r="VYO33" s="7"/>
      <c r="VYP33" s="7"/>
      <c r="VYQ33" s="7"/>
      <c r="VYR33" s="7"/>
      <c r="VYS33" s="7"/>
      <c r="VYT33" s="7"/>
      <c r="VYU33" s="7"/>
      <c r="VYV33" s="7"/>
      <c r="VYW33" s="7"/>
      <c r="VYX33" s="7"/>
      <c r="VYY33" s="7"/>
      <c r="VYZ33" s="7"/>
      <c r="VZA33" s="7"/>
      <c r="VZB33" s="7"/>
      <c r="VZC33" s="7"/>
      <c r="VZD33" s="7"/>
      <c r="VZE33" s="7"/>
      <c r="VZF33" s="7"/>
      <c r="VZG33" s="7"/>
      <c r="VZH33" s="7"/>
      <c r="VZI33" s="7"/>
      <c r="VZJ33" s="7"/>
      <c r="VZK33" s="7"/>
      <c r="VZL33" s="7"/>
      <c r="VZM33" s="7"/>
      <c r="VZN33" s="7"/>
      <c r="VZO33" s="7"/>
      <c r="VZP33" s="7"/>
      <c r="VZQ33" s="7"/>
      <c r="VZR33" s="7"/>
      <c r="VZS33" s="7"/>
      <c r="VZT33" s="7"/>
      <c r="VZU33" s="7"/>
      <c r="VZV33" s="7"/>
      <c r="VZW33" s="7"/>
      <c r="VZX33" s="7"/>
      <c r="VZY33" s="7"/>
      <c r="VZZ33" s="7"/>
      <c r="WAA33" s="7"/>
      <c r="WAB33" s="7"/>
      <c r="WAC33" s="7"/>
      <c r="WAD33" s="7"/>
      <c r="WAE33" s="7"/>
      <c r="WAF33" s="7"/>
      <c r="WAG33" s="7"/>
      <c r="WAH33" s="7"/>
      <c r="WAI33" s="7"/>
      <c r="WAJ33" s="7"/>
      <c r="WAK33" s="7"/>
      <c r="WAL33" s="7"/>
      <c r="WAM33" s="7"/>
      <c r="WAN33" s="7"/>
      <c r="WAO33" s="7"/>
      <c r="WAP33" s="7"/>
      <c r="WAQ33" s="7"/>
      <c r="WAR33" s="7"/>
      <c r="WAS33" s="7"/>
      <c r="WAT33" s="7"/>
      <c r="WAU33" s="7"/>
      <c r="WAV33" s="7"/>
      <c r="WAW33" s="7"/>
      <c r="WAX33" s="7"/>
      <c r="WAY33" s="7"/>
      <c r="WAZ33" s="7"/>
      <c r="WBA33" s="7"/>
      <c r="WBB33" s="7"/>
      <c r="WBC33" s="7"/>
      <c r="WBD33" s="7"/>
      <c r="WBE33" s="7"/>
      <c r="WBF33" s="7"/>
      <c r="WBG33" s="7"/>
      <c r="WBH33" s="7"/>
      <c r="WBI33" s="7"/>
      <c r="WBJ33" s="7"/>
      <c r="WBK33" s="7"/>
      <c r="WBL33" s="7"/>
      <c r="WBM33" s="7"/>
      <c r="WBN33" s="7"/>
      <c r="WBO33" s="7"/>
      <c r="WBP33" s="7"/>
      <c r="WBQ33" s="7"/>
      <c r="WBR33" s="7"/>
      <c r="WBS33" s="7"/>
      <c r="WBT33" s="7"/>
      <c r="WBU33" s="7"/>
      <c r="WBV33" s="7"/>
      <c r="WBW33" s="7"/>
      <c r="WBX33" s="7"/>
      <c r="WBY33" s="7"/>
      <c r="WBZ33" s="7"/>
      <c r="WCA33" s="7"/>
      <c r="WCB33" s="7"/>
      <c r="WCC33" s="7"/>
      <c r="WCD33" s="7"/>
      <c r="WCE33" s="7"/>
      <c r="WCF33" s="7"/>
      <c r="WCG33" s="7"/>
      <c r="WCH33" s="7"/>
      <c r="WCI33" s="7"/>
      <c r="WCJ33" s="7"/>
      <c r="WCK33" s="7"/>
      <c r="WCL33" s="7"/>
      <c r="WCM33" s="7"/>
      <c r="WCN33" s="7"/>
      <c r="WCO33" s="7"/>
      <c r="WCP33" s="7"/>
      <c r="WCQ33" s="7"/>
      <c r="WCR33" s="7"/>
      <c r="WCS33" s="7"/>
      <c r="WCT33" s="7"/>
      <c r="WCU33" s="7"/>
      <c r="WCV33" s="7"/>
      <c r="WCW33" s="7"/>
      <c r="WCX33" s="7"/>
      <c r="WCY33" s="7"/>
      <c r="WCZ33" s="7"/>
      <c r="WDA33" s="7"/>
      <c r="WDB33" s="7"/>
      <c r="WDC33" s="7"/>
      <c r="WDD33" s="7"/>
      <c r="WDE33" s="7"/>
      <c r="WDF33" s="7"/>
      <c r="WDG33" s="7"/>
      <c r="WDH33" s="7"/>
      <c r="WDI33" s="7"/>
      <c r="WDJ33" s="7"/>
      <c r="WDK33" s="7"/>
      <c r="WDL33" s="7"/>
      <c r="WDM33" s="7"/>
      <c r="WDN33" s="7"/>
      <c r="WDO33" s="7"/>
      <c r="WDP33" s="7"/>
      <c r="WDQ33" s="7"/>
      <c r="WDR33" s="7"/>
      <c r="WDS33" s="7"/>
      <c r="WDT33" s="7"/>
      <c r="WDU33" s="7"/>
      <c r="WDV33" s="7"/>
      <c r="WDW33" s="7"/>
      <c r="WDX33" s="7"/>
      <c r="WDY33" s="7"/>
      <c r="WDZ33" s="7"/>
      <c r="WEA33" s="7"/>
      <c r="WEB33" s="7"/>
      <c r="WEC33" s="7"/>
      <c r="WED33" s="7"/>
      <c r="WEE33" s="7"/>
      <c r="WEF33" s="7"/>
      <c r="WEG33" s="7"/>
      <c r="WEH33" s="7"/>
      <c r="WEI33" s="7"/>
      <c r="WEJ33" s="7"/>
      <c r="WEK33" s="7"/>
      <c r="WEL33" s="7"/>
      <c r="WEM33" s="7"/>
      <c r="WEN33" s="7"/>
      <c r="WEO33" s="7"/>
      <c r="WEP33" s="7"/>
      <c r="WEQ33" s="7"/>
      <c r="WER33" s="7"/>
      <c r="WES33" s="7"/>
      <c r="WET33" s="7"/>
      <c r="WEU33" s="7"/>
      <c r="WEV33" s="7"/>
      <c r="WEW33" s="7"/>
      <c r="WEX33" s="7"/>
      <c r="WEY33" s="7"/>
      <c r="WEZ33" s="7"/>
      <c r="WFA33" s="7"/>
      <c r="WFB33" s="7"/>
      <c r="WFC33" s="7"/>
      <c r="WFD33" s="7"/>
      <c r="WFE33" s="7"/>
      <c r="WFF33" s="7"/>
      <c r="WFG33" s="7"/>
      <c r="WFH33" s="7"/>
      <c r="WFI33" s="7"/>
      <c r="WFJ33" s="7"/>
      <c r="WFK33" s="7"/>
      <c r="WFL33" s="7"/>
      <c r="WFM33" s="7"/>
      <c r="WFN33" s="7"/>
      <c r="WFO33" s="7"/>
      <c r="WFP33" s="7"/>
      <c r="WFQ33" s="7"/>
      <c r="WFR33" s="7"/>
      <c r="WFS33" s="7"/>
      <c r="WFT33" s="7"/>
      <c r="WFU33" s="7"/>
      <c r="WFV33" s="7"/>
      <c r="WFW33" s="7"/>
      <c r="WFX33" s="7"/>
      <c r="WFY33" s="7"/>
      <c r="WFZ33" s="7"/>
      <c r="WGA33" s="7"/>
      <c r="WGB33" s="7"/>
      <c r="WGC33" s="7"/>
      <c r="WGD33" s="7"/>
      <c r="WGE33" s="7"/>
      <c r="WGF33" s="7"/>
      <c r="WGG33" s="7"/>
      <c r="WGH33" s="7"/>
      <c r="WGI33" s="7"/>
      <c r="WGJ33" s="7"/>
      <c r="WGK33" s="7"/>
      <c r="WGL33" s="7"/>
      <c r="WGM33" s="7"/>
      <c r="WGN33" s="7"/>
      <c r="WGO33" s="7"/>
      <c r="WGP33" s="7"/>
      <c r="WGQ33" s="7"/>
      <c r="WGR33" s="7"/>
      <c r="WGS33" s="7"/>
      <c r="WGT33" s="7"/>
      <c r="WGU33" s="7"/>
      <c r="WGV33" s="7"/>
      <c r="WGW33" s="7"/>
      <c r="WGX33" s="7"/>
      <c r="WGY33" s="7"/>
      <c r="WGZ33" s="7"/>
      <c r="WHA33" s="7"/>
      <c r="WHB33" s="7"/>
      <c r="WHC33" s="7"/>
      <c r="WHD33" s="7"/>
      <c r="WHE33" s="7"/>
      <c r="WHF33" s="7"/>
      <c r="WHG33" s="7"/>
      <c r="WHH33" s="7"/>
      <c r="WHI33" s="7"/>
      <c r="WHJ33" s="7"/>
      <c r="WHK33" s="7"/>
      <c r="WHL33" s="7"/>
      <c r="WHM33" s="7"/>
      <c r="WHN33" s="7"/>
      <c r="WHO33" s="7"/>
      <c r="WHP33" s="7"/>
      <c r="WHQ33" s="7"/>
      <c r="WHR33" s="7"/>
      <c r="WHS33" s="7"/>
      <c r="WHT33" s="7"/>
      <c r="WHU33" s="7"/>
      <c r="WHV33" s="7"/>
      <c r="WHW33" s="7"/>
      <c r="WHX33" s="7"/>
      <c r="WHY33" s="7"/>
      <c r="WHZ33" s="7"/>
      <c r="WIA33" s="7"/>
      <c r="WIB33" s="7"/>
      <c r="WIC33" s="7"/>
      <c r="WID33" s="7"/>
      <c r="WIE33" s="7"/>
      <c r="WIF33" s="7"/>
      <c r="WIG33" s="7"/>
      <c r="WIH33" s="7"/>
      <c r="WII33" s="7"/>
      <c r="WIJ33" s="7"/>
      <c r="WIK33" s="7"/>
      <c r="WIL33" s="7"/>
      <c r="WIM33" s="7"/>
      <c r="WIN33" s="7"/>
      <c r="WIO33" s="7"/>
      <c r="WIP33" s="7"/>
      <c r="WIQ33" s="7"/>
      <c r="WIR33" s="7"/>
      <c r="WIS33" s="7"/>
      <c r="WIT33" s="7"/>
      <c r="WIU33" s="7"/>
      <c r="WIV33" s="7"/>
      <c r="WIW33" s="7"/>
      <c r="WIX33" s="7"/>
      <c r="WIY33" s="7"/>
      <c r="WIZ33" s="7"/>
      <c r="WJA33" s="7"/>
      <c r="WJB33" s="7"/>
      <c r="WJC33" s="7"/>
      <c r="WJD33" s="7"/>
      <c r="WJE33" s="7"/>
      <c r="WJF33" s="7"/>
      <c r="WJG33" s="7"/>
      <c r="WJH33" s="7"/>
      <c r="WJI33" s="7"/>
      <c r="WJJ33" s="7"/>
      <c r="WJK33" s="7"/>
      <c r="WJL33" s="7"/>
      <c r="WJM33" s="7"/>
      <c r="WJN33" s="7"/>
      <c r="WJO33" s="7"/>
      <c r="WJP33" s="7"/>
      <c r="WJQ33" s="7"/>
      <c r="WJR33" s="7"/>
      <c r="WJS33" s="7"/>
      <c r="WJT33" s="7"/>
      <c r="WJU33" s="7"/>
      <c r="WJV33" s="7"/>
      <c r="WJW33" s="7"/>
      <c r="WJX33" s="7"/>
      <c r="WJY33" s="7"/>
      <c r="WJZ33" s="7"/>
      <c r="WKA33" s="7"/>
      <c r="WKB33" s="7"/>
      <c r="WKC33" s="7"/>
      <c r="WKD33" s="7"/>
      <c r="WKE33" s="7"/>
      <c r="WKF33" s="7"/>
      <c r="WKG33" s="7"/>
      <c r="WKH33" s="7"/>
      <c r="WKI33" s="7"/>
      <c r="WKJ33" s="7"/>
      <c r="WKK33" s="7"/>
      <c r="WKL33" s="7"/>
      <c r="WKM33" s="7"/>
      <c r="WKN33" s="7"/>
      <c r="WKO33" s="7"/>
      <c r="WKP33" s="7"/>
      <c r="WKQ33" s="7"/>
      <c r="WKR33" s="7"/>
      <c r="WKS33" s="7"/>
      <c r="WKT33" s="7"/>
      <c r="WKU33" s="7"/>
      <c r="WKV33" s="7"/>
      <c r="WKW33" s="7"/>
      <c r="WKX33" s="7"/>
      <c r="WKY33" s="7"/>
      <c r="WKZ33" s="7"/>
      <c r="WLA33" s="7"/>
      <c r="WLB33" s="7"/>
      <c r="WLC33" s="7"/>
      <c r="WLD33" s="7"/>
      <c r="WLE33" s="7"/>
      <c r="WLF33" s="7"/>
      <c r="WLG33" s="7"/>
      <c r="WLH33" s="7"/>
      <c r="WLI33" s="7"/>
      <c r="WLJ33" s="7"/>
      <c r="WLK33" s="7"/>
      <c r="WLL33" s="7"/>
      <c r="WLM33" s="7"/>
      <c r="WLN33" s="7"/>
      <c r="WLO33" s="7"/>
      <c r="WLP33" s="7"/>
      <c r="WLQ33" s="7"/>
      <c r="WLR33" s="7"/>
      <c r="WLS33" s="7"/>
      <c r="WLT33" s="7"/>
      <c r="WLU33" s="7"/>
      <c r="WLV33" s="7"/>
      <c r="WLW33" s="7"/>
      <c r="WLX33" s="7"/>
      <c r="WLY33" s="7"/>
      <c r="WLZ33" s="7"/>
      <c r="WMA33" s="7"/>
      <c r="WMB33" s="7"/>
      <c r="WMC33" s="7"/>
      <c r="WMD33" s="7"/>
      <c r="WME33" s="7"/>
      <c r="WMF33" s="7"/>
      <c r="WMG33" s="7"/>
      <c r="WMH33" s="7"/>
      <c r="WMI33" s="7"/>
      <c r="WMJ33" s="7"/>
      <c r="WMK33" s="7"/>
      <c r="WML33" s="7"/>
      <c r="WMM33" s="7"/>
      <c r="WMN33" s="7"/>
      <c r="WMO33" s="7"/>
      <c r="WMP33" s="7"/>
      <c r="WMQ33" s="7"/>
      <c r="WMR33" s="7"/>
      <c r="WMS33" s="7"/>
      <c r="WMT33" s="7"/>
      <c r="WMU33" s="7"/>
      <c r="WMV33" s="7"/>
      <c r="WMW33" s="7"/>
      <c r="WMX33" s="7"/>
      <c r="WMY33" s="7"/>
      <c r="WMZ33" s="7"/>
      <c r="WNA33" s="7"/>
      <c r="WNB33" s="7"/>
      <c r="WNC33" s="7"/>
      <c r="WND33" s="7"/>
      <c r="WNE33" s="7"/>
      <c r="WNF33" s="7"/>
      <c r="WNG33" s="7"/>
      <c r="WNH33" s="7"/>
      <c r="WNI33" s="7"/>
      <c r="WNJ33" s="7"/>
      <c r="WNK33" s="7"/>
      <c r="WNL33" s="7"/>
      <c r="WNM33" s="7"/>
      <c r="WNN33" s="7"/>
      <c r="WNO33" s="7"/>
      <c r="WNP33" s="7"/>
      <c r="WNQ33" s="7"/>
      <c r="WNR33" s="7"/>
      <c r="WNS33" s="7"/>
      <c r="WNT33" s="7"/>
      <c r="WNU33" s="7"/>
      <c r="WNV33" s="7"/>
      <c r="WNW33" s="7"/>
      <c r="WNX33" s="7"/>
      <c r="WNY33" s="7"/>
      <c r="WNZ33" s="7"/>
      <c r="WOA33" s="7"/>
      <c r="WOB33" s="7"/>
      <c r="WOC33" s="7"/>
      <c r="WOD33" s="7"/>
      <c r="WOE33" s="7"/>
      <c r="WOF33" s="7"/>
      <c r="WOG33" s="7"/>
      <c r="WOH33" s="7"/>
      <c r="WOI33" s="7"/>
      <c r="WOJ33" s="7"/>
      <c r="WOK33" s="7"/>
      <c r="WOL33" s="7"/>
      <c r="WOM33" s="7"/>
      <c r="WON33" s="7"/>
      <c r="WOO33" s="7"/>
      <c r="WOP33" s="7"/>
      <c r="WOQ33" s="7"/>
      <c r="WOR33" s="7"/>
      <c r="WOS33" s="7"/>
      <c r="WOT33" s="7"/>
      <c r="WOU33" s="7"/>
      <c r="WOV33" s="7"/>
      <c r="WOW33" s="7"/>
      <c r="WOX33" s="7"/>
      <c r="WOY33" s="7"/>
      <c r="WOZ33" s="7"/>
      <c r="WPA33" s="7"/>
      <c r="WPB33" s="7"/>
      <c r="WPC33" s="7"/>
      <c r="WPD33" s="7"/>
      <c r="WPE33" s="7"/>
      <c r="WPF33" s="7"/>
      <c r="WPG33" s="7"/>
      <c r="WPH33" s="7"/>
      <c r="WPI33" s="7"/>
      <c r="WPJ33" s="7"/>
      <c r="WPK33" s="7"/>
      <c r="WPL33" s="7"/>
      <c r="WPM33" s="7"/>
      <c r="WPN33" s="7"/>
      <c r="WPO33" s="7"/>
      <c r="WPP33" s="7"/>
      <c r="WPQ33" s="7"/>
      <c r="WPR33" s="7"/>
      <c r="WPS33" s="7"/>
      <c r="WPT33" s="7"/>
      <c r="WPU33" s="7"/>
      <c r="WPV33" s="7"/>
      <c r="WPW33" s="7"/>
      <c r="WPX33" s="7"/>
      <c r="WPY33" s="7"/>
      <c r="WPZ33" s="7"/>
      <c r="WQA33" s="7"/>
      <c r="WQB33" s="7"/>
      <c r="WQC33" s="7"/>
      <c r="WQD33" s="7"/>
      <c r="WQE33" s="7"/>
      <c r="WQF33" s="7"/>
      <c r="WQG33" s="7"/>
      <c r="WQH33" s="7"/>
      <c r="WQI33" s="7"/>
      <c r="WQJ33" s="7"/>
      <c r="WQK33" s="7"/>
      <c r="WQL33" s="7"/>
      <c r="WQM33" s="7"/>
      <c r="WQN33" s="7"/>
      <c r="WQO33" s="7"/>
      <c r="WQP33" s="7"/>
      <c r="WQQ33" s="7"/>
      <c r="WQR33" s="7"/>
      <c r="WQS33" s="7"/>
      <c r="WQT33" s="7"/>
      <c r="WQU33" s="7"/>
      <c r="WQV33" s="7"/>
      <c r="WQW33" s="7"/>
      <c r="WQX33" s="7"/>
      <c r="WQY33" s="7"/>
      <c r="WQZ33" s="7"/>
      <c r="WRA33" s="7"/>
      <c r="WRB33" s="7"/>
      <c r="WRC33" s="7"/>
      <c r="WRD33" s="7"/>
      <c r="WRE33" s="7"/>
      <c r="WRF33" s="7"/>
      <c r="WRG33" s="7"/>
      <c r="WRH33" s="7"/>
      <c r="WRI33" s="7"/>
      <c r="WRJ33" s="7"/>
      <c r="WRK33" s="7"/>
      <c r="WRL33" s="7"/>
      <c r="WRM33" s="7"/>
      <c r="WRN33" s="7"/>
      <c r="WRO33" s="7"/>
      <c r="WRP33" s="7"/>
      <c r="WRQ33" s="7"/>
      <c r="WRR33" s="7"/>
      <c r="WRS33" s="7"/>
      <c r="WRT33" s="7"/>
      <c r="WRU33" s="7"/>
      <c r="WRV33" s="7"/>
      <c r="WRW33" s="7"/>
      <c r="WRX33" s="7"/>
      <c r="WRY33" s="7"/>
      <c r="WRZ33" s="7"/>
      <c r="WSA33" s="7"/>
      <c r="WSB33" s="7"/>
      <c r="WSC33" s="7"/>
      <c r="WSD33" s="7"/>
      <c r="WSE33" s="7"/>
      <c r="WSF33" s="7"/>
      <c r="WSG33" s="7"/>
      <c r="WSH33" s="7"/>
      <c r="WSI33" s="7"/>
      <c r="WSJ33" s="7"/>
      <c r="WSK33" s="7"/>
      <c r="WSL33" s="7"/>
      <c r="WSM33" s="7"/>
      <c r="WSN33" s="7"/>
      <c r="WSO33" s="7"/>
      <c r="WSP33" s="7"/>
      <c r="WSQ33" s="7"/>
      <c r="WSR33" s="7"/>
      <c r="WSS33" s="7"/>
      <c r="WST33" s="7"/>
      <c r="WSU33" s="7"/>
      <c r="WSV33" s="7"/>
      <c r="WSW33" s="7"/>
      <c r="WSX33" s="7"/>
      <c r="WSY33" s="7"/>
      <c r="WSZ33" s="7"/>
      <c r="WTA33" s="7"/>
      <c r="WTB33" s="7"/>
      <c r="WTC33" s="7"/>
      <c r="WTD33" s="7"/>
      <c r="WTE33" s="7"/>
      <c r="WTF33" s="7"/>
      <c r="WTG33" s="7"/>
      <c r="WTH33" s="7"/>
      <c r="WTI33" s="7"/>
      <c r="WTJ33" s="7"/>
      <c r="WTK33" s="7"/>
      <c r="WTL33" s="7"/>
      <c r="WTM33" s="7"/>
      <c r="WTN33" s="7"/>
      <c r="WTO33" s="7"/>
      <c r="WTP33" s="7"/>
      <c r="WTQ33" s="7"/>
      <c r="WTR33" s="7"/>
      <c r="WTS33" s="7"/>
      <c r="WTT33" s="7"/>
      <c r="WTU33" s="7"/>
      <c r="WTV33" s="7"/>
      <c r="WTW33" s="7"/>
      <c r="WTX33" s="7"/>
      <c r="WTY33" s="7"/>
      <c r="WTZ33" s="7"/>
      <c r="WUA33" s="7"/>
      <c r="WUB33" s="7"/>
      <c r="WUC33" s="7"/>
      <c r="WUD33" s="7"/>
      <c r="WUE33" s="7"/>
      <c r="WUF33" s="7"/>
      <c r="WUG33" s="7"/>
      <c r="WUH33" s="7"/>
      <c r="WUI33" s="7"/>
      <c r="WUJ33" s="7"/>
      <c r="WUK33" s="7"/>
      <c r="WUL33" s="7"/>
      <c r="WUM33" s="7"/>
      <c r="WUN33" s="7"/>
      <c r="WUO33" s="7"/>
      <c r="WUP33" s="7"/>
      <c r="WUQ33" s="7"/>
      <c r="WUR33" s="7"/>
      <c r="WUS33" s="7"/>
      <c r="WUT33" s="7"/>
      <c r="WUU33" s="7"/>
      <c r="WUV33" s="7"/>
      <c r="WUW33" s="7"/>
      <c r="WUX33" s="7"/>
      <c r="WUY33" s="7"/>
      <c r="WUZ33" s="7"/>
      <c r="WVA33" s="7"/>
      <c r="WVB33" s="7"/>
      <c r="WVC33" s="7"/>
      <c r="WVD33" s="7"/>
      <c r="WVE33" s="7"/>
      <c r="WVF33" s="7"/>
      <c r="WVG33" s="7"/>
      <c r="WVH33" s="7"/>
      <c r="WVI33" s="7"/>
      <c r="WVJ33" s="7"/>
      <c r="WVK33" s="7"/>
      <c r="WVL33" s="7"/>
      <c r="WVM33" s="7"/>
      <c r="WVN33" s="7"/>
      <c r="WVO33" s="7"/>
      <c r="WVP33" s="7"/>
      <c r="WVQ33" s="7"/>
      <c r="WVR33" s="7"/>
      <c r="WVS33" s="7"/>
      <c r="WVT33" s="7"/>
      <c r="WVU33" s="7"/>
      <c r="WVV33" s="7"/>
      <c r="WVW33" s="7"/>
      <c r="WVX33" s="7"/>
      <c r="WVY33" s="7"/>
      <c r="WVZ33" s="7"/>
      <c r="WWA33" s="7"/>
      <c r="WWB33" s="7"/>
      <c r="WWC33" s="7"/>
      <c r="WWD33" s="7"/>
      <c r="WWE33" s="7"/>
      <c r="WWF33" s="7"/>
      <c r="WWG33" s="7"/>
      <c r="WWH33" s="7"/>
      <c r="WWI33" s="7"/>
      <c r="WWJ33" s="7"/>
      <c r="WWK33" s="7"/>
      <c r="WWL33" s="7"/>
      <c r="WWM33" s="7"/>
      <c r="WWN33" s="7"/>
      <c r="WWO33" s="7"/>
      <c r="WWP33" s="7"/>
      <c r="WWQ33" s="7"/>
      <c r="WWR33" s="7"/>
      <c r="WWS33" s="7"/>
      <c r="WWT33" s="7"/>
      <c r="WWU33" s="7"/>
      <c r="WWV33" s="7"/>
      <c r="WWW33" s="7"/>
      <c r="WWX33" s="7"/>
      <c r="WWY33" s="7"/>
      <c r="WWZ33" s="7"/>
      <c r="WXA33" s="7"/>
      <c r="WXB33" s="7"/>
      <c r="WXC33" s="7"/>
      <c r="WXD33" s="7"/>
      <c r="WXE33" s="7"/>
      <c r="WXF33" s="7"/>
      <c r="WXG33" s="7"/>
      <c r="WXH33" s="7"/>
      <c r="WXI33" s="7"/>
      <c r="WXJ33" s="7"/>
      <c r="WXK33" s="7"/>
      <c r="WXL33" s="7"/>
      <c r="WXM33" s="7"/>
      <c r="WXN33" s="7"/>
      <c r="WXO33" s="7"/>
      <c r="WXP33" s="7"/>
      <c r="WXQ33" s="7"/>
      <c r="WXR33" s="7"/>
      <c r="WXS33" s="7"/>
      <c r="WXT33" s="7"/>
      <c r="WXU33" s="7"/>
      <c r="WXV33" s="7"/>
      <c r="WXW33" s="7"/>
      <c r="WXX33" s="7"/>
      <c r="WXY33" s="7"/>
      <c r="WXZ33" s="7"/>
      <c r="WYA33" s="7"/>
      <c r="WYB33" s="7"/>
      <c r="WYC33" s="7"/>
      <c r="WYD33" s="7"/>
      <c r="WYE33" s="7"/>
      <c r="WYF33" s="7"/>
      <c r="WYG33" s="7"/>
      <c r="WYH33" s="7"/>
      <c r="WYI33" s="7"/>
      <c r="WYJ33" s="7"/>
      <c r="WYK33" s="7"/>
      <c r="WYL33" s="7"/>
      <c r="WYM33" s="7"/>
      <c r="WYN33" s="7"/>
      <c r="WYO33" s="7"/>
      <c r="WYP33" s="7"/>
      <c r="WYQ33" s="7"/>
      <c r="WYR33" s="7"/>
      <c r="WYS33" s="7"/>
      <c r="WYT33" s="7"/>
      <c r="WYU33" s="7"/>
      <c r="WYV33" s="7"/>
      <c r="WYW33" s="7"/>
      <c r="WYX33" s="7"/>
      <c r="WYY33" s="7"/>
      <c r="WYZ33" s="7"/>
      <c r="WZA33" s="7"/>
      <c r="WZB33" s="7"/>
      <c r="WZC33" s="7"/>
      <c r="WZD33" s="7"/>
      <c r="WZE33" s="7"/>
      <c r="WZF33" s="7"/>
      <c r="WZG33" s="7"/>
      <c r="WZH33" s="7"/>
      <c r="WZI33" s="7"/>
      <c r="WZJ33" s="7"/>
      <c r="WZK33" s="7"/>
      <c r="WZL33" s="7"/>
      <c r="WZM33" s="7"/>
      <c r="WZN33" s="7"/>
      <c r="WZO33" s="7"/>
      <c r="WZP33" s="7"/>
      <c r="WZQ33" s="7"/>
      <c r="WZR33" s="7"/>
      <c r="WZS33" s="7"/>
      <c r="WZT33" s="7"/>
      <c r="WZU33" s="7"/>
      <c r="WZV33" s="7"/>
      <c r="WZW33" s="7"/>
      <c r="WZX33" s="7"/>
      <c r="WZY33" s="7"/>
      <c r="WZZ33" s="7"/>
      <c r="XAA33" s="7"/>
      <c r="XAB33" s="7"/>
      <c r="XAC33" s="7"/>
      <c r="XAD33" s="7"/>
      <c r="XAE33" s="7"/>
      <c r="XAF33" s="7"/>
      <c r="XAG33" s="7"/>
      <c r="XAH33" s="7"/>
      <c r="XAI33" s="7"/>
      <c r="XAJ33" s="7"/>
      <c r="XAK33" s="7"/>
      <c r="XAL33" s="7"/>
      <c r="XAM33" s="7"/>
      <c r="XAN33" s="7"/>
      <c r="XAO33" s="7"/>
      <c r="XAP33" s="7"/>
      <c r="XAQ33" s="7"/>
      <c r="XAR33" s="7"/>
      <c r="XAS33" s="7"/>
      <c r="XAT33" s="7"/>
      <c r="XAU33" s="7"/>
      <c r="XAV33" s="7"/>
      <c r="XAW33" s="7"/>
      <c r="XAX33" s="7"/>
      <c r="XAY33" s="7"/>
      <c r="XAZ33" s="7"/>
      <c r="XBA33" s="7"/>
      <c r="XBB33" s="7"/>
      <c r="XBC33" s="7"/>
      <c r="XBD33" s="7"/>
      <c r="XBE33" s="7"/>
      <c r="XBF33" s="7"/>
      <c r="XBG33" s="7"/>
      <c r="XBH33" s="7"/>
      <c r="XBI33" s="7"/>
      <c r="XBJ33" s="7"/>
      <c r="XBK33" s="7"/>
      <c r="XBL33" s="7"/>
      <c r="XBM33" s="7"/>
      <c r="XBN33" s="7"/>
      <c r="XBO33" s="7"/>
      <c r="XBP33" s="7"/>
      <c r="XBQ33" s="7"/>
      <c r="XBR33" s="7"/>
      <c r="XBS33" s="7"/>
      <c r="XBT33" s="7"/>
      <c r="XBU33" s="7"/>
      <c r="XBV33" s="7"/>
      <c r="XBW33" s="7"/>
      <c r="XBX33" s="7"/>
      <c r="XBY33" s="7"/>
      <c r="XBZ33" s="7"/>
      <c r="XCA33" s="7"/>
      <c r="XCB33" s="7"/>
      <c r="XCC33" s="7"/>
      <c r="XCD33" s="7"/>
      <c r="XCE33" s="7"/>
      <c r="XCF33" s="7"/>
      <c r="XCG33" s="7"/>
      <c r="XCH33" s="7"/>
      <c r="XCI33" s="7"/>
    </row>
    <row r="34" spans="1:16384" x14ac:dyDescent="0.2">
      <c r="A34" s="28" t="s">
        <v>65</v>
      </c>
      <c r="B34" s="94" t="s">
        <v>68</v>
      </c>
      <c r="C34" s="88">
        <v>0</v>
      </c>
      <c r="D34" s="4">
        <f t="shared" si="12"/>
        <v>54</v>
      </c>
      <c r="E34" s="4">
        <v>32</v>
      </c>
      <c r="F34" s="48">
        <v>9.4999999999999998E-3</v>
      </c>
      <c r="G34" s="30"/>
      <c r="H34" s="41"/>
      <c r="I34" s="38"/>
      <c r="J34" s="41"/>
      <c r="K34" s="38"/>
      <c r="L34" s="41"/>
      <c r="M34" s="38"/>
      <c r="N34" s="41"/>
      <c r="O34" s="41"/>
      <c r="P34" s="32" t="e">
        <f>$C$42*#REF!</f>
        <v>#REF!</v>
      </c>
      <c r="Q34" s="33" t="e">
        <f>$C$41*#REF!</f>
        <v>#REF!</v>
      </c>
      <c r="R34" s="34" t="e">
        <f t="shared" si="16"/>
        <v>#REF!</v>
      </c>
      <c r="S34" s="34" t="e">
        <f t="shared" si="13"/>
        <v>#REF!</v>
      </c>
      <c r="T34" s="34" t="e">
        <f t="shared" si="17"/>
        <v>#REF!</v>
      </c>
      <c r="U34" s="35" t="e">
        <f t="shared" ref="U34:U65" si="22">S34+(T34/(1+$C$4)^($D34-$D$2))</f>
        <v>#REF!</v>
      </c>
      <c r="V34" s="32" t="e">
        <f>$C$42*#REF!</f>
        <v>#REF!</v>
      </c>
      <c r="W34" s="33" t="e">
        <f>$C$41*#REF!</f>
        <v>#REF!</v>
      </c>
      <c r="X34" s="34" t="e">
        <f t="shared" si="18"/>
        <v>#REF!</v>
      </c>
      <c r="Y34" s="34" t="e">
        <f t="shared" si="14"/>
        <v>#REF!</v>
      </c>
      <c r="Z34" s="34" t="e">
        <f t="shared" si="19"/>
        <v>#REF!</v>
      </c>
      <c r="AA34" s="35" t="e">
        <f t="shared" ref="AA34:AA65" si="23">Y34+(Z34/(1+$C$4)^($D34-$D$2))</f>
        <v>#REF!</v>
      </c>
      <c r="AB34" s="32" t="e">
        <f>$C$42*#REF!</f>
        <v>#REF!</v>
      </c>
      <c r="AC34" s="33" t="e">
        <f>$C$41*#REF!</f>
        <v>#REF!</v>
      </c>
      <c r="AD34" s="34" t="e">
        <f t="shared" si="20"/>
        <v>#REF!</v>
      </c>
      <c r="AE34" s="34" t="e">
        <f t="shared" si="15"/>
        <v>#REF!</v>
      </c>
      <c r="AF34" s="34" t="e">
        <f t="shared" si="21"/>
        <v>#REF!</v>
      </c>
      <c r="AG34" s="35" t="e">
        <f t="shared" ref="AG34:AG65" si="24">AE34+(AF34/(1+$C$4)^($D34-$D$2))</f>
        <v>#REF!</v>
      </c>
    </row>
    <row r="35" spans="1:16384" x14ac:dyDescent="0.2">
      <c r="A35" s="28" t="s">
        <v>66</v>
      </c>
      <c r="B35" s="94" t="s">
        <v>69</v>
      </c>
      <c r="C35" s="88">
        <v>1</v>
      </c>
      <c r="D35" s="4">
        <f t="shared" si="12"/>
        <v>55</v>
      </c>
      <c r="E35" s="4">
        <v>33</v>
      </c>
      <c r="F35" s="48">
        <v>9.4999999999999998E-3</v>
      </c>
      <c r="G35" s="30"/>
      <c r="H35" s="41"/>
      <c r="I35" s="38"/>
      <c r="J35" s="41"/>
      <c r="K35" s="38"/>
      <c r="L35" s="41"/>
      <c r="M35" s="38"/>
      <c r="N35" s="41"/>
      <c r="O35" s="41"/>
      <c r="P35" s="32" t="e">
        <f>$C$42*#REF!</f>
        <v>#REF!</v>
      </c>
      <c r="Q35" s="33" t="e">
        <f>$C$41*#REF!</f>
        <v>#REF!</v>
      </c>
      <c r="R35" s="34" t="e">
        <f t="shared" ref="R35:R66" si="25">IF($E35=0,P35,R34*(1+$C$44)+P35)</f>
        <v>#REF!</v>
      </c>
      <c r="S35" s="34" t="e">
        <f t="shared" si="13"/>
        <v>#REF!</v>
      </c>
      <c r="T35" s="34" t="e">
        <f t="shared" ref="T35:T66" si="26">IF($E35=0,Q35,T34*(1+$C$44)+Q35)</f>
        <v>#REF!</v>
      </c>
      <c r="U35" s="35" t="e">
        <f t="shared" si="22"/>
        <v>#REF!</v>
      </c>
      <c r="V35" s="32" t="e">
        <f>$C$42*#REF!</f>
        <v>#REF!</v>
      </c>
      <c r="W35" s="33" t="e">
        <f>$C$41*#REF!</f>
        <v>#REF!</v>
      </c>
      <c r="X35" s="34" t="e">
        <f t="shared" ref="X35:X66" si="27">IF($E35=0,V35,X34*(1+$C$45)+V35)</f>
        <v>#REF!</v>
      </c>
      <c r="Y35" s="34" t="e">
        <f t="shared" si="14"/>
        <v>#REF!</v>
      </c>
      <c r="Z35" s="34" t="e">
        <f t="shared" ref="Z35:Z66" si="28">IF($E35=0,W35,Z34*(1+$C$45)+W35)</f>
        <v>#REF!</v>
      </c>
      <c r="AA35" s="35" t="e">
        <f t="shared" si="23"/>
        <v>#REF!</v>
      </c>
      <c r="AB35" s="32" t="e">
        <f>$C$42*#REF!</f>
        <v>#REF!</v>
      </c>
      <c r="AC35" s="33" t="e">
        <f>$C$41*#REF!</f>
        <v>#REF!</v>
      </c>
      <c r="AD35" s="34" t="e">
        <f t="shared" ref="AD35:AD66" si="29">IF($E35=0,AB35,AD34*(1+$C$46)+AB35)</f>
        <v>#REF!</v>
      </c>
      <c r="AE35" s="34" t="e">
        <f t="shared" si="15"/>
        <v>#REF!</v>
      </c>
      <c r="AF35" s="34" t="e">
        <f t="shared" ref="AF35:AF66" si="30">IF($E35=0,AC35,AF34*(1+$C$46)+AC35)</f>
        <v>#REF!</v>
      </c>
      <c r="AG35" s="35" t="e">
        <f t="shared" si="24"/>
        <v>#REF!</v>
      </c>
    </row>
    <row r="36" spans="1:16384" x14ac:dyDescent="0.2">
      <c r="A36" s="28" t="s">
        <v>171</v>
      </c>
      <c r="B36" s="94" t="s">
        <v>119</v>
      </c>
      <c r="C36" s="89">
        <v>0.05</v>
      </c>
      <c r="D36" s="4">
        <f t="shared" si="12"/>
        <v>56</v>
      </c>
      <c r="E36" s="4">
        <v>34</v>
      </c>
      <c r="F36" s="48">
        <v>9.4999999999999998E-3</v>
      </c>
      <c r="G36" s="30"/>
      <c r="H36" s="41"/>
      <c r="I36" s="38"/>
      <c r="J36" s="41"/>
      <c r="K36" s="38"/>
      <c r="L36" s="41"/>
      <c r="M36" s="38"/>
      <c r="N36" s="41"/>
      <c r="O36" s="41"/>
      <c r="P36" s="32" t="e">
        <f>$C$42*#REF!</f>
        <v>#REF!</v>
      </c>
      <c r="Q36" s="33" t="e">
        <f>$C$41*#REF!</f>
        <v>#REF!</v>
      </c>
      <c r="R36" s="34" t="e">
        <f t="shared" si="25"/>
        <v>#REF!</v>
      </c>
      <c r="S36" s="34" t="e">
        <f t="shared" si="13"/>
        <v>#REF!</v>
      </c>
      <c r="T36" s="34" t="e">
        <f t="shared" si="26"/>
        <v>#REF!</v>
      </c>
      <c r="U36" s="35" t="e">
        <f t="shared" si="22"/>
        <v>#REF!</v>
      </c>
      <c r="V36" s="32" t="e">
        <f>$C$42*#REF!</f>
        <v>#REF!</v>
      </c>
      <c r="W36" s="33" t="e">
        <f>$C$41*#REF!</f>
        <v>#REF!</v>
      </c>
      <c r="X36" s="34" t="e">
        <f t="shared" si="27"/>
        <v>#REF!</v>
      </c>
      <c r="Y36" s="34" t="e">
        <f t="shared" si="14"/>
        <v>#REF!</v>
      </c>
      <c r="Z36" s="34" t="e">
        <f t="shared" si="28"/>
        <v>#REF!</v>
      </c>
      <c r="AA36" s="35" t="e">
        <f t="shared" si="23"/>
        <v>#REF!</v>
      </c>
      <c r="AB36" s="32" t="e">
        <f>$C$42*#REF!</f>
        <v>#REF!</v>
      </c>
      <c r="AC36" s="33" t="e">
        <f>$C$41*#REF!</f>
        <v>#REF!</v>
      </c>
      <c r="AD36" s="34" t="e">
        <f t="shared" si="29"/>
        <v>#REF!</v>
      </c>
      <c r="AE36" s="34" t="e">
        <f t="shared" si="15"/>
        <v>#REF!</v>
      </c>
      <c r="AF36" s="34" t="e">
        <f t="shared" si="30"/>
        <v>#REF!</v>
      </c>
      <c r="AG36" s="35" t="e">
        <f t="shared" si="24"/>
        <v>#REF!</v>
      </c>
    </row>
    <row r="37" spans="1:16384" x14ac:dyDescent="0.2">
      <c r="A37" s="28" t="s">
        <v>121</v>
      </c>
      <c r="B37" s="94" t="s">
        <v>120</v>
      </c>
      <c r="C37" s="89">
        <v>0.04</v>
      </c>
      <c r="D37" s="4">
        <f t="shared" si="12"/>
        <v>57</v>
      </c>
      <c r="E37" s="4">
        <v>35</v>
      </c>
      <c r="F37" s="48">
        <v>9.4999999999999998E-3</v>
      </c>
      <c r="G37" s="30"/>
      <c r="H37" s="41"/>
      <c r="I37" s="38"/>
      <c r="J37" s="41"/>
      <c r="K37" s="38"/>
      <c r="L37" s="41"/>
      <c r="M37" s="38"/>
      <c r="N37" s="41"/>
      <c r="O37" s="41"/>
      <c r="P37" s="32" t="e">
        <f>$C$42*#REF!</f>
        <v>#REF!</v>
      </c>
      <c r="Q37" s="33" t="e">
        <f>$C$41*#REF!</f>
        <v>#REF!</v>
      </c>
      <c r="R37" s="34" t="e">
        <f t="shared" si="25"/>
        <v>#REF!</v>
      </c>
      <c r="S37" s="34" t="e">
        <f t="shared" si="13"/>
        <v>#REF!</v>
      </c>
      <c r="T37" s="34" t="e">
        <f t="shared" si="26"/>
        <v>#REF!</v>
      </c>
      <c r="U37" s="35" t="e">
        <f t="shared" si="22"/>
        <v>#REF!</v>
      </c>
      <c r="V37" s="32" t="e">
        <f>$C$42*#REF!</f>
        <v>#REF!</v>
      </c>
      <c r="W37" s="33" t="e">
        <f>$C$41*#REF!</f>
        <v>#REF!</v>
      </c>
      <c r="X37" s="34" t="e">
        <f t="shared" si="27"/>
        <v>#REF!</v>
      </c>
      <c r="Y37" s="34" t="e">
        <f t="shared" si="14"/>
        <v>#REF!</v>
      </c>
      <c r="Z37" s="34" t="e">
        <f t="shared" si="28"/>
        <v>#REF!</v>
      </c>
      <c r="AA37" s="35" t="e">
        <f t="shared" si="23"/>
        <v>#REF!</v>
      </c>
      <c r="AB37" s="32" t="e">
        <f>$C$42*#REF!</f>
        <v>#REF!</v>
      </c>
      <c r="AC37" s="33" t="e">
        <f>$C$41*#REF!</f>
        <v>#REF!</v>
      </c>
      <c r="AD37" s="34" t="e">
        <f t="shared" si="29"/>
        <v>#REF!</v>
      </c>
      <c r="AE37" s="34" t="e">
        <f t="shared" si="15"/>
        <v>#REF!</v>
      </c>
      <c r="AF37" s="34" t="e">
        <f t="shared" si="30"/>
        <v>#REF!</v>
      </c>
      <c r="AG37" s="35" t="e">
        <f t="shared" si="24"/>
        <v>#REF!</v>
      </c>
      <c r="XCJ37" s="7"/>
      <c r="XCK37" s="7"/>
      <c r="XCL37" s="7"/>
      <c r="XCM37" s="7"/>
      <c r="XCN37" s="7"/>
      <c r="XCO37" s="7"/>
      <c r="XCP37" s="7"/>
      <c r="XCQ37" s="7"/>
      <c r="XCR37" s="7"/>
      <c r="XCS37" s="7"/>
      <c r="XCT37" s="7"/>
      <c r="XCU37" s="7"/>
      <c r="XCV37" s="7"/>
      <c r="XCW37" s="7"/>
      <c r="XCX37" s="7"/>
      <c r="XCY37" s="7"/>
      <c r="XCZ37" s="7"/>
      <c r="XDA37" s="7"/>
      <c r="XDB37" s="7"/>
      <c r="XDC37" s="7"/>
      <c r="XDD37" s="7"/>
      <c r="XDE37" s="7"/>
      <c r="XDF37" s="7"/>
      <c r="XDG37" s="7"/>
      <c r="XDH37" s="7"/>
      <c r="XDI37" s="7"/>
      <c r="XDJ37" s="7"/>
      <c r="XDK37" s="7"/>
      <c r="XDL37" s="7"/>
      <c r="XDM37" s="7"/>
      <c r="XDN37" s="7"/>
      <c r="XDO37" s="7"/>
      <c r="XDP37" s="7"/>
      <c r="XDQ37" s="7"/>
      <c r="XDR37" s="7"/>
      <c r="XDS37" s="7"/>
      <c r="XDT37" s="7"/>
      <c r="XDU37" s="7"/>
      <c r="XDV37" s="7"/>
      <c r="XDW37" s="7"/>
      <c r="XDX37" s="7"/>
      <c r="XDY37" s="7"/>
      <c r="XDZ37" s="7"/>
      <c r="XEA37" s="7"/>
      <c r="XEB37" s="7"/>
      <c r="XEC37" s="7"/>
      <c r="XED37" s="7"/>
      <c r="XEE37" s="7"/>
      <c r="XEF37" s="7"/>
      <c r="XEG37" s="7"/>
      <c r="XEH37" s="7"/>
      <c r="XEI37" s="7"/>
      <c r="XEJ37" s="7"/>
      <c r="XEK37" s="7"/>
      <c r="XEL37" s="7"/>
      <c r="XEM37" s="7"/>
      <c r="XEN37" s="7"/>
      <c r="XEO37" s="7"/>
      <c r="XEP37" s="7"/>
      <c r="XEQ37" s="7"/>
      <c r="XER37" s="7"/>
      <c r="XES37" s="7"/>
      <c r="XET37" s="7"/>
      <c r="XEU37" s="7"/>
      <c r="XEV37" s="7"/>
      <c r="XEW37" s="7"/>
      <c r="XEX37" s="7"/>
      <c r="XEY37" s="7"/>
      <c r="XEZ37" s="7"/>
      <c r="XFA37" s="7"/>
      <c r="XFB37" s="7"/>
      <c r="XFC37" s="7"/>
      <c r="XFD37" s="7"/>
    </row>
    <row r="38" spans="1:16384" s="3" customFormat="1" x14ac:dyDescent="0.2">
      <c r="A38" s="28" t="s">
        <v>15</v>
      </c>
      <c r="B38" s="94"/>
      <c r="C38" s="90"/>
      <c r="D38" s="4">
        <f t="shared" si="12"/>
        <v>58</v>
      </c>
      <c r="E38" s="4">
        <v>36</v>
      </c>
      <c r="F38" s="48">
        <v>9.4999999999999998E-3</v>
      </c>
      <c r="G38" s="30"/>
      <c r="H38" s="41"/>
      <c r="I38" s="38"/>
      <c r="J38" s="41"/>
      <c r="K38" s="38"/>
      <c r="L38" s="41"/>
      <c r="M38" s="38"/>
      <c r="N38" s="41"/>
      <c r="O38" s="41"/>
      <c r="P38" s="32" t="e">
        <f>$C$42*#REF!</f>
        <v>#REF!</v>
      </c>
      <c r="Q38" s="33" t="e">
        <f>$C$41*#REF!</f>
        <v>#REF!</v>
      </c>
      <c r="R38" s="34" t="e">
        <f t="shared" si="25"/>
        <v>#REF!</v>
      </c>
      <c r="S38" s="34" t="e">
        <f t="shared" si="13"/>
        <v>#REF!</v>
      </c>
      <c r="T38" s="34" t="e">
        <f t="shared" si="26"/>
        <v>#REF!</v>
      </c>
      <c r="U38" s="35" t="e">
        <f t="shared" si="22"/>
        <v>#REF!</v>
      </c>
      <c r="V38" s="32" t="e">
        <f>$C$42*#REF!</f>
        <v>#REF!</v>
      </c>
      <c r="W38" s="33" t="e">
        <f>$C$41*#REF!</f>
        <v>#REF!</v>
      </c>
      <c r="X38" s="34" t="e">
        <f t="shared" si="27"/>
        <v>#REF!</v>
      </c>
      <c r="Y38" s="34" t="e">
        <f t="shared" si="14"/>
        <v>#REF!</v>
      </c>
      <c r="Z38" s="34" t="e">
        <f t="shared" si="28"/>
        <v>#REF!</v>
      </c>
      <c r="AA38" s="35" t="e">
        <f t="shared" si="23"/>
        <v>#REF!</v>
      </c>
      <c r="AB38" s="32" t="e">
        <f>$C$42*#REF!</f>
        <v>#REF!</v>
      </c>
      <c r="AC38" s="33" t="e">
        <f>$C$41*#REF!</f>
        <v>#REF!</v>
      </c>
      <c r="AD38" s="34" t="e">
        <f t="shared" si="29"/>
        <v>#REF!</v>
      </c>
      <c r="AE38" s="34" t="e">
        <f t="shared" si="15"/>
        <v>#REF!</v>
      </c>
      <c r="AF38" s="34" t="e">
        <f t="shared" si="30"/>
        <v>#REF!</v>
      </c>
      <c r="AG38" s="35" t="e">
        <f t="shared" si="24"/>
        <v>#REF!</v>
      </c>
    </row>
    <row r="39" spans="1:16384" x14ac:dyDescent="0.2">
      <c r="A39" s="5" t="s">
        <v>11</v>
      </c>
      <c r="B39" s="95"/>
      <c r="C39" s="90"/>
      <c r="D39" s="4">
        <f t="shared" si="12"/>
        <v>59</v>
      </c>
      <c r="E39" s="4">
        <v>37</v>
      </c>
      <c r="F39" s="48">
        <v>9.4999999999999998E-3</v>
      </c>
      <c r="G39" s="30"/>
      <c r="H39" s="41"/>
      <c r="I39" s="38"/>
      <c r="J39" s="41"/>
      <c r="K39" s="38"/>
      <c r="L39" s="41"/>
      <c r="M39" s="38"/>
      <c r="N39" s="41"/>
      <c r="O39" s="41"/>
      <c r="P39" s="32" t="e">
        <f>$C$42*#REF!</f>
        <v>#REF!</v>
      </c>
      <c r="Q39" s="33" t="e">
        <f>$C$41*#REF!</f>
        <v>#REF!</v>
      </c>
      <c r="R39" s="34" t="e">
        <f t="shared" si="25"/>
        <v>#REF!</v>
      </c>
      <c r="S39" s="34" t="e">
        <f t="shared" si="13"/>
        <v>#REF!</v>
      </c>
      <c r="T39" s="34" t="e">
        <f t="shared" si="26"/>
        <v>#REF!</v>
      </c>
      <c r="U39" s="35" t="e">
        <f t="shared" si="22"/>
        <v>#REF!</v>
      </c>
      <c r="V39" s="32" t="e">
        <f>$C$42*#REF!</f>
        <v>#REF!</v>
      </c>
      <c r="W39" s="33" t="e">
        <f>$C$41*#REF!</f>
        <v>#REF!</v>
      </c>
      <c r="X39" s="34" t="e">
        <f t="shared" si="27"/>
        <v>#REF!</v>
      </c>
      <c r="Y39" s="34" t="e">
        <f t="shared" si="14"/>
        <v>#REF!</v>
      </c>
      <c r="Z39" s="34" t="e">
        <f t="shared" si="28"/>
        <v>#REF!</v>
      </c>
      <c r="AA39" s="35" t="e">
        <f t="shared" si="23"/>
        <v>#REF!</v>
      </c>
      <c r="AB39" s="32" t="e">
        <f>$C$42*#REF!</f>
        <v>#REF!</v>
      </c>
      <c r="AC39" s="33" t="e">
        <f>$C$41*#REF!</f>
        <v>#REF!</v>
      </c>
      <c r="AD39" s="34" t="e">
        <f t="shared" si="29"/>
        <v>#REF!</v>
      </c>
      <c r="AE39" s="34" t="e">
        <f t="shared" si="15"/>
        <v>#REF!</v>
      </c>
      <c r="AF39" s="34" t="e">
        <f t="shared" si="30"/>
        <v>#REF!</v>
      </c>
      <c r="AG39" s="35" t="e">
        <f t="shared" si="24"/>
        <v>#REF!</v>
      </c>
    </row>
    <row r="40" spans="1:16384" x14ac:dyDescent="0.2">
      <c r="A40" s="39" t="s">
        <v>17</v>
      </c>
      <c r="B40" s="96"/>
      <c r="C40" s="91"/>
      <c r="D40" s="4">
        <f t="shared" si="12"/>
        <v>60</v>
      </c>
      <c r="E40" s="4">
        <v>38</v>
      </c>
      <c r="F40" s="48">
        <v>9.4999999999999998E-3</v>
      </c>
      <c r="G40" s="30"/>
      <c r="H40" s="41"/>
      <c r="I40" s="38"/>
      <c r="J40" s="41"/>
      <c r="K40" s="38"/>
      <c r="L40" s="41"/>
      <c r="M40" s="38"/>
      <c r="N40" s="41"/>
      <c r="O40" s="41"/>
      <c r="P40" s="32" t="e">
        <f>$C$42*#REF!</f>
        <v>#REF!</v>
      </c>
      <c r="Q40" s="33" t="e">
        <f>$C$41*#REF!</f>
        <v>#REF!</v>
      </c>
      <c r="R40" s="34" t="e">
        <f t="shared" si="25"/>
        <v>#REF!</v>
      </c>
      <c r="S40" s="34" t="e">
        <f t="shared" si="13"/>
        <v>#REF!</v>
      </c>
      <c r="T40" s="34" t="e">
        <f t="shared" si="26"/>
        <v>#REF!</v>
      </c>
      <c r="U40" s="35" t="e">
        <f t="shared" si="22"/>
        <v>#REF!</v>
      </c>
      <c r="V40" s="32" t="e">
        <f>$C$42*#REF!</f>
        <v>#REF!</v>
      </c>
      <c r="W40" s="33" t="e">
        <f>$C$41*#REF!</f>
        <v>#REF!</v>
      </c>
      <c r="X40" s="34" t="e">
        <f t="shared" si="27"/>
        <v>#REF!</v>
      </c>
      <c r="Y40" s="34" t="e">
        <f t="shared" si="14"/>
        <v>#REF!</v>
      </c>
      <c r="Z40" s="34" t="e">
        <f t="shared" si="28"/>
        <v>#REF!</v>
      </c>
      <c r="AA40" s="35" t="e">
        <f t="shared" si="23"/>
        <v>#REF!</v>
      </c>
      <c r="AB40" s="32" t="e">
        <f>$C$42*#REF!</f>
        <v>#REF!</v>
      </c>
      <c r="AC40" s="33" t="e">
        <f>$C$41*#REF!</f>
        <v>#REF!</v>
      </c>
      <c r="AD40" s="34" t="e">
        <f t="shared" si="29"/>
        <v>#REF!</v>
      </c>
      <c r="AE40" s="34" t="e">
        <f t="shared" si="15"/>
        <v>#REF!</v>
      </c>
      <c r="AF40" s="34" t="e">
        <f t="shared" si="30"/>
        <v>#REF!</v>
      </c>
      <c r="AG40" s="35" t="e">
        <f t="shared" si="24"/>
        <v>#REF!</v>
      </c>
    </row>
    <row r="41" spans="1:16384" x14ac:dyDescent="0.2">
      <c r="A41" s="40" t="s">
        <v>18</v>
      </c>
      <c r="B41" s="97" t="s">
        <v>106</v>
      </c>
      <c r="C41" s="88">
        <v>7.0000000000000007E-2</v>
      </c>
      <c r="D41" s="4">
        <f t="shared" si="12"/>
        <v>61</v>
      </c>
      <c r="E41" s="4">
        <v>39</v>
      </c>
      <c r="F41" s="48">
        <v>9.4999999999999998E-3</v>
      </c>
      <c r="G41" s="30"/>
      <c r="H41" s="41"/>
      <c r="I41" s="38"/>
      <c r="J41" s="41"/>
      <c r="K41" s="38"/>
      <c r="L41" s="41"/>
      <c r="M41" s="38"/>
      <c r="N41" s="41"/>
      <c r="O41" s="41"/>
      <c r="P41" s="32" t="e">
        <f>$C$42*#REF!</f>
        <v>#REF!</v>
      </c>
      <c r="Q41" s="33" t="e">
        <f>$C$41*#REF!</f>
        <v>#REF!</v>
      </c>
      <c r="R41" s="34" t="e">
        <f t="shared" si="25"/>
        <v>#REF!</v>
      </c>
      <c r="S41" s="34" t="e">
        <f t="shared" si="13"/>
        <v>#REF!</v>
      </c>
      <c r="T41" s="34" t="e">
        <f t="shared" si="26"/>
        <v>#REF!</v>
      </c>
      <c r="U41" s="35" t="e">
        <f t="shared" si="22"/>
        <v>#REF!</v>
      </c>
      <c r="V41" s="32" t="e">
        <f>$C$42*#REF!</f>
        <v>#REF!</v>
      </c>
      <c r="W41" s="33" t="e">
        <f>$C$41*#REF!</f>
        <v>#REF!</v>
      </c>
      <c r="X41" s="34" t="e">
        <f t="shared" si="27"/>
        <v>#REF!</v>
      </c>
      <c r="Y41" s="34" t="e">
        <f t="shared" si="14"/>
        <v>#REF!</v>
      </c>
      <c r="Z41" s="34" t="e">
        <f t="shared" si="28"/>
        <v>#REF!</v>
      </c>
      <c r="AA41" s="35" t="e">
        <f t="shared" si="23"/>
        <v>#REF!</v>
      </c>
      <c r="AB41" s="32" t="e">
        <f>$C$42*#REF!</f>
        <v>#REF!</v>
      </c>
      <c r="AC41" s="33" t="e">
        <f>$C$41*#REF!</f>
        <v>#REF!</v>
      </c>
      <c r="AD41" s="34" t="e">
        <f t="shared" si="29"/>
        <v>#REF!</v>
      </c>
      <c r="AE41" s="34" t="e">
        <f t="shared" si="15"/>
        <v>#REF!</v>
      </c>
      <c r="AF41" s="34" t="e">
        <f t="shared" si="30"/>
        <v>#REF!</v>
      </c>
      <c r="AG41" s="35" t="e">
        <f t="shared" si="24"/>
        <v>#REF!</v>
      </c>
    </row>
    <row r="42" spans="1:16384" x14ac:dyDescent="0.2">
      <c r="A42" s="40" t="s">
        <v>19</v>
      </c>
      <c r="B42" s="97" t="s">
        <v>107</v>
      </c>
      <c r="C42" s="88">
        <v>7.0000000000000007E-2</v>
      </c>
      <c r="D42" s="4">
        <f t="shared" si="12"/>
        <v>62</v>
      </c>
      <c r="E42" s="4">
        <v>40</v>
      </c>
      <c r="F42" s="48">
        <v>9.4999999999999998E-3</v>
      </c>
      <c r="G42" s="30"/>
      <c r="H42" s="41"/>
      <c r="I42" s="38"/>
      <c r="J42" s="41"/>
      <c r="K42" s="38"/>
      <c r="L42" s="41"/>
      <c r="M42" s="38"/>
      <c r="N42" s="41"/>
      <c r="O42" s="41"/>
      <c r="P42" s="32" t="e">
        <f>$C$42*#REF!</f>
        <v>#REF!</v>
      </c>
      <c r="Q42" s="33" t="e">
        <f>$C$41*#REF!</f>
        <v>#REF!</v>
      </c>
      <c r="R42" s="34" t="e">
        <f t="shared" si="25"/>
        <v>#REF!</v>
      </c>
      <c r="S42" s="34" t="e">
        <f t="shared" si="13"/>
        <v>#REF!</v>
      </c>
      <c r="T42" s="34" t="e">
        <f t="shared" si="26"/>
        <v>#REF!</v>
      </c>
      <c r="U42" s="35" t="e">
        <f t="shared" si="22"/>
        <v>#REF!</v>
      </c>
      <c r="V42" s="32" t="e">
        <f>$C$42*#REF!</f>
        <v>#REF!</v>
      </c>
      <c r="W42" s="33" t="e">
        <f>$C$41*#REF!</f>
        <v>#REF!</v>
      </c>
      <c r="X42" s="34" t="e">
        <f t="shared" si="27"/>
        <v>#REF!</v>
      </c>
      <c r="Y42" s="34" t="e">
        <f t="shared" si="14"/>
        <v>#REF!</v>
      </c>
      <c r="Z42" s="34" t="e">
        <f t="shared" si="28"/>
        <v>#REF!</v>
      </c>
      <c r="AA42" s="35" t="e">
        <f t="shared" si="23"/>
        <v>#REF!</v>
      </c>
      <c r="AB42" s="32" t="e">
        <f>$C$42*#REF!</f>
        <v>#REF!</v>
      </c>
      <c r="AC42" s="33" t="e">
        <f>$C$41*#REF!</f>
        <v>#REF!</v>
      </c>
      <c r="AD42" s="34" t="e">
        <f t="shared" si="29"/>
        <v>#REF!</v>
      </c>
      <c r="AE42" s="34" t="e">
        <f t="shared" si="15"/>
        <v>#REF!</v>
      </c>
      <c r="AF42" s="34" t="e">
        <f t="shared" si="30"/>
        <v>#REF!</v>
      </c>
      <c r="AG42" s="35" t="e">
        <f t="shared" si="24"/>
        <v>#REF!</v>
      </c>
    </row>
    <row r="43" spans="1:16384" x14ac:dyDescent="0.2">
      <c r="A43" s="40" t="s">
        <v>37</v>
      </c>
      <c r="B43" s="97"/>
      <c r="C43" s="92"/>
      <c r="D43" s="4">
        <f t="shared" si="12"/>
        <v>63</v>
      </c>
      <c r="E43" s="4">
        <v>41</v>
      </c>
      <c r="F43" s="48">
        <v>9.4999999999999998E-3</v>
      </c>
      <c r="G43" s="30"/>
      <c r="H43" s="41"/>
      <c r="I43" s="38"/>
      <c r="J43" s="41"/>
      <c r="K43" s="38"/>
      <c r="L43" s="41"/>
      <c r="M43" s="38"/>
      <c r="N43" s="41"/>
      <c r="O43" s="41"/>
      <c r="P43" s="32" t="e">
        <f>$C$42*#REF!</f>
        <v>#REF!</v>
      </c>
      <c r="Q43" s="33" t="e">
        <f>$C$41*#REF!</f>
        <v>#REF!</v>
      </c>
      <c r="R43" s="34" t="e">
        <f t="shared" si="25"/>
        <v>#REF!</v>
      </c>
      <c r="S43" s="34" t="e">
        <f t="shared" ref="S43:S74" si="31">IF($E43&lt;$C$43,0,R43)/(1+$C$4)^($D43-$D$2)</f>
        <v>#REF!</v>
      </c>
      <c r="T43" s="34" t="e">
        <f t="shared" si="26"/>
        <v>#REF!</v>
      </c>
      <c r="U43" s="35" t="e">
        <f t="shared" si="22"/>
        <v>#REF!</v>
      </c>
      <c r="V43" s="32" t="e">
        <f>$C$42*#REF!</f>
        <v>#REF!</v>
      </c>
      <c r="W43" s="33" t="e">
        <f>$C$41*#REF!</f>
        <v>#REF!</v>
      </c>
      <c r="X43" s="34" t="e">
        <f t="shared" si="27"/>
        <v>#REF!</v>
      </c>
      <c r="Y43" s="34" t="e">
        <f t="shared" ref="Y43:Y74" si="32">IF($E43&lt;$C$43,0,X43)/(1+$C$4)^($D43-$D$2)</f>
        <v>#REF!</v>
      </c>
      <c r="Z43" s="34" t="e">
        <f t="shared" si="28"/>
        <v>#REF!</v>
      </c>
      <c r="AA43" s="35" t="e">
        <f t="shared" si="23"/>
        <v>#REF!</v>
      </c>
      <c r="AB43" s="32" t="e">
        <f>$C$42*#REF!</f>
        <v>#REF!</v>
      </c>
      <c r="AC43" s="33" t="e">
        <f>$C$41*#REF!</f>
        <v>#REF!</v>
      </c>
      <c r="AD43" s="34" t="e">
        <f t="shared" si="29"/>
        <v>#REF!</v>
      </c>
      <c r="AE43" s="34" t="e">
        <f t="shared" ref="AE43:AE74" si="33">IF($E43&lt;$C$43,0,AD43)/(1+$C$4)^($D43-$D$2)</f>
        <v>#REF!</v>
      </c>
      <c r="AF43" s="34" t="e">
        <f t="shared" si="30"/>
        <v>#REF!</v>
      </c>
      <c r="AG43" s="35" t="e">
        <f t="shared" si="24"/>
        <v>#REF!</v>
      </c>
    </row>
    <row r="44" spans="1:16384" ht="15" customHeight="1" x14ac:dyDescent="0.2">
      <c r="A44" s="40" t="s">
        <v>20</v>
      </c>
      <c r="B44" s="97"/>
      <c r="C44" s="88">
        <v>0.08</v>
      </c>
      <c r="D44" s="4">
        <f t="shared" si="12"/>
        <v>64</v>
      </c>
      <c r="E44" s="4">
        <v>42</v>
      </c>
      <c r="F44" s="48">
        <v>9.4999999999999998E-3</v>
      </c>
      <c r="G44" s="30"/>
      <c r="H44" s="41"/>
      <c r="I44" s="38"/>
      <c r="J44" s="41"/>
      <c r="K44" s="38"/>
      <c r="L44" s="41"/>
      <c r="M44" s="38"/>
      <c r="N44" s="41"/>
      <c r="O44" s="41"/>
      <c r="P44" s="32" t="e">
        <f>$C$42*#REF!</f>
        <v>#REF!</v>
      </c>
      <c r="Q44" s="33" t="e">
        <f>$C$41*#REF!</f>
        <v>#REF!</v>
      </c>
      <c r="R44" s="34" t="e">
        <f t="shared" si="25"/>
        <v>#REF!</v>
      </c>
      <c r="S44" s="34" t="e">
        <f t="shared" si="31"/>
        <v>#REF!</v>
      </c>
      <c r="T44" s="34" t="e">
        <f t="shared" si="26"/>
        <v>#REF!</v>
      </c>
      <c r="U44" s="35" t="e">
        <f t="shared" si="22"/>
        <v>#REF!</v>
      </c>
      <c r="V44" s="32" t="e">
        <f>$C$42*#REF!</f>
        <v>#REF!</v>
      </c>
      <c r="W44" s="33" t="e">
        <f>$C$41*#REF!</f>
        <v>#REF!</v>
      </c>
      <c r="X44" s="34" t="e">
        <f t="shared" si="27"/>
        <v>#REF!</v>
      </c>
      <c r="Y44" s="34" t="e">
        <f t="shared" si="32"/>
        <v>#REF!</v>
      </c>
      <c r="Z44" s="34" t="e">
        <f t="shared" si="28"/>
        <v>#REF!</v>
      </c>
      <c r="AA44" s="35" t="e">
        <f t="shared" si="23"/>
        <v>#REF!</v>
      </c>
      <c r="AB44" s="32" t="e">
        <f>$C$42*#REF!</f>
        <v>#REF!</v>
      </c>
      <c r="AC44" s="33" t="e">
        <f>$C$41*#REF!</f>
        <v>#REF!</v>
      </c>
      <c r="AD44" s="34" t="e">
        <f t="shared" si="29"/>
        <v>#REF!</v>
      </c>
      <c r="AE44" s="34" t="e">
        <f t="shared" si="33"/>
        <v>#REF!</v>
      </c>
      <c r="AF44" s="34" t="e">
        <f t="shared" si="30"/>
        <v>#REF!</v>
      </c>
      <c r="AG44" s="35" t="e">
        <f t="shared" si="24"/>
        <v>#REF!</v>
      </c>
    </row>
    <row r="45" spans="1:16384" x14ac:dyDescent="0.2">
      <c r="A45" s="40" t="s">
        <v>108</v>
      </c>
      <c r="B45" s="97" t="s">
        <v>109</v>
      </c>
      <c r="C45" s="88">
        <v>7.0000000000000007E-2</v>
      </c>
      <c r="D45" s="4">
        <f t="shared" si="12"/>
        <v>65</v>
      </c>
      <c r="E45" s="4">
        <v>43</v>
      </c>
      <c r="F45" s="48">
        <v>9.4999999999999998E-3</v>
      </c>
      <c r="G45" s="30"/>
      <c r="H45" s="41"/>
      <c r="I45" s="38"/>
      <c r="J45" s="41"/>
      <c r="K45" s="38"/>
      <c r="L45" s="41"/>
      <c r="M45" s="38"/>
      <c r="N45" s="41"/>
      <c r="O45" s="41"/>
      <c r="P45" s="32" t="e">
        <f>$C$42*#REF!</f>
        <v>#REF!</v>
      </c>
      <c r="Q45" s="33" t="e">
        <f>$C$41*#REF!</f>
        <v>#REF!</v>
      </c>
      <c r="R45" s="34" t="e">
        <f t="shared" si="25"/>
        <v>#REF!</v>
      </c>
      <c r="S45" s="34" t="e">
        <f t="shared" si="31"/>
        <v>#REF!</v>
      </c>
      <c r="T45" s="34" t="e">
        <f t="shared" si="26"/>
        <v>#REF!</v>
      </c>
      <c r="U45" s="35" t="e">
        <f t="shared" si="22"/>
        <v>#REF!</v>
      </c>
      <c r="V45" s="32" t="e">
        <f>$C$42*#REF!</f>
        <v>#REF!</v>
      </c>
      <c r="W45" s="33" t="e">
        <f>$C$41*#REF!</f>
        <v>#REF!</v>
      </c>
      <c r="X45" s="34" t="e">
        <f t="shared" si="27"/>
        <v>#REF!</v>
      </c>
      <c r="Y45" s="34" t="e">
        <f t="shared" si="32"/>
        <v>#REF!</v>
      </c>
      <c r="Z45" s="34" t="e">
        <f t="shared" si="28"/>
        <v>#REF!</v>
      </c>
      <c r="AA45" s="35" t="e">
        <f t="shared" si="23"/>
        <v>#REF!</v>
      </c>
      <c r="AB45" s="32" t="e">
        <f>$C$42*#REF!</f>
        <v>#REF!</v>
      </c>
      <c r="AC45" s="33" t="e">
        <f>$C$41*#REF!</f>
        <v>#REF!</v>
      </c>
      <c r="AD45" s="34" t="e">
        <f t="shared" si="29"/>
        <v>#REF!</v>
      </c>
      <c r="AE45" s="34" t="e">
        <f t="shared" si="33"/>
        <v>#REF!</v>
      </c>
      <c r="AF45" s="34" t="e">
        <f t="shared" si="30"/>
        <v>#REF!</v>
      </c>
      <c r="AG45" s="35" t="e">
        <f t="shared" si="24"/>
        <v>#REF!</v>
      </c>
    </row>
    <row r="46" spans="1:16384" x14ac:dyDescent="0.2">
      <c r="A46" s="40" t="s">
        <v>21</v>
      </c>
      <c r="B46" s="97"/>
      <c r="C46" s="88">
        <v>0.06</v>
      </c>
      <c r="D46" s="4">
        <f t="shared" si="12"/>
        <v>66</v>
      </c>
      <c r="E46" s="4">
        <v>44</v>
      </c>
      <c r="F46" s="48">
        <v>9.4999999999999998E-3</v>
      </c>
      <c r="G46" s="30"/>
      <c r="H46" s="41"/>
      <c r="I46" s="38"/>
      <c r="J46" s="41"/>
      <c r="K46" s="38"/>
      <c r="L46" s="41"/>
      <c r="M46" s="38"/>
      <c r="N46" s="41"/>
      <c r="O46" s="41"/>
      <c r="P46" s="32" t="e">
        <f>$C$42*#REF!</f>
        <v>#REF!</v>
      </c>
      <c r="Q46" s="33" t="e">
        <f>$C$41*#REF!</f>
        <v>#REF!</v>
      </c>
      <c r="R46" s="34" t="e">
        <f t="shared" si="25"/>
        <v>#REF!</v>
      </c>
      <c r="S46" s="34" t="e">
        <f t="shared" si="31"/>
        <v>#REF!</v>
      </c>
      <c r="T46" s="34" t="e">
        <f t="shared" si="26"/>
        <v>#REF!</v>
      </c>
      <c r="U46" s="35" t="e">
        <f t="shared" si="22"/>
        <v>#REF!</v>
      </c>
      <c r="V46" s="32" t="e">
        <f>$C$42*#REF!</f>
        <v>#REF!</v>
      </c>
      <c r="W46" s="33" t="e">
        <f>$C$41*#REF!</f>
        <v>#REF!</v>
      </c>
      <c r="X46" s="34" t="e">
        <f t="shared" si="27"/>
        <v>#REF!</v>
      </c>
      <c r="Y46" s="34" t="e">
        <f t="shared" si="32"/>
        <v>#REF!</v>
      </c>
      <c r="Z46" s="34" t="e">
        <f t="shared" si="28"/>
        <v>#REF!</v>
      </c>
      <c r="AA46" s="35" t="e">
        <f t="shared" si="23"/>
        <v>#REF!</v>
      </c>
      <c r="AB46" s="32" t="e">
        <f>$C$42*#REF!</f>
        <v>#REF!</v>
      </c>
      <c r="AC46" s="33" t="e">
        <f>$C$41*#REF!</f>
        <v>#REF!</v>
      </c>
      <c r="AD46" s="34" t="e">
        <f t="shared" si="29"/>
        <v>#REF!</v>
      </c>
      <c r="AE46" s="34" t="e">
        <f t="shared" si="33"/>
        <v>#REF!</v>
      </c>
      <c r="AF46" s="34" t="e">
        <f t="shared" si="30"/>
        <v>#REF!</v>
      </c>
      <c r="AG46" s="35" t="e">
        <f t="shared" si="24"/>
        <v>#REF!</v>
      </c>
    </row>
    <row r="47" spans="1:16384" ht="16" customHeight="1" x14ac:dyDescent="0.2">
      <c r="A47" s="40" t="s">
        <v>110</v>
      </c>
      <c r="B47" s="97" t="s">
        <v>112</v>
      </c>
      <c r="C47" s="88">
        <v>7.0000000000000007E-2</v>
      </c>
      <c r="D47" s="4">
        <f t="shared" si="12"/>
        <v>67</v>
      </c>
      <c r="E47" s="4">
        <v>45</v>
      </c>
      <c r="F47" s="48">
        <v>9.4999999999999998E-3</v>
      </c>
      <c r="G47" s="30"/>
      <c r="H47" s="41"/>
      <c r="I47" s="38"/>
      <c r="J47" s="41"/>
      <c r="K47" s="38"/>
      <c r="L47" s="41"/>
      <c r="M47" s="38"/>
      <c r="N47" s="41"/>
      <c r="O47" s="41"/>
      <c r="P47" s="32" t="e">
        <f>$C$42*#REF!</f>
        <v>#REF!</v>
      </c>
      <c r="Q47" s="33" t="e">
        <f>$C$41*#REF!</f>
        <v>#REF!</v>
      </c>
      <c r="R47" s="34" t="e">
        <f t="shared" si="25"/>
        <v>#REF!</v>
      </c>
      <c r="S47" s="34" t="e">
        <f t="shared" si="31"/>
        <v>#REF!</v>
      </c>
      <c r="T47" s="34" t="e">
        <f t="shared" si="26"/>
        <v>#REF!</v>
      </c>
      <c r="U47" s="35" t="e">
        <f t="shared" si="22"/>
        <v>#REF!</v>
      </c>
      <c r="V47" s="32" t="e">
        <f>$C$42*#REF!</f>
        <v>#REF!</v>
      </c>
      <c r="W47" s="33" t="e">
        <f>$C$41*#REF!</f>
        <v>#REF!</v>
      </c>
      <c r="X47" s="34" t="e">
        <f t="shared" si="27"/>
        <v>#REF!</v>
      </c>
      <c r="Y47" s="34" t="e">
        <f t="shared" si="32"/>
        <v>#REF!</v>
      </c>
      <c r="Z47" s="34" t="e">
        <f t="shared" si="28"/>
        <v>#REF!</v>
      </c>
      <c r="AA47" s="35" t="e">
        <f t="shared" si="23"/>
        <v>#REF!</v>
      </c>
      <c r="AB47" s="32" t="e">
        <f>$C$42*#REF!</f>
        <v>#REF!</v>
      </c>
      <c r="AC47" s="33" t="e">
        <f>$C$41*#REF!</f>
        <v>#REF!</v>
      </c>
      <c r="AD47" s="34" t="e">
        <f t="shared" si="29"/>
        <v>#REF!</v>
      </c>
      <c r="AE47" s="34" t="e">
        <f t="shared" si="33"/>
        <v>#REF!</v>
      </c>
      <c r="AF47" s="34" t="e">
        <f t="shared" si="30"/>
        <v>#REF!</v>
      </c>
      <c r="AG47" s="35" t="e">
        <f t="shared" si="24"/>
        <v>#REF!</v>
      </c>
    </row>
    <row r="48" spans="1:16384" x14ac:dyDescent="0.2">
      <c r="A48" s="40" t="s">
        <v>111</v>
      </c>
      <c r="B48" s="97" t="s">
        <v>115</v>
      </c>
      <c r="C48" s="88">
        <v>0.12</v>
      </c>
      <c r="D48" s="4">
        <f t="shared" si="12"/>
        <v>68</v>
      </c>
      <c r="E48" s="4">
        <v>46</v>
      </c>
      <c r="F48" s="48">
        <v>9.4999999999999998E-3</v>
      </c>
      <c r="G48" s="30"/>
      <c r="I48" s="38"/>
      <c r="K48" s="38"/>
      <c r="M48" s="38"/>
      <c r="P48" s="32" t="e">
        <f>$C$42*#REF!</f>
        <v>#REF!</v>
      </c>
      <c r="Q48" s="33" t="e">
        <f>$C$41*#REF!</f>
        <v>#REF!</v>
      </c>
      <c r="R48" s="34" t="e">
        <f t="shared" si="25"/>
        <v>#REF!</v>
      </c>
      <c r="S48" s="34" t="e">
        <f t="shared" si="31"/>
        <v>#REF!</v>
      </c>
      <c r="T48" s="34" t="e">
        <f t="shared" si="26"/>
        <v>#REF!</v>
      </c>
      <c r="U48" s="35" t="e">
        <f t="shared" si="22"/>
        <v>#REF!</v>
      </c>
      <c r="V48" s="32" t="e">
        <f>$C$42*#REF!</f>
        <v>#REF!</v>
      </c>
      <c r="W48" s="33" t="e">
        <f>$C$41*#REF!</f>
        <v>#REF!</v>
      </c>
      <c r="X48" s="34" t="e">
        <f t="shared" si="27"/>
        <v>#REF!</v>
      </c>
      <c r="Y48" s="34" t="e">
        <f t="shared" si="32"/>
        <v>#REF!</v>
      </c>
      <c r="Z48" s="34" t="e">
        <f t="shared" si="28"/>
        <v>#REF!</v>
      </c>
      <c r="AA48" s="35" t="e">
        <f t="shared" si="23"/>
        <v>#REF!</v>
      </c>
      <c r="AB48" s="32" t="e">
        <f>$C$42*#REF!</f>
        <v>#REF!</v>
      </c>
      <c r="AC48" s="33" t="e">
        <f>$C$41*#REF!</f>
        <v>#REF!</v>
      </c>
      <c r="AD48" s="34" t="e">
        <f t="shared" si="29"/>
        <v>#REF!</v>
      </c>
      <c r="AE48" s="34" t="e">
        <f t="shared" si="33"/>
        <v>#REF!</v>
      </c>
      <c r="AF48" s="34" t="e">
        <f t="shared" si="30"/>
        <v>#REF!</v>
      </c>
      <c r="AG48" s="35" t="e">
        <f t="shared" si="24"/>
        <v>#REF!</v>
      </c>
    </row>
    <row r="49" spans="1:33" x14ac:dyDescent="0.2">
      <c r="A49" s="39" t="s">
        <v>17</v>
      </c>
      <c r="D49" s="4">
        <f t="shared" si="12"/>
        <v>69</v>
      </c>
      <c r="E49" s="4">
        <v>47</v>
      </c>
      <c r="F49" s="48">
        <v>9.4999999999999998E-3</v>
      </c>
      <c r="G49" s="30"/>
      <c r="I49" s="38"/>
      <c r="K49" s="38"/>
      <c r="M49" s="38"/>
      <c r="P49" s="32" t="e">
        <f>$C$42*#REF!</f>
        <v>#REF!</v>
      </c>
      <c r="Q49" s="33" t="e">
        <f>$C$41*#REF!</f>
        <v>#REF!</v>
      </c>
      <c r="R49" s="34" t="e">
        <f t="shared" si="25"/>
        <v>#REF!</v>
      </c>
      <c r="S49" s="34" t="e">
        <f t="shared" si="31"/>
        <v>#REF!</v>
      </c>
      <c r="T49" s="34" t="e">
        <f t="shared" si="26"/>
        <v>#REF!</v>
      </c>
      <c r="U49" s="35" t="e">
        <f t="shared" si="22"/>
        <v>#REF!</v>
      </c>
      <c r="V49" s="32" t="e">
        <f>$C$42*#REF!</f>
        <v>#REF!</v>
      </c>
      <c r="W49" s="33" t="e">
        <f>$C$41*#REF!</f>
        <v>#REF!</v>
      </c>
      <c r="X49" s="34" t="e">
        <f t="shared" si="27"/>
        <v>#REF!</v>
      </c>
      <c r="Y49" s="34" t="e">
        <f t="shared" si="32"/>
        <v>#REF!</v>
      </c>
      <c r="Z49" s="34" t="e">
        <f t="shared" si="28"/>
        <v>#REF!</v>
      </c>
      <c r="AA49" s="35" t="e">
        <f t="shared" si="23"/>
        <v>#REF!</v>
      </c>
      <c r="AB49" s="32" t="e">
        <f>$C$42*#REF!</f>
        <v>#REF!</v>
      </c>
      <c r="AC49" s="33" t="e">
        <f>$C$41*#REF!</f>
        <v>#REF!</v>
      </c>
      <c r="AD49" s="34" t="e">
        <f t="shared" si="29"/>
        <v>#REF!</v>
      </c>
      <c r="AE49" s="34" t="e">
        <f t="shared" si="33"/>
        <v>#REF!</v>
      </c>
      <c r="AF49" s="34" t="e">
        <f t="shared" si="30"/>
        <v>#REF!</v>
      </c>
      <c r="AG49" s="35" t="e">
        <f t="shared" si="24"/>
        <v>#REF!</v>
      </c>
    </row>
    <row r="50" spans="1:33" x14ac:dyDescent="0.2">
      <c r="A50" s="16" t="s">
        <v>70</v>
      </c>
      <c r="C50" s="93">
        <v>32475</v>
      </c>
      <c r="D50" s="4">
        <f t="shared" si="12"/>
        <v>70</v>
      </c>
      <c r="E50" s="4">
        <v>48</v>
      </c>
      <c r="F50" s="48">
        <v>9.4999999999999998E-3</v>
      </c>
      <c r="G50" s="30"/>
      <c r="I50" s="38"/>
      <c r="K50" s="38"/>
      <c r="M50" s="38"/>
      <c r="P50" s="32" t="e">
        <f>$C$42*#REF!</f>
        <v>#REF!</v>
      </c>
      <c r="Q50" s="33" t="e">
        <f>$C$41*#REF!</f>
        <v>#REF!</v>
      </c>
      <c r="R50" s="34" t="e">
        <f t="shared" si="25"/>
        <v>#REF!</v>
      </c>
      <c r="S50" s="34" t="e">
        <f t="shared" si="31"/>
        <v>#REF!</v>
      </c>
      <c r="T50" s="34" t="e">
        <f t="shared" si="26"/>
        <v>#REF!</v>
      </c>
      <c r="U50" s="35" t="e">
        <f t="shared" si="22"/>
        <v>#REF!</v>
      </c>
      <c r="V50" s="32" t="e">
        <f>$C$42*#REF!</f>
        <v>#REF!</v>
      </c>
      <c r="W50" s="33" t="e">
        <f>$C$41*#REF!</f>
        <v>#REF!</v>
      </c>
      <c r="X50" s="34" t="e">
        <f t="shared" si="27"/>
        <v>#REF!</v>
      </c>
      <c r="Y50" s="34" t="e">
        <f t="shared" si="32"/>
        <v>#REF!</v>
      </c>
      <c r="Z50" s="34" t="e">
        <f t="shared" si="28"/>
        <v>#REF!</v>
      </c>
      <c r="AA50" s="35" t="e">
        <f t="shared" si="23"/>
        <v>#REF!</v>
      </c>
      <c r="AB50" s="32" t="e">
        <f>$C$42*#REF!</f>
        <v>#REF!</v>
      </c>
      <c r="AC50" s="33" t="e">
        <f>$C$41*#REF!</f>
        <v>#REF!</v>
      </c>
      <c r="AD50" s="34" t="e">
        <f t="shared" si="29"/>
        <v>#REF!</v>
      </c>
      <c r="AE50" s="34" t="e">
        <f t="shared" si="33"/>
        <v>#REF!</v>
      </c>
      <c r="AF50" s="34" t="e">
        <f t="shared" si="30"/>
        <v>#REF!</v>
      </c>
      <c r="AG50" s="35" t="e">
        <f t="shared" si="24"/>
        <v>#REF!</v>
      </c>
    </row>
    <row r="51" spans="1:33" ht="16" customHeight="1" x14ac:dyDescent="0.2">
      <c r="A51" s="16" t="s">
        <v>71</v>
      </c>
      <c r="C51" s="93">
        <v>40697</v>
      </c>
      <c r="D51" s="4">
        <f t="shared" si="12"/>
        <v>71</v>
      </c>
      <c r="E51" s="4">
        <v>49</v>
      </c>
      <c r="F51" s="48">
        <v>9.4999999999999998E-3</v>
      </c>
      <c r="G51" s="30"/>
      <c r="P51" s="32" t="e">
        <f>$C$42*#REF!</f>
        <v>#REF!</v>
      </c>
      <c r="Q51" s="33" t="e">
        <f>$C$41*#REF!</f>
        <v>#REF!</v>
      </c>
      <c r="R51" s="34" t="e">
        <f t="shared" si="25"/>
        <v>#REF!</v>
      </c>
      <c r="S51" s="34" t="e">
        <f t="shared" si="31"/>
        <v>#REF!</v>
      </c>
      <c r="T51" s="34" t="e">
        <f t="shared" si="26"/>
        <v>#REF!</v>
      </c>
      <c r="U51" s="35" t="e">
        <f t="shared" si="22"/>
        <v>#REF!</v>
      </c>
      <c r="V51" s="32" t="e">
        <f>$C$42*#REF!</f>
        <v>#REF!</v>
      </c>
      <c r="W51" s="33" t="e">
        <f>$C$41*#REF!</f>
        <v>#REF!</v>
      </c>
      <c r="X51" s="34" t="e">
        <f t="shared" si="27"/>
        <v>#REF!</v>
      </c>
      <c r="Y51" s="34" t="e">
        <f t="shared" si="32"/>
        <v>#REF!</v>
      </c>
      <c r="Z51" s="34" t="e">
        <f t="shared" si="28"/>
        <v>#REF!</v>
      </c>
      <c r="AA51" s="35" t="e">
        <f t="shared" si="23"/>
        <v>#REF!</v>
      </c>
      <c r="AB51" s="32" t="e">
        <f>$C$42*#REF!</f>
        <v>#REF!</v>
      </c>
      <c r="AC51" s="33" t="e">
        <f>$C$41*#REF!</f>
        <v>#REF!</v>
      </c>
      <c r="AD51" s="34" t="e">
        <f t="shared" si="29"/>
        <v>#REF!</v>
      </c>
      <c r="AE51" s="34" t="e">
        <f t="shared" si="33"/>
        <v>#REF!</v>
      </c>
      <c r="AF51" s="34" t="e">
        <f t="shared" si="30"/>
        <v>#REF!</v>
      </c>
      <c r="AG51" s="35" t="e">
        <f t="shared" si="24"/>
        <v>#REF!</v>
      </c>
    </row>
    <row r="52" spans="1:33" x14ac:dyDescent="0.2">
      <c r="A52" s="16" t="s">
        <v>72</v>
      </c>
      <c r="C52" s="93">
        <v>45641</v>
      </c>
      <c r="D52" s="4">
        <f t="shared" si="12"/>
        <v>72</v>
      </c>
      <c r="E52" s="4">
        <v>50</v>
      </c>
      <c r="F52" s="48">
        <v>9.4999999999999998E-3</v>
      </c>
      <c r="G52" s="30"/>
      <c r="P52" s="32" t="e">
        <f>$C$42*#REF!</f>
        <v>#REF!</v>
      </c>
      <c r="Q52" s="33" t="e">
        <f>$C$41*#REF!</f>
        <v>#REF!</v>
      </c>
      <c r="R52" s="34" t="e">
        <f t="shared" si="25"/>
        <v>#REF!</v>
      </c>
      <c r="S52" s="34" t="e">
        <f t="shared" si="31"/>
        <v>#REF!</v>
      </c>
      <c r="T52" s="34" t="e">
        <f t="shared" si="26"/>
        <v>#REF!</v>
      </c>
      <c r="U52" s="35" t="e">
        <f t="shared" si="22"/>
        <v>#REF!</v>
      </c>
      <c r="V52" s="32" t="e">
        <f>$C$42*#REF!</f>
        <v>#REF!</v>
      </c>
      <c r="W52" s="33" t="e">
        <f>$C$41*#REF!</f>
        <v>#REF!</v>
      </c>
      <c r="X52" s="34" t="e">
        <f t="shared" si="27"/>
        <v>#REF!</v>
      </c>
      <c r="Y52" s="34" t="e">
        <f t="shared" si="32"/>
        <v>#REF!</v>
      </c>
      <c r="Z52" s="34" t="e">
        <f t="shared" si="28"/>
        <v>#REF!</v>
      </c>
      <c r="AA52" s="35" t="e">
        <f t="shared" si="23"/>
        <v>#REF!</v>
      </c>
      <c r="AB52" s="32" t="e">
        <f>$C$42*#REF!</f>
        <v>#REF!</v>
      </c>
      <c r="AC52" s="33" t="e">
        <f>$C$41*#REF!</f>
        <v>#REF!</v>
      </c>
      <c r="AD52" s="34" t="e">
        <f t="shared" si="29"/>
        <v>#REF!</v>
      </c>
      <c r="AE52" s="34" t="e">
        <f t="shared" si="33"/>
        <v>#REF!</v>
      </c>
      <c r="AF52" s="34" t="e">
        <f t="shared" si="30"/>
        <v>#REF!</v>
      </c>
      <c r="AG52" s="35" t="e">
        <f t="shared" si="24"/>
        <v>#REF!</v>
      </c>
    </row>
    <row r="53" spans="1:33" x14ac:dyDescent="0.2">
      <c r="A53" s="16" t="s">
        <v>73</v>
      </c>
      <c r="C53" s="93">
        <v>50026</v>
      </c>
      <c r="D53" s="4">
        <f t="shared" si="12"/>
        <v>73</v>
      </c>
      <c r="E53" s="4">
        <v>51</v>
      </c>
      <c r="F53" s="48">
        <v>9.4999999999999998E-3</v>
      </c>
      <c r="G53" s="30"/>
      <c r="P53" s="32" t="e">
        <f>$C$42*#REF!</f>
        <v>#REF!</v>
      </c>
      <c r="Q53" s="33" t="e">
        <f>$C$41*#REF!</f>
        <v>#REF!</v>
      </c>
      <c r="R53" s="34" t="e">
        <f t="shared" si="25"/>
        <v>#REF!</v>
      </c>
      <c r="S53" s="34" t="e">
        <f t="shared" si="31"/>
        <v>#REF!</v>
      </c>
      <c r="T53" s="34" t="e">
        <f t="shared" si="26"/>
        <v>#REF!</v>
      </c>
      <c r="U53" s="35" t="e">
        <f t="shared" si="22"/>
        <v>#REF!</v>
      </c>
      <c r="V53" s="32" t="e">
        <f>$C$42*#REF!</f>
        <v>#REF!</v>
      </c>
      <c r="W53" s="33" t="e">
        <f>$C$41*#REF!</f>
        <v>#REF!</v>
      </c>
      <c r="X53" s="34" t="e">
        <f t="shared" si="27"/>
        <v>#REF!</v>
      </c>
      <c r="Y53" s="34" t="e">
        <f t="shared" si="32"/>
        <v>#REF!</v>
      </c>
      <c r="Z53" s="34" t="e">
        <f t="shared" si="28"/>
        <v>#REF!</v>
      </c>
      <c r="AA53" s="35" t="e">
        <f t="shared" si="23"/>
        <v>#REF!</v>
      </c>
      <c r="AB53" s="32" t="e">
        <f>$C$42*#REF!</f>
        <v>#REF!</v>
      </c>
      <c r="AC53" s="33" t="e">
        <f>$C$41*#REF!</f>
        <v>#REF!</v>
      </c>
      <c r="AD53" s="34" t="e">
        <f t="shared" si="29"/>
        <v>#REF!</v>
      </c>
      <c r="AE53" s="34" t="e">
        <f t="shared" si="33"/>
        <v>#REF!</v>
      </c>
      <c r="AF53" s="34" t="e">
        <f t="shared" si="30"/>
        <v>#REF!</v>
      </c>
      <c r="AG53" s="35" t="e">
        <f t="shared" si="24"/>
        <v>#REF!</v>
      </c>
    </row>
    <row r="54" spans="1:33" x14ac:dyDescent="0.2">
      <c r="A54" s="16" t="s">
        <v>74</v>
      </c>
      <c r="C54" s="93">
        <v>55684</v>
      </c>
      <c r="D54" s="4">
        <f t="shared" si="12"/>
        <v>74</v>
      </c>
      <c r="E54" s="4">
        <v>52</v>
      </c>
      <c r="F54" s="48">
        <v>9.4999999999999998E-3</v>
      </c>
      <c r="G54" s="30"/>
      <c r="P54" s="32" t="e">
        <f>$C$42*#REF!</f>
        <v>#REF!</v>
      </c>
      <c r="Q54" s="33" t="e">
        <f>$C$41*#REF!</f>
        <v>#REF!</v>
      </c>
      <c r="R54" s="34" t="e">
        <f t="shared" si="25"/>
        <v>#REF!</v>
      </c>
      <c r="S54" s="34" t="e">
        <f t="shared" si="31"/>
        <v>#REF!</v>
      </c>
      <c r="T54" s="34" t="e">
        <f t="shared" si="26"/>
        <v>#REF!</v>
      </c>
      <c r="U54" s="35" t="e">
        <f t="shared" si="22"/>
        <v>#REF!</v>
      </c>
      <c r="V54" s="32" t="e">
        <f>$C$42*#REF!</f>
        <v>#REF!</v>
      </c>
      <c r="W54" s="33" t="e">
        <f>$C$41*#REF!</f>
        <v>#REF!</v>
      </c>
      <c r="X54" s="34" t="e">
        <f t="shared" si="27"/>
        <v>#REF!</v>
      </c>
      <c r="Y54" s="34" t="e">
        <f t="shared" si="32"/>
        <v>#REF!</v>
      </c>
      <c r="Z54" s="34" t="e">
        <f t="shared" si="28"/>
        <v>#REF!</v>
      </c>
      <c r="AA54" s="35" t="e">
        <f t="shared" si="23"/>
        <v>#REF!</v>
      </c>
      <c r="AB54" s="32" t="e">
        <f>$C$42*#REF!</f>
        <v>#REF!</v>
      </c>
      <c r="AC54" s="33" t="e">
        <f>$C$41*#REF!</f>
        <v>#REF!</v>
      </c>
      <c r="AD54" s="34" t="e">
        <f t="shared" si="29"/>
        <v>#REF!</v>
      </c>
      <c r="AE54" s="34" t="e">
        <f t="shared" si="33"/>
        <v>#REF!</v>
      </c>
      <c r="AF54" s="34" t="e">
        <f t="shared" si="30"/>
        <v>#REF!</v>
      </c>
      <c r="AG54" s="35" t="e">
        <f t="shared" si="24"/>
        <v>#REF!</v>
      </c>
    </row>
    <row r="55" spans="1:33" x14ac:dyDescent="0.2">
      <c r="A55" s="16" t="s">
        <v>75</v>
      </c>
      <c r="C55" s="93">
        <v>57229</v>
      </c>
      <c r="D55" s="4">
        <f t="shared" si="12"/>
        <v>75</v>
      </c>
      <c r="E55" s="4">
        <v>53</v>
      </c>
      <c r="F55" s="48">
        <v>9.4999999999999998E-3</v>
      </c>
      <c r="G55" s="30"/>
      <c r="P55" s="32" t="e">
        <f>$C$42*#REF!</f>
        <v>#REF!</v>
      </c>
      <c r="Q55" s="33" t="e">
        <f>$C$41*#REF!</f>
        <v>#REF!</v>
      </c>
      <c r="R55" s="34" t="e">
        <f t="shared" si="25"/>
        <v>#REF!</v>
      </c>
      <c r="S55" s="34" t="e">
        <f t="shared" si="31"/>
        <v>#REF!</v>
      </c>
      <c r="T55" s="34" t="e">
        <f t="shared" si="26"/>
        <v>#REF!</v>
      </c>
      <c r="U55" s="35" t="e">
        <f t="shared" si="22"/>
        <v>#REF!</v>
      </c>
      <c r="V55" s="32" t="e">
        <f>$C$42*#REF!</f>
        <v>#REF!</v>
      </c>
      <c r="W55" s="33" t="e">
        <f>$C$41*#REF!</f>
        <v>#REF!</v>
      </c>
      <c r="X55" s="34" t="e">
        <f t="shared" si="27"/>
        <v>#REF!</v>
      </c>
      <c r="Y55" s="34" t="e">
        <f t="shared" si="32"/>
        <v>#REF!</v>
      </c>
      <c r="Z55" s="34" t="e">
        <f t="shared" si="28"/>
        <v>#REF!</v>
      </c>
      <c r="AA55" s="35" t="e">
        <f t="shared" si="23"/>
        <v>#REF!</v>
      </c>
      <c r="AB55" s="32" t="e">
        <f>$C$42*#REF!</f>
        <v>#REF!</v>
      </c>
      <c r="AC55" s="33" t="e">
        <f>$C$41*#REF!</f>
        <v>#REF!</v>
      </c>
      <c r="AD55" s="34" t="e">
        <f t="shared" si="29"/>
        <v>#REF!</v>
      </c>
      <c r="AE55" s="34" t="e">
        <f t="shared" si="33"/>
        <v>#REF!</v>
      </c>
      <c r="AF55" s="34" t="e">
        <f t="shared" si="30"/>
        <v>#REF!</v>
      </c>
      <c r="AG55" s="35" t="e">
        <f t="shared" si="24"/>
        <v>#REF!</v>
      </c>
    </row>
    <row r="56" spans="1:33" x14ac:dyDescent="0.2">
      <c r="A56" s="16" t="s">
        <v>76</v>
      </c>
      <c r="C56" s="93">
        <v>53553</v>
      </c>
      <c r="D56" s="4">
        <f t="shared" si="12"/>
        <v>76</v>
      </c>
      <c r="E56" s="4">
        <v>54</v>
      </c>
      <c r="F56" s="48">
        <v>9.4999999999999998E-3</v>
      </c>
      <c r="G56" s="30"/>
      <c r="P56" s="32" t="e">
        <f>$C$42*#REF!</f>
        <v>#REF!</v>
      </c>
      <c r="Q56" s="33" t="e">
        <f>$C$41*#REF!</f>
        <v>#REF!</v>
      </c>
      <c r="R56" s="34" t="e">
        <f t="shared" si="25"/>
        <v>#REF!</v>
      </c>
      <c r="S56" s="34" t="e">
        <f t="shared" si="31"/>
        <v>#REF!</v>
      </c>
      <c r="T56" s="34" t="e">
        <f t="shared" si="26"/>
        <v>#REF!</v>
      </c>
      <c r="U56" s="35" t="e">
        <f t="shared" si="22"/>
        <v>#REF!</v>
      </c>
      <c r="V56" s="32" t="e">
        <f>$C$42*#REF!</f>
        <v>#REF!</v>
      </c>
      <c r="W56" s="33" t="e">
        <f>$C$41*#REF!</f>
        <v>#REF!</v>
      </c>
      <c r="X56" s="34" t="e">
        <f t="shared" si="27"/>
        <v>#REF!</v>
      </c>
      <c r="Y56" s="34" t="e">
        <f t="shared" si="32"/>
        <v>#REF!</v>
      </c>
      <c r="Z56" s="34" t="e">
        <f t="shared" si="28"/>
        <v>#REF!</v>
      </c>
      <c r="AA56" s="35" t="e">
        <f t="shared" si="23"/>
        <v>#REF!</v>
      </c>
      <c r="AB56" s="32" t="e">
        <f>$C$42*#REF!</f>
        <v>#REF!</v>
      </c>
      <c r="AC56" s="33" t="e">
        <f>$C$41*#REF!</f>
        <v>#REF!</v>
      </c>
      <c r="AD56" s="34" t="e">
        <f t="shared" si="29"/>
        <v>#REF!</v>
      </c>
      <c r="AE56" s="34" t="e">
        <f t="shared" si="33"/>
        <v>#REF!</v>
      </c>
      <c r="AF56" s="34" t="e">
        <f t="shared" si="30"/>
        <v>#REF!</v>
      </c>
      <c r="AG56" s="35" t="e">
        <f t="shared" si="24"/>
        <v>#REF!</v>
      </c>
    </row>
    <row r="57" spans="1:33" x14ac:dyDescent="0.2">
      <c r="A57" s="16" t="s">
        <v>77</v>
      </c>
      <c r="C57" s="93">
        <v>53897</v>
      </c>
      <c r="D57" s="4">
        <f t="shared" si="12"/>
        <v>77</v>
      </c>
      <c r="E57" s="4">
        <v>55</v>
      </c>
      <c r="F57" s="48">
        <v>9.4999999999999998E-3</v>
      </c>
      <c r="G57" s="30"/>
      <c r="P57" s="32" t="e">
        <f>$C$42*#REF!</f>
        <v>#REF!</v>
      </c>
      <c r="Q57" s="33" t="e">
        <f>$C$41*#REF!</f>
        <v>#REF!</v>
      </c>
      <c r="R57" s="34" t="e">
        <f t="shared" si="25"/>
        <v>#REF!</v>
      </c>
      <c r="S57" s="34" t="e">
        <f t="shared" si="31"/>
        <v>#REF!</v>
      </c>
      <c r="T57" s="34" t="e">
        <f t="shared" si="26"/>
        <v>#REF!</v>
      </c>
      <c r="U57" s="35" t="e">
        <f t="shared" si="22"/>
        <v>#REF!</v>
      </c>
      <c r="V57" s="32" t="e">
        <f>$C$42*#REF!</f>
        <v>#REF!</v>
      </c>
      <c r="W57" s="33" t="e">
        <f>$C$41*#REF!</f>
        <v>#REF!</v>
      </c>
      <c r="X57" s="34" t="e">
        <f t="shared" si="27"/>
        <v>#REF!</v>
      </c>
      <c r="Y57" s="34" t="e">
        <f t="shared" si="32"/>
        <v>#REF!</v>
      </c>
      <c r="Z57" s="34" t="e">
        <f t="shared" si="28"/>
        <v>#REF!</v>
      </c>
      <c r="AA57" s="35" t="e">
        <f t="shared" si="23"/>
        <v>#REF!</v>
      </c>
      <c r="AB57" s="32" t="e">
        <f>$C$42*#REF!</f>
        <v>#REF!</v>
      </c>
      <c r="AC57" s="33" t="e">
        <f>$C$41*#REF!</f>
        <v>#REF!</v>
      </c>
      <c r="AD57" s="34" t="e">
        <f t="shared" si="29"/>
        <v>#REF!</v>
      </c>
      <c r="AE57" s="34" t="e">
        <f t="shared" si="33"/>
        <v>#REF!</v>
      </c>
      <c r="AF57" s="34" t="e">
        <f t="shared" si="30"/>
        <v>#REF!</v>
      </c>
      <c r="AG57" s="35" t="e">
        <f t="shared" si="24"/>
        <v>#REF!</v>
      </c>
    </row>
    <row r="58" spans="1:33" x14ac:dyDescent="0.2">
      <c r="A58" s="16" t="s">
        <v>78</v>
      </c>
      <c r="C58" s="93">
        <v>48368</v>
      </c>
      <c r="D58" s="4">
        <f t="shared" si="12"/>
        <v>78</v>
      </c>
      <c r="E58" s="4">
        <v>56</v>
      </c>
      <c r="F58" s="48">
        <v>9.4999999999999998E-3</v>
      </c>
      <c r="G58" s="30"/>
      <c r="P58" s="32" t="e">
        <f>$C$42*#REF!</f>
        <v>#REF!</v>
      </c>
      <c r="Q58" s="33" t="e">
        <f>$C$41*#REF!</f>
        <v>#REF!</v>
      </c>
      <c r="R58" s="34" t="e">
        <f t="shared" si="25"/>
        <v>#REF!</v>
      </c>
      <c r="S58" s="34" t="e">
        <f t="shared" si="31"/>
        <v>#REF!</v>
      </c>
      <c r="T58" s="34" t="e">
        <f t="shared" si="26"/>
        <v>#REF!</v>
      </c>
      <c r="U58" s="35" t="e">
        <f t="shared" si="22"/>
        <v>#REF!</v>
      </c>
      <c r="V58" s="32" t="e">
        <f>$C$42*#REF!</f>
        <v>#REF!</v>
      </c>
      <c r="W58" s="33" t="e">
        <f>$C$41*#REF!</f>
        <v>#REF!</v>
      </c>
      <c r="X58" s="34" t="e">
        <f t="shared" si="27"/>
        <v>#REF!</v>
      </c>
      <c r="Y58" s="34" t="e">
        <f t="shared" si="32"/>
        <v>#REF!</v>
      </c>
      <c r="Z58" s="34" t="e">
        <f t="shared" si="28"/>
        <v>#REF!</v>
      </c>
      <c r="AA58" s="35" t="e">
        <f t="shared" si="23"/>
        <v>#REF!</v>
      </c>
      <c r="AB58" s="32" t="e">
        <f>$C$42*#REF!</f>
        <v>#REF!</v>
      </c>
      <c r="AC58" s="33" t="e">
        <f>$C$41*#REF!</f>
        <v>#REF!</v>
      </c>
      <c r="AD58" s="34" t="e">
        <f t="shared" si="29"/>
        <v>#REF!</v>
      </c>
      <c r="AE58" s="34" t="e">
        <f t="shared" si="33"/>
        <v>#REF!</v>
      </c>
      <c r="AF58" s="34" t="e">
        <f t="shared" si="30"/>
        <v>#REF!</v>
      </c>
      <c r="AG58" s="35" t="e">
        <f t="shared" si="24"/>
        <v>#REF!</v>
      </c>
    </row>
    <row r="59" spans="1:33" x14ac:dyDescent="0.2">
      <c r="A59" s="16" t="s">
        <v>80</v>
      </c>
      <c r="C59" s="93">
        <v>52942</v>
      </c>
      <c r="D59" s="4">
        <f t="shared" si="12"/>
        <v>79</v>
      </c>
      <c r="E59" s="4">
        <v>57</v>
      </c>
      <c r="F59" s="48">
        <v>9.4999999999999998E-3</v>
      </c>
      <c r="G59" s="30"/>
      <c r="P59" s="32" t="e">
        <f>$C$42*#REF!</f>
        <v>#REF!</v>
      </c>
      <c r="Q59" s="33" t="e">
        <f>$C$41*#REF!</f>
        <v>#REF!</v>
      </c>
      <c r="R59" s="34" t="e">
        <f t="shared" si="25"/>
        <v>#REF!</v>
      </c>
      <c r="S59" s="34" t="e">
        <f t="shared" si="31"/>
        <v>#REF!</v>
      </c>
      <c r="T59" s="34" t="e">
        <f t="shared" si="26"/>
        <v>#REF!</v>
      </c>
      <c r="U59" s="35" t="e">
        <f t="shared" si="22"/>
        <v>#REF!</v>
      </c>
      <c r="V59" s="32" t="e">
        <f>$C$42*#REF!</f>
        <v>#REF!</v>
      </c>
      <c r="W59" s="33" t="e">
        <f>$C$41*#REF!</f>
        <v>#REF!</v>
      </c>
      <c r="X59" s="34" t="e">
        <f t="shared" si="27"/>
        <v>#REF!</v>
      </c>
      <c r="Y59" s="34" t="e">
        <f t="shared" si="32"/>
        <v>#REF!</v>
      </c>
      <c r="Z59" s="34" t="e">
        <f t="shared" si="28"/>
        <v>#REF!</v>
      </c>
      <c r="AA59" s="35" t="e">
        <f t="shared" si="23"/>
        <v>#REF!</v>
      </c>
      <c r="AB59" s="32" t="e">
        <f>$C$42*#REF!</f>
        <v>#REF!</v>
      </c>
      <c r="AC59" s="33" t="e">
        <f>$C$41*#REF!</f>
        <v>#REF!</v>
      </c>
      <c r="AD59" s="34" t="e">
        <f t="shared" si="29"/>
        <v>#REF!</v>
      </c>
      <c r="AE59" s="34" t="e">
        <f t="shared" si="33"/>
        <v>#REF!</v>
      </c>
      <c r="AF59" s="34" t="e">
        <f t="shared" si="30"/>
        <v>#REF!</v>
      </c>
      <c r="AG59" s="35" t="e">
        <f t="shared" si="24"/>
        <v>#REF!</v>
      </c>
    </row>
    <row r="60" spans="1:33" x14ac:dyDescent="0.2">
      <c r="A60" s="16" t="s">
        <v>81</v>
      </c>
      <c r="C60" s="93">
        <v>43643</v>
      </c>
      <c r="D60" s="4">
        <f t="shared" si="12"/>
        <v>80</v>
      </c>
      <c r="E60" s="4">
        <v>58</v>
      </c>
      <c r="F60" s="48">
        <v>9.4999999999999998E-3</v>
      </c>
      <c r="G60" s="30"/>
      <c r="P60" s="32" t="e">
        <f>$C$42*#REF!</f>
        <v>#REF!</v>
      </c>
      <c r="Q60" s="33" t="e">
        <f>$C$41*#REF!</f>
        <v>#REF!</v>
      </c>
      <c r="R60" s="34" t="e">
        <f t="shared" si="25"/>
        <v>#REF!</v>
      </c>
      <c r="S60" s="34" t="e">
        <f t="shared" si="31"/>
        <v>#REF!</v>
      </c>
      <c r="T60" s="34" t="e">
        <f t="shared" si="26"/>
        <v>#REF!</v>
      </c>
      <c r="U60" s="35" t="e">
        <f t="shared" si="22"/>
        <v>#REF!</v>
      </c>
      <c r="V60" s="32" t="e">
        <f>$C$42*#REF!</f>
        <v>#REF!</v>
      </c>
      <c r="W60" s="33" t="e">
        <f>$C$41*#REF!</f>
        <v>#REF!</v>
      </c>
      <c r="X60" s="34" t="e">
        <f t="shared" si="27"/>
        <v>#REF!</v>
      </c>
      <c r="Y60" s="34" t="e">
        <f t="shared" si="32"/>
        <v>#REF!</v>
      </c>
      <c r="Z60" s="34" t="e">
        <f t="shared" si="28"/>
        <v>#REF!</v>
      </c>
      <c r="AA60" s="35" t="e">
        <f t="shared" si="23"/>
        <v>#REF!</v>
      </c>
      <c r="AB60" s="32" t="e">
        <f>$C$42*#REF!</f>
        <v>#REF!</v>
      </c>
      <c r="AC60" s="33" t="e">
        <f>$C$41*#REF!</f>
        <v>#REF!</v>
      </c>
      <c r="AD60" s="34" t="e">
        <f t="shared" si="29"/>
        <v>#REF!</v>
      </c>
      <c r="AE60" s="34" t="e">
        <f t="shared" si="33"/>
        <v>#REF!</v>
      </c>
      <c r="AF60" s="34" t="e">
        <f t="shared" si="30"/>
        <v>#REF!</v>
      </c>
      <c r="AG60" s="35" t="e">
        <f t="shared" si="24"/>
        <v>#REF!</v>
      </c>
    </row>
    <row r="61" spans="1:33" x14ac:dyDescent="0.2">
      <c r="A61" s="16" t="s">
        <v>41</v>
      </c>
      <c r="B61" s="78" t="s">
        <v>53</v>
      </c>
      <c r="C61" s="85">
        <v>0.95</v>
      </c>
      <c r="D61" s="4">
        <f t="shared" si="12"/>
        <v>81</v>
      </c>
      <c r="E61" s="4">
        <v>59</v>
      </c>
      <c r="F61" s="48">
        <v>9.4999999999999998E-3</v>
      </c>
      <c r="G61" s="30"/>
      <c r="P61" s="32" t="e">
        <f>$C$42*#REF!</f>
        <v>#REF!</v>
      </c>
      <c r="Q61" s="33" t="e">
        <f>$C$41*#REF!</f>
        <v>#REF!</v>
      </c>
      <c r="R61" s="34" t="e">
        <f t="shared" si="25"/>
        <v>#REF!</v>
      </c>
      <c r="S61" s="34" t="e">
        <f t="shared" si="31"/>
        <v>#REF!</v>
      </c>
      <c r="T61" s="34" t="e">
        <f t="shared" si="26"/>
        <v>#REF!</v>
      </c>
      <c r="U61" s="35" t="e">
        <f t="shared" si="22"/>
        <v>#REF!</v>
      </c>
      <c r="V61" s="32" t="e">
        <f>$C$42*#REF!</f>
        <v>#REF!</v>
      </c>
      <c r="W61" s="33" t="e">
        <f>$C$41*#REF!</f>
        <v>#REF!</v>
      </c>
      <c r="X61" s="34" t="e">
        <f t="shared" si="27"/>
        <v>#REF!</v>
      </c>
      <c r="Y61" s="34" t="e">
        <f t="shared" si="32"/>
        <v>#REF!</v>
      </c>
      <c r="Z61" s="34" t="e">
        <f t="shared" si="28"/>
        <v>#REF!</v>
      </c>
      <c r="AA61" s="35" t="e">
        <f t="shared" si="23"/>
        <v>#REF!</v>
      </c>
      <c r="AB61" s="32" t="e">
        <f>$C$42*#REF!</f>
        <v>#REF!</v>
      </c>
      <c r="AC61" s="33" t="e">
        <f>$C$41*#REF!</f>
        <v>#REF!</v>
      </c>
      <c r="AD61" s="34" t="e">
        <f t="shared" si="29"/>
        <v>#REF!</v>
      </c>
      <c r="AE61" s="34" t="e">
        <f t="shared" si="33"/>
        <v>#REF!</v>
      </c>
      <c r="AF61" s="34" t="e">
        <f t="shared" si="30"/>
        <v>#REF!</v>
      </c>
      <c r="AG61" s="35" t="e">
        <f t="shared" si="24"/>
        <v>#REF!</v>
      </c>
    </row>
    <row r="62" spans="1:33" x14ac:dyDescent="0.2">
      <c r="A62" s="16" t="s">
        <v>42</v>
      </c>
      <c r="B62" s="78" t="s">
        <v>54</v>
      </c>
      <c r="C62" s="85">
        <v>1</v>
      </c>
      <c r="D62" s="4">
        <f t="shared" si="12"/>
        <v>82</v>
      </c>
      <c r="E62" s="4">
        <v>60</v>
      </c>
      <c r="F62" s="48">
        <v>9.4999999999999998E-3</v>
      </c>
      <c r="G62" s="30"/>
      <c r="P62" s="32" t="e">
        <f>$C$42*#REF!</f>
        <v>#REF!</v>
      </c>
      <c r="Q62" s="33" t="e">
        <f>$C$41*#REF!</f>
        <v>#REF!</v>
      </c>
      <c r="R62" s="34" t="e">
        <f t="shared" si="25"/>
        <v>#REF!</v>
      </c>
      <c r="S62" s="34" t="e">
        <f t="shared" si="31"/>
        <v>#REF!</v>
      </c>
      <c r="T62" s="34" t="e">
        <f t="shared" si="26"/>
        <v>#REF!</v>
      </c>
      <c r="U62" s="35" t="e">
        <f t="shared" si="22"/>
        <v>#REF!</v>
      </c>
      <c r="V62" s="32" t="e">
        <f>$C$42*#REF!</f>
        <v>#REF!</v>
      </c>
      <c r="W62" s="33" t="e">
        <f>$C$41*#REF!</f>
        <v>#REF!</v>
      </c>
      <c r="X62" s="34" t="e">
        <f t="shared" si="27"/>
        <v>#REF!</v>
      </c>
      <c r="Y62" s="34" t="e">
        <f t="shared" si="32"/>
        <v>#REF!</v>
      </c>
      <c r="Z62" s="34" t="e">
        <f t="shared" si="28"/>
        <v>#REF!</v>
      </c>
      <c r="AA62" s="35" t="e">
        <f t="shared" si="23"/>
        <v>#REF!</v>
      </c>
      <c r="AB62" s="32" t="e">
        <f>$C$42*#REF!</f>
        <v>#REF!</v>
      </c>
      <c r="AC62" s="33" t="e">
        <f>$C$41*#REF!</f>
        <v>#REF!</v>
      </c>
      <c r="AD62" s="34" t="e">
        <f t="shared" si="29"/>
        <v>#REF!</v>
      </c>
      <c r="AE62" s="34" t="e">
        <f t="shared" si="33"/>
        <v>#REF!</v>
      </c>
      <c r="AF62" s="34" t="e">
        <f t="shared" si="30"/>
        <v>#REF!</v>
      </c>
      <c r="AG62" s="35" t="e">
        <f t="shared" si="24"/>
        <v>#REF!</v>
      </c>
    </row>
    <row r="63" spans="1:33" x14ac:dyDescent="0.2">
      <c r="A63" s="16" t="s">
        <v>92</v>
      </c>
      <c r="B63" s="78" t="s">
        <v>96</v>
      </c>
      <c r="C63" s="85">
        <v>0.92</v>
      </c>
      <c r="D63" s="4">
        <f t="shared" si="12"/>
        <v>83</v>
      </c>
      <c r="E63" s="4">
        <v>61</v>
      </c>
      <c r="F63" s="48">
        <v>9.4999999999999998E-3</v>
      </c>
      <c r="G63" s="30"/>
      <c r="P63" s="32" t="e">
        <f>$C$42*#REF!</f>
        <v>#REF!</v>
      </c>
      <c r="Q63" s="33" t="e">
        <f>$C$41*#REF!</f>
        <v>#REF!</v>
      </c>
      <c r="R63" s="34" t="e">
        <f t="shared" si="25"/>
        <v>#REF!</v>
      </c>
      <c r="S63" s="34" t="e">
        <f t="shared" si="31"/>
        <v>#REF!</v>
      </c>
      <c r="T63" s="34" t="e">
        <f t="shared" si="26"/>
        <v>#REF!</v>
      </c>
      <c r="U63" s="35" t="e">
        <f t="shared" si="22"/>
        <v>#REF!</v>
      </c>
      <c r="V63" s="32" t="e">
        <f>$C$42*#REF!</f>
        <v>#REF!</v>
      </c>
      <c r="W63" s="33" t="e">
        <f>$C$41*#REF!</f>
        <v>#REF!</v>
      </c>
      <c r="X63" s="34" t="e">
        <f t="shared" si="27"/>
        <v>#REF!</v>
      </c>
      <c r="Y63" s="34" t="e">
        <f t="shared" si="32"/>
        <v>#REF!</v>
      </c>
      <c r="Z63" s="34" t="e">
        <f t="shared" si="28"/>
        <v>#REF!</v>
      </c>
      <c r="AA63" s="35" t="e">
        <f t="shared" si="23"/>
        <v>#REF!</v>
      </c>
      <c r="AB63" s="32" t="e">
        <f>$C$42*#REF!</f>
        <v>#REF!</v>
      </c>
      <c r="AC63" s="33" t="e">
        <f>$C$41*#REF!</f>
        <v>#REF!</v>
      </c>
      <c r="AD63" s="34" t="e">
        <f t="shared" si="29"/>
        <v>#REF!</v>
      </c>
      <c r="AE63" s="34" t="e">
        <f t="shared" si="33"/>
        <v>#REF!</v>
      </c>
      <c r="AF63" s="34" t="e">
        <f t="shared" si="30"/>
        <v>#REF!</v>
      </c>
      <c r="AG63" s="35" t="e">
        <f t="shared" si="24"/>
        <v>#REF!</v>
      </c>
    </row>
    <row r="64" spans="1:33" x14ac:dyDescent="0.2">
      <c r="A64" s="16" t="s">
        <v>93</v>
      </c>
      <c r="B64" s="78" t="s">
        <v>97</v>
      </c>
      <c r="C64" s="85">
        <v>1.03</v>
      </c>
      <c r="D64" s="4">
        <f t="shared" si="12"/>
        <v>84</v>
      </c>
      <c r="E64" s="4">
        <v>62</v>
      </c>
      <c r="F64" s="48">
        <v>9.4999999999999998E-3</v>
      </c>
      <c r="G64" s="30"/>
      <c r="P64" s="32" t="e">
        <f>$C$42*#REF!</f>
        <v>#REF!</v>
      </c>
      <c r="Q64" s="33" t="e">
        <f>$C$41*#REF!</f>
        <v>#REF!</v>
      </c>
      <c r="R64" s="34" t="e">
        <f t="shared" si="25"/>
        <v>#REF!</v>
      </c>
      <c r="S64" s="34" t="e">
        <f t="shared" si="31"/>
        <v>#REF!</v>
      </c>
      <c r="T64" s="34" t="e">
        <f t="shared" si="26"/>
        <v>#REF!</v>
      </c>
      <c r="U64" s="35" t="e">
        <f t="shared" si="22"/>
        <v>#REF!</v>
      </c>
      <c r="V64" s="32" t="e">
        <f>$C$42*#REF!</f>
        <v>#REF!</v>
      </c>
      <c r="W64" s="33" t="e">
        <f>$C$41*#REF!</f>
        <v>#REF!</v>
      </c>
      <c r="X64" s="34" t="e">
        <f t="shared" si="27"/>
        <v>#REF!</v>
      </c>
      <c r="Y64" s="34" t="e">
        <f t="shared" si="32"/>
        <v>#REF!</v>
      </c>
      <c r="Z64" s="34" t="e">
        <f t="shared" si="28"/>
        <v>#REF!</v>
      </c>
      <c r="AA64" s="35" t="e">
        <f t="shared" si="23"/>
        <v>#REF!</v>
      </c>
      <c r="AB64" s="32" t="e">
        <f>$C$42*#REF!</f>
        <v>#REF!</v>
      </c>
      <c r="AC64" s="33" t="e">
        <f>$C$41*#REF!</f>
        <v>#REF!</v>
      </c>
      <c r="AD64" s="34" t="e">
        <f t="shared" si="29"/>
        <v>#REF!</v>
      </c>
      <c r="AE64" s="34" t="e">
        <f t="shared" si="33"/>
        <v>#REF!</v>
      </c>
      <c r="AF64" s="34" t="e">
        <f t="shared" si="30"/>
        <v>#REF!</v>
      </c>
      <c r="AG64" s="35" t="e">
        <f t="shared" si="24"/>
        <v>#REF!</v>
      </c>
    </row>
    <row r="65" spans="1:33" x14ac:dyDescent="0.2">
      <c r="A65" s="16" t="s">
        <v>94</v>
      </c>
      <c r="B65" s="78" t="s">
        <v>98</v>
      </c>
      <c r="C65" s="85">
        <v>0.92</v>
      </c>
      <c r="D65" s="4">
        <f t="shared" si="12"/>
        <v>85</v>
      </c>
      <c r="E65" s="4">
        <v>63</v>
      </c>
      <c r="F65" s="48">
        <v>9.4999999999999998E-3</v>
      </c>
      <c r="G65" s="30"/>
      <c r="P65" s="32" t="e">
        <f>$C$42*#REF!</f>
        <v>#REF!</v>
      </c>
      <c r="Q65" s="33" t="e">
        <f>$C$41*#REF!</f>
        <v>#REF!</v>
      </c>
      <c r="R65" s="34" t="e">
        <f t="shared" si="25"/>
        <v>#REF!</v>
      </c>
      <c r="S65" s="34" t="e">
        <f t="shared" si="31"/>
        <v>#REF!</v>
      </c>
      <c r="T65" s="34" t="e">
        <f t="shared" si="26"/>
        <v>#REF!</v>
      </c>
      <c r="U65" s="35" t="e">
        <f t="shared" si="22"/>
        <v>#REF!</v>
      </c>
      <c r="V65" s="32" t="e">
        <f>$C$42*#REF!</f>
        <v>#REF!</v>
      </c>
      <c r="W65" s="33" t="e">
        <f>$C$41*#REF!</f>
        <v>#REF!</v>
      </c>
      <c r="X65" s="34" t="e">
        <f t="shared" si="27"/>
        <v>#REF!</v>
      </c>
      <c r="Y65" s="34" t="e">
        <f t="shared" si="32"/>
        <v>#REF!</v>
      </c>
      <c r="Z65" s="34" t="e">
        <f t="shared" si="28"/>
        <v>#REF!</v>
      </c>
      <c r="AA65" s="35" t="e">
        <f t="shared" si="23"/>
        <v>#REF!</v>
      </c>
      <c r="AB65" s="32" t="e">
        <f>$C$42*#REF!</f>
        <v>#REF!</v>
      </c>
      <c r="AC65" s="33" t="e">
        <f>$C$41*#REF!</f>
        <v>#REF!</v>
      </c>
      <c r="AD65" s="34" t="e">
        <f t="shared" si="29"/>
        <v>#REF!</v>
      </c>
      <c r="AE65" s="34" t="e">
        <f t="shared" si="33"/>
        <v>#REF!</v>
      </c>
      <c r="AF65" s="34" t="e">
        <f t="shared" si="30"/>
        <v>#REF!</v>
      </c>
      <c r="AG65" s="35" t="e">
        <f t="shared" si="24"/>
        <v>#REF!</v>
      </c>
    </row>
    <row r="66" spans="1:33" x14ac:dyDescent="0.2">
      <c r="A66" s="16" t="s">
        <v>95</v>
      </c>
      <c r="B66" s="78" t="s">
        <v>99</v>
      </c>
      <c r="C66" s="85">
        <v>1.01</v>
      </c>
      <c r="D66" s="4">
        <f t="shared" si="12"/>
        <v>86</v>
      </c>
      <c r="E66" s="4">
        <v>64</v>
      </c>
      <c r="F66" s="48">
        <v>9.4999999999999998E-3</v>
      </c>
      <c r="G66" s="30"/>
      <c r="P66" s="32" t="e">
        <f>$C$42*#REF!</f>
        <v>#REF!</v>
      </c>
      <c r="Q66" s="33" t="e">
        <f>$C$41*#REF!</f>
        <v>#REF!</v>
      </c>
      <c r="R66" s="34" t="e">
        <f t="shared" si="25"/>
        <v>#REF!</v>
      </c>
      <c r="S66" s="34" t="e">
        <f t="shared" si="31"/>
        <v>#REF!</v>
      </c>
      <c r="T66" s="34" t="e">
        <f t="shared" si="26"/>
        <v>#REF!</v>
      </c>
      <c r="U66" s="35" t="e">
        <f t="shared" ref="U66:U80" si="34">S66+(T66/(1+$C$4)^($D66-$D$2))</f>
        <v>#REF!</v>
      </c>
      <c r="V66" s="32" t="e">
        <f>$C$42*#REF!</f>
        <v>#REF!</v>
      </c>
      <c r="W66" s="33" t="e">
        <f>$C$41*#REF!</f>
        <v>#REF!</v>
      </c>
      <c r="X66" s="34" t="e">
        <f t="shared" si="27"/>
        <v>#REF!</v>
      </c>
      <c r="Y66" s="34" t="e">
        <f t="shared" si="32"/>
        <v>#REF!</v>
      </c>
      <c r="Z66" s="34" t="e">
        <f t="shared" si="28"/>
        <v>#REF!</v>
      </c>
      <c r="AA66" s="35" t="e">
        <f t="shared" ref="AA66:AA80" si="35">Y66+(Z66/(1+$C$4)^($D66-$D$2))</f>
        <v>#REF!</v>
      </c>
      <c r="AB66" s="32" t="e">
        <f>$C$42*#REF!</f>
        <v>#REF!</v>
      </c>
      <c r="AC66" s="33" t="e">
        <f>$C$41*#REF!</f>
        <v>#REF!</v>
      </c>
      <c r="AD66" s="34" t="e">
        <f t="shared" si="29"/>
        <v>#REF!</v>
      </c>
      <c r="AE66" s="34" t="e">
        <f t="shared" si="33"/>
        <v>#REF!</v>
      </c>
      <c r="AF66" s="34" t="e">
        <f t="shared" si="30"/>
        <v>#REF!</v>
      </c>
      <c r="AG66" s="35" t="e">
        <f t="shared" ref="AG66:AG80" si="36">AE66+(AF66/(1+$C$4)^($D66-$D$2))</f>
        <v>#REF!</v>
      </c>
    </row>
    <row r="67" spans="1:33" x14ac:dyDescent="0.2">
      <c r="A67" s="79" t="s">
        <v>126</v>
      </c>
      <c r="B67" s="98" t="s">
        <v>125</v>
      </c>
      <c r="C67" s="110">
        <v>1.07</v>
      </c>
      <c r="D67" s="4">
        <f t="shared" si="12"/>
        <v>87</v>
      </c>
      <c r="E67" s="4">
        <v>65</v>
      </c>
      <c r="F67" s="48">
        <v>9.4999999999999998E-3</v>
      </c>
      <c r="G67" s="30"/>
      <c r="P67" s="32" t="e">
        <f>$C$42*#REF!</f>
        <v>#REF!</v>
      </c>
      <c r="Q67" s="33" t="e">
        <f>$C$41*#REF!</f>
        <v>#REF!</v>
      </c>
      <c r="R67" s="34" t="e">
        <f t="shared" ref="R67:R80" si="37">IF($E67=0,P67,R66*(1+$C$44)+P67)</f>
        <v>#REF!</v>
      </c>
      <c r="S67" s="34" t="e">
        <f t="shared" si="31"/>
        <v>#REF!</v>
      </c>
      <c r="T67" s="34" t="e">
        <f t="shared" ref="T67:T80" si="38">IF($E67=0,Q67,T66*(1+$C$44)+Q67)</f>
        <v>#REF!</v>
      </c>
      <c r="U67" s="35" t="e">
        <f t="shared" si="34"/>
        <v>#REF!</v>
      </c>
      <c r="V67" s="32" t="e">
        <f>$C$42*#REF!</f>
        <v>#REF!</v>
      </c>
      <c r="W67" s="33" t="e">
        <f>$C$41*#REF!</f>
        <v>#REF!</v>
      </c>
      <c r="X67" s="34" t="e">
        <f t="shared" ref="X67:X80" si="39">IF($E67=0,V67,X66*(1+$C$45)+V67)</f>
        <v>#REF!</v>
      </c>
      <c r="Y67" s="34" t="e">
        <f t="shared" si="32"/>
        <v>#REF!</v>
      </c>
      <c r="Z67" s="34" t="e">
        <f t="shared" ref="Z67:Z80" si="40">IF($E67=0,W67,Z66*(1+$C$45)+W67)</f>
        <v>#REF!</v>
      </c>
      <c r="AA67" s="35" t="e">
        <f t="shared" si="35"/>
        <v>#REF!</v>
      </c>
      <c r="AB67" s="32" t="e">
        <f>$C$42*#REF!</f>
        <v>#REF!</v>
      </c>
      <c r="AC67" s="33" t="e">
        <f>$C$41*#REF!</f>
        <v>#REF!</v>
      </c>
      <c r="AD67" s="34" t="e">
        <f t="shared" ref="AD67:AD80" si="41">IF($E67=0,AB67,AD66*(1+$C$46)+AB67)</f>
        <v>#REF!</v>
      </c>
      <c r="AE67" s="34" t="e">
        <f t="shared" si="33"/>
        <v>#REF!</v>
      </c>
      <c r="AF67" s="34" t="e">
        <f t="shared" ref="AF67:AF80" si="42">IF($E67=0,AC67,AF66*(1+$C$46)+AC67)</f>
        <v>#REF!</v>
      </c>
      <c r="AG67" s="35" t="e">
        <f t="shared" si="36"/>
        <v>#REF!</v>
      </c>
    </row>
    <row r="68" spans="1:33" x14ac:dyDescent="0.2">
      <c r="A68" s="16" t="s">
        <v>131</v>
      </c>
      <c r="B68" s="78" t="s">
        <v>127</v>
      </c>
      <c r="C68" s="85">
        <v>0.94</v>
      </c>
      <c r="D68" s="4">
        <f t="shared" ref="D68:D97" si="43">D67+1</f>
        <v>88</v>
      </c>
      <c r="E68" s="4">
        <v>66</v>
      </c>
      <c r="F68" s="48">
        <v>9.4999999999999998E-3</v>
      </c>
      <c r="G68" s="30"/>
      <c r="P68" s="32" t="e">
        <f>$C$42*#REF!</f>
        <v>#REF!</v>
      </c>
      <c r="Q68" s="33" t="e">
        <f>$C$41*#REF!</f>
        <v>#REF!</v>
      </c>
      <c r="R68" s="34" t="e">
        <f t="shared" si="37"/>
        <v>#REF!</v>
      </c>
      <c r="S68" s="34" t="e">
        <f t="shared" si="31"/>
        <v>#REF!</v>
      </c>
      <c r="T68" s="34" t="e">
        <f t="shared" si="38"/>
        <v>#REF!</v>
      </c>
      <c r="U68" s="35" t="e">
        <f t="shared" si="34"/>
        <v>#REF!</v>
      </c>
      <c r="V68" s="32" t="e">
        <f>$C$42*#REF!</f>
        <v>#REF!</v>
      </c>
      <c r="W68" s="33" t="e">
        <f>$C$41*#REF!</f>
        <v>#REF!</v>
      </c>
      <c r="X68" s="34" t="e">
        <f t="shared" si="39"/>
        <v>#REF!</v>
      </c>
      <c r="Y68" s="34" t="e">
        <f t="shared" si="32"/>
        <v>#REF!</v>
      </c>
      <c r="Z68" s="34" t="e">
        <f t="shared" si="40"/>
        <v>#REF!</v>
      </c>
      <c r="AA68" s="35" t="e">
        <f t="shared" si="35"/>
        <v>#REF!</v>
      </c>
      <c r="AB68" s="32" t="e">
        <f>$C$42*#REF!</f>
        <v>#REF!</v>
      </c>
      <c r="AC68" s="33" t="e">
        <f>$C$41*#REF!</f>
        <v>#REF!</v>
      </c>
      <c r="AD68" s="34" t="e">
        <f t="shared" si="41"/>
        <v>#REF!</v>
      </c>
      <c r="AE68" s="34" t="e">
        <f t="shared" si="33"/>
        <v>#REF!</v>
      </c>
      <c r="AF68" s="34" t="e">
        <f t="shared" si="42"/>
        <v>#REF!</v>
      </c>
      <c r="AG68" s="35" t="e">
        <f t="shared" si="36"/>
        <v>#REF!</v>
      </c>
    </row>
    <row r="69" spans="1:33" x14ac:dyDescent="0.2">
      <c r="A69" s="16" t="s">
        <v>129</v>
      </c>
      <c r="B69" s="78" t="s">
        <v>132</v>
      </c>
      <c r="C69" s="85">
        <v>0.97</v>
      </c>
      <c r="D69" s="4">
        <f t="shared" si="43"/>
        <v>89</v>
      </c>
      <c r="E69" s="4">
        <v>67</v>
      </c>
      <c r="F69" s="48">
        <v>9.4999999999999998E-3</v>
      </c>
      <c r="G69" s="30"/>
      <c r="P69" s="32" t="e">
        <f>$C$42*#REF!</f>
        <v>#REF!</v>
      </c>
      <c r="Q69" s="33" t="e">
        <f>$C$41*#REF!</f>
        <v>#REF!</v>
      </c>
      <c r="R69" s="34" t="e">
        <f t="shared" si="37"/>
        <v>#REF!</v>
      </c>
      <c r="S69" s="34" t="e">
        <f t="shared" si="31"/>
        <v>#REF!</v>
      </c>
      <c r="T69" s="34" t="e">
        <f t="shared" si="38"/>
        <v>#REF!</v>
      </c>
      <c r="U69" s="35" t="e">
        <f t="shared" si="34"/>
        <v>#REF!</v>
      </c>
      <c r="V69" s="32" t="e">
        <f>$C$42*#REF!</f>
        <v>#REF!</v>
      </c>
      <c r="W69" s="33" t="e">
        <f>$C$41*#REF!</f>
        <v>#REF!</v>
      </c>
      <c r="X69" s="34" t="e">
        <f t="shared" si="39"/>
        <v>#REF!</v>
      </c>
      <c r="Y69" s="34" t="e">
        <f t="shared" si="32"/>
        <v>#REF!</v>
      </c>
      <c r="Z69" s="34" t="e">
        <f t="shared" si="40"/>
        <v>#REF!</v>
      </c>
      <c r="AA69" s="35" t="e">
        <f t="shared" si="35"/>
        <v>#REF!</v>
      </c>
      <c r="AB69" s="32" t="e">
        <f>$C$42*#REF!</f>
        <v>#REF!</v>
      </c>
      <c r="AC69" s="33" t="e">
        <f>$C$41*#REF!</f>
        <v>#REF!</v>
      </c>
      <c r="AD69" s="34" t="e">
        <f t="shared" si="41"/>
        <v>#REF!</v>
      </c>
      <c r="AE69" s="34" t="e">
        <f t="shared" si="33"/>
        <v>#REF!</v>
      </c>
      <c r="AF69" s="34" t="e">
        <f t="shared" si="42"/>
        <v>#REF!</v>
      </c>
      <c r="AG69" s="35" t="e">
        <f t="shared" si="36"/>
        <v>#REF!</v>
      </c>
    </row>
    <row r="70" spans="1:33" x14ac:dyDescent="0.2">
      <c r="A70" s="99" t="s">
        <v>130</v>
      </c>
      <c r="B70" s="100" t="s">
        <v>128</v>
      </c>
      <c r="C70" s="111">
        <v>0.95</v>
      </c>
      <c r="D70" s="4">
        <f t="shared" si="43"/>
        <v>90</v>
      </c>
      <c r="E70" s="4">
        <v>68</v>
      </c>
      <c r="F70" s="48">
        <v>9.4999999999999998E-3</v>
      </c>
      <c r="G70" s="30"/>
      <c r="P70" s="32" t="e">
        <f>$C$42*#REF!</f>
        <v>#REF!</v>
      </c>
      <c r="Q70" s="33" t="e">
        <f>$C$41*#REF!</f>
        <v>#REF!</v>
      </c>
      <c r="R70" s="34" t="e">
        <f t="shared" si="37"/>
        <v>#REF!</v>
      </c>
      <c r="S70" s="34" t="e">
        <f t="shared" si="31"/>
        <v>#REF!</v>
      </c>
      <c r="T70" s="34" t="e">
        <f t="shared" si="38"/>
        <v>#REF!</v>
      </c>
      <c r="U70" s="35" t="e">
        <f t="shared" si="34"/>
        <v>#REF!</v>
      </c>
      <c r="V70" s="32" t="e">
        <f>$C$42*#REF!</f>
        <v>#REF!</v>
      </c>
      <c r="W70" s="33" t="e">
        <f>$C$41*#REF!</f>
        <v>#REF!</v>
      </c>
      <c r="X70" s="34" t="e">
        <f t="shared" si="39"/>
        <v>#REF!</v>
      </c>
      <c r="Y70" s="34" t="e">
        <f t="shared" si="32"/>
        <v>#REF!</v>
      </c>
      <c r="Z70" s="34" t="e">
        <f t="shared" si="40"/>
        <v>#REF!</v>
      </c>
      <c r="AA70" s="35" t="e">
        <f t="shared" si="35"/>
        <v>#REF!</v>
      </c>
      <c r="AB70" s="32" t="e">
        <f>$C$42*#REF!</f>
        <v>#REF!</v>
      </c>
      <c r="AC70" s="33" t="e">
        <f>$C$41*#REF!</f>
        <v>#REF!</v>
      </c>
      <c r="AD70" s="34" t="e">
        <f t="shared" si="41"/>
        <v>#REF!</v>
      </c>
      <c r="AE70" s="34" t="e">
        <f t="shared" si="33"/>
        <v>#REF!</v>
      </c>
      <c r="AF70" s="34" t="e">
        <f t="shared" si="42"/>
        <v>#REF!</v>
      </c>
      <c r="AG70" s="35" t="e">
        <f t="shared" si="36"/>
        <v>#REF!</v>
      </c>
    </row>
    <row r="71" spans="1:33" x14ac:dyDescent="0.2">
      <c r="A71" s="79" t="s">
        <v>152</v>
      </c>
      <c r="B71" s="98" t="s">
        <v>153</v>
      </c>
      <c r="C71" s="110">
        <v>1.0146284933872927</v>
      </c>
      <c r="D71" s="4">
        <f t="shared" si="43"/>
        <v>91</v>
      </c>
      <c r="E71" s="4">
        <v>69</v>
      </c>
      <c r="F71" s="48">
        <v>9.4999999999999998E-3</v>
      </c>
      <c r="G71" s="30"/>
      <c r="P71" s="32" t="e">
        <f>$C$42*#REF!</f>
        <v>#REF!</v>
      </c>
      <c r="Q71" s="33" t="e">
        <f>$C$41*#REF!</f>
        <v>#REF!</v>
      </c>
      <c r="R71" s="34" t="e">
        <f t="shared" si="37"/>
        <v>#REF!</v>
      </c>
      <c r="S71" s="34" t="e">
        <f t="shared" si="31"/>
        <v>#REF!</v>
      </c>
      <c r="T71" s="34" t="e">
        <f t="shared" si="38"/>
        <v>#REF!</v>
      </c>
      <c r="U71" s="35" t="e">
        <f t="shared" si="34"/>
        <v>#REF!</v>
      </c>
      <c r="V71" s="32" t="e">
        <f>$C$42*#REF!</f>
        <v>#REF!</v>
      </c>
      <c r="W71" s="33" t="e">
        <f>$C$41*#REF!</f>
        <v>#REF!</v>
      </c>
      <c r="X71" s="34" t="e">
        <f t="shared" si="39"/>
        <v>#REF!</v>
      </c>
      <c r="Y71" s="34" t="e">
        <f t="shared" si="32"/>
        <v>#REF!</v>
      </c>
      <c r="Z71" s="34" t="e">
        <f t="shared" si="40"/>
        <v>#REF!</v>
      </c>
      <c r="AA71" s="35" t="e">
        <f t="shared" si="35"/>
        <v>#REF!</v>
      </c>
      <c r="AB71" s="32" t="e">
        <f>$C$42*#REF!</f>
        <v>#REF!</v>
      </c>
      <c r="AC71" s="33" t="e">
        <f>$C$41*#REF!</f>
        <v>#REF!</v>
      </c>
      <c r="AD71" s="34" t="e">
        <f t="shared" si="41"/>
        <v>#REF!</v>
      </c>
      <c r="AE71" s="34" t="e">
        <f t="shared" si="33"/>
        <v>#REF!</v>
      </c>
      <c r="AF71" s="34" t="e">
        <f t="shared" si="42"/>
        <v>#REF!</v>
      </c>
      <c r="AG71" s="35" t="e">
        <f t="shared" si="36"/>
        <v>#REF!</v>
      </c>
    </row>
    <row r="72" spans="1:33" x14ac:dyDescent="0.2">
      <c r="A72" s="99" t="s">
        <v>155</v>
      </c>
      <c r="B72" s="100" t="s">
        <v>154</v>
      </c>
      <c r="C72" s="111">
        <v>0.94553715066127064</v>
      </c>
      <c r="D72" s="4">
        <f t="shared" si="43"/>
        <v>92</v>
      </c>
      <c r="E72" s="4">
        <v>70</v>
      </c>
      <c r="F72" s="48">
        <v>9.4999999999999998E-3</v>
      </c>
      <c r="G72" s="30"/>
      <c r="P72" s="32" t="e">
        <f>$C$42*#REF!</f>
        <v>#REF!</v>
      </c>
      <c r="Q72" s="33" t="e">
        <f>$C$41*#REF!</f>
        <v>#REF!</v>
      </c>
      <c r="R72" s="34" t="e">
        <f t="shared" si="37"/>
        <v>#REF!</v>
      </c>
      <c r="S72" s="34" t="e">
        <f t="shared" si="31"/>
        <v>#REF!</v>
      </c>
      <c r="T72" s="34" t="e">
        <f t="shared" si="38"/>
        <v>#REF!</v>
      </c>
      <c r="U72" s="35" t="e">
        <f t="shared" si="34"/>
        <v>#REF!</v>
      </c>
      <c r="V72" s="32" t="e">
        <f>$C$42*#REF!</f>
        <v>#REF!</v>
      </c>
      <c r="W72" s="33" t="e">
        <f>$C$41*#REF!</f>
        <v>#REF!</v>
      </c>
      <c r="X72" s="34" t="e">
        <f t="shared" si="39"/>
        <v>#REF!</v>
      </c>
      <c r="Y72" s="34" t="e">
        <f t="shared" si="32"/>
        <v>#REF!</v>
      </c>
      <c r="Z72" s="34" t="e">
        <f t="shared" si="40"/>
        <v>#REF!</v>
      </c>
      <c r="AA72" s="35" t="e">
        <f t="shared" si="35"/>
        <v>#REF!</v>
      </c>
      <c r="AB72" s="32" t="e">
        <f>$C$42*#REF!</f>
        <v>#REF!</v>
      </c>
      <c r="AC72" s="33" t="e">
        <f>$C$41*#REF!</f>
        <v>#REF!</v>
      </c>
      <c r="AD72" s="34" t="e">
        <f t="shared" si="41"/>
        <v>#REF!</v>
      </c>
      <c r="AE72" s="34" t="e">
        <f t="shared" si="33"/>
        <v>#REF!</v>
      </c>
      <c r="AF72" s="34" t="e">
        <f t="shared" si="42"/>
        <v>#REF!</v>
      </c>
      <c r="AG72" s="35" t="e">
        <f t="shared" si="36"/>
        <v>#REF!</v>
      </c>
    </row>
    <row r="73" spans="1:33" x14ac:dyDescent="0.2">
      <c r="D73" s="4">
        <f t="shared" si="43"/>
        <v>93</v>
      </c>
      <c r="E73" s="4">
        <v>71</v>
      </c>
      <c r="F73" s="48">
        <v>9.4999999999999998E-3</v>
      </c>
      <c r="G73" s="30"/>
      <c r="P73" s="32" t="e">
        <f>$C$42*#REF!</f>
        <v>#REF!</v>
      </c>
      <c r="Q73" s="33" t="e">
        <f>$C$41*#REF!</f>
        <v>#REF!</v>
      </c>
      <c r="R73" s="34" t="e">
        <f t="shared" si="37"/>
        <v>#REF!</v>
      </c>
      <c r="S73" s="34" t="e">
        <f t="shared" si="31"/>
        <v>#REF!</v>
      </c>
      <c r="T73" s="34" t="e">
        <f t="shared" si="38"/>
        <v>#REF!</v>
      </c>
      <c r="U73" s="35" t="e">
        <f t="shared" si="34"/>
        <v>#REF!</v>
      </c>
      <c r="V73" s="32" t="e">
        <f>$C$42*#REF!</f>
        <v>#REF!</v>
      </c>
      <c r="W73" s="33" t="e">
        <f>$C$41*#REF!</f>
        <v>#REF!</v>
      </c>
      <c r="X73" s="34" t="e">
        <f t="shared" si="39"/>
        <v>#REF!</v>
      </c>
      <c r="Y73" s="34" t="e">
        <f t="shared" si="32"/>
        <v>#REF!</v>
      </c>
      <c r="Z73" s="34" t="e">
        <f t="shared" si="40"/>
        <v>#REF!</v>
      </c>
      <c r="AA73" s="35" t="e">
        <f t="shared" si="35"/>
        <v>#REF!</v>
      </c>
      <c r="AB73" s="32" t="e">
        <f>$C$42*#REF!</f>
        <v>#REF!</v>
      </c>
      <c r="AC73" s="33" t="e">
        <f>$C$41*#REF!</f>
        <v>#REF!</v>
      </c>
      <c r="AD73" s="34" t="e">
        <f t="shared" si="41"/>
        <v>#REF!</v>
      </c>
      <c r="AE73" s="34" t="e">
        <f t="shared" si="33"/>
        <v>#REF!</v>
      </c>
      <c r="AF73" s="34" t="e">
        <f t="shared" si="42"/>
        <v>#REF!</v>
      </c>
      <c r="AG73" s="35" t="e">
        <f t="shared" si="36"/>
        <v>#REF!</v>
      </c>
    </row>
    <row r="74" spans="1:33" x14ac:dyDescent="0.2">
      <c r="A74" s="77"/>
      <c r="B74" s="17"/>
      <c r="D74" s="4">
        <f t="shared" si="43"/>
        <v>94</v>
      </c>
      <c r="E74" s="4">
        <v>72</v>
      </c>
      <c r="F74" s="48">
        <v>9.4999999999999998E-3</v>
      </c>
      <c r="G74" s="30"/>
      <c r="P74" s="32" t="e">
        <f>$C$42*#REF!</f>
        <v>#REF!</v>
      </c>
      <c r="Q74" s="33" t="e">
        <f>$C$41*#REF!</f>
        <v>#REF!</v>
      </c>
      <c r="R74" s="34" t="e">
        <f t="shared" si="37"/>
        <v>#REF!</v>
      </c>
      <c r="S74" s="34" t="e">
        <f t="shared" si="31"/>
        <v>#REF!</v>
      </c>
      <c r="T74" s="34" t="e">
        <f t="shared" si="38"/>
        <v>#REF!</v>
      </c>
      <c r="U74" s="35" t="e">
        <f t="shared" si="34"/>
        <v>#REF!</v>
      </c>
      <c r="V74" s="32" t="e">
        <f>$C$42*#REF!</f>
        <v>#REF!</v>
      </c>
      <c r="W74" s="33" t="e">
        <f>$C$41*#REF!</f>
        <v>#REF!</v>
      </c>
      <c r="X74" s="34" t="e">
        <f t="shared" si="39"/>
        <v>#REF!</v>
      </c>
      <c r="Y74" s="34" t="e">
        <f t="shared" si="32"/>
        <v>#REF!</v>
      </c>
      <c r="Z74" s="34" t="e">
        <f t="shared" si="40"/>
        <v>#REF!</v>
      </c>
      <c r="AA74" s="35" t="e">
        <f t="shared" si="35"/>
        <v>#REF!</v>
      </c>
      <c r="AB74" s="32" t="e">
        <f>$C$42*#REF!</f>
        <v>#REF!</v>
      </c>
      <c r="AC74" s="33" t="e">
        <f>$C$41*#REF!</f>
        <v>#REF!</v>
      </c>
      <c r="AD74" s="34" t="e">
        <f t="shared" si="41"/>
        <v>#REF!</v>
      </c>
      <c r="AE74" s="34" t="e">
        <f t="shared" si="33"/>
        <v>#REF!</v>
      </c>
      <c r="AF74" s="34" t="e">
        <f t="shared" si="42"/>
        <v>#REF!</v>
      </c>
      <c r="AG74" s="35" t="e">
        <f t="shared" si="36"/>
        <v>#REF!</v>
      </c>
    </row>
    <row r="75" spans="1:33" x14ac:dyDescent="0.2">
      <c r="A75" s="77"/>
      <c r="B75" s="17"/>
      <c r="D75" s="4">
        <f t="shared" si="43"/>
        <v>95</v>
      </c>
      <c r="E75" s="4">
        <v>73</v>
      </c>
      <c r="F75" s="48">
        <v>9.4999999999999998E-3</v>
      </c>
      <c r="G75" s="30"/>
      <c r="P75" s="32" t="e">
        <f>$C$42*#REF!</f>
        <v>#REF!</v>
      </c>
      <c r="Q75" s="33" t="e">
        <f>$C$41*#REF!</f>
        <v>#REF!</v>
      </c>
      <c r="R75" s="34" t="e">
        <f t="shared" si="37"/>
        <v>#REF!</v>
      </c>
      <c r="S75" s="34" t="e">
        <f t="shared" ref="S75:S80" si="44">IF($E75&lt;$C$43,0,R75)/(1+$C$4)^($D75-$D$2)</f>
        <v>#REF!</v>
      </c>
      <c r="T75" s="34" t="e">
        <f t="shared" si="38"/>
        <v>#REF!</v>
      </c>
      <c r="U75" s="35" t="e">
        <f t="shared" si="34"/>
        <v>#REF!</v>
      </c>
      <c r="V75" s="32" t="e">
        <f>$C$42*#REF!</f>
        <v>#REF!</v>
      </c>
      <c r="W75" s="33" t="e">
        <f>$C$41*#REF!</f>
        <v>#REF!</v>
      </c>
      <c r="X75" s="34" t="e">
        <f t="shared" si="39"/>
        <v>#REF!</v>
      </c>
      <c r="Y75" s="34" t="e">
        <f t="shared" ref="Y75:Y80" si="45">IF($E75&lt;$C$43,0,X75)/(1+$C$4)^($D75-$D$2)</f>
        <v>#REF!</v>
      </c>
      <c r="Z75" s="34" t="e">
        <f t="shared" si="40"/>
        <v>#REF!</v>
      </c>
      <c r="AA75" s="35" t="e">
        <f t="shared" si="35"/>
        <v>#REF!</v>
      </c>
      <c r="AB75" s="32" t="e">
        <f>$C$42*#REF!</f>
        <v>#REF!</v>
      </c>
      <c r="AC75" s="33" t="e">
        <f>$C$41*#REF!</f>
        <v>#REF!</v>
      </c>
      <c r="AD75" s="34" t="e">
        <f t="shared" si="41"/>
        <v>#REF!</v>
      </c>
      <c r="AE75" s="34" t="e">
        <f t="shared" ref="AE75:AE80" si="46">IF($E75&lt;$C$43,0,AD75)/(1+$C$4)^($D75-$D$2)</f>
        <v>#REF!</v>
      </c>
      <c r="AF75" s="34" t="e">
        <f t="shared" si="42"/>
        <v>#REF!</v>
      </c>
      <c r="AG75" s="35" t="e">
        <f t="shared" si="36"/>
        <v>#REF!</v>
      </c>
    </row>
    <row r="76" spans="1:33" x14ac:dyDescent="0.2">
      <c r="D76" s="4">
        <f t="shared" si="43"/>
        <v>96</v>
      </c>
      <c r="E76" s="4">
        <v>74</v>
      </c>
      <c r="F76" s="48">
        <v>9.4999999999999998E-3</v>
      </c>
      <c r="G76" s="30"/>
      <c r="P76" s="32" t="e">
        <f>$C$42*#REF!</f>
        <v>#REF!</v>
      </c>
      <c r="Q76" s="33" t="e">
        <f>$C$41*#REF!</f>
        <v>#REF!</v>
      </c>
      <c r="R76" s="34" t="e">
        <f t="shared" si="37"/>
        <v>#REF!</v>
      </c>
      <c r="S76" s="34" t="e">
        <f t="shared" si="44"/>
        <v>#REF!</v>
      </c>
      <c r="T76" s="34" t="e">
        <f t="shared" si="38"/>
        <v>#REF!</v>
      </c>
      <c r="U76" s="35" t="e">
        <f t="shared" si="34"/>
        <v>#REF!</v>
      </c>
      <c r="V76" s="32" t="e">
        <f>$C$42*#REF!</f>
        <v>#REF!</v>
      </c>
      <c r="W76" s="33" t="e">
        <f>$C$41*#REF!</f>
        <v>#REF!</v>
      </c>
      <c r="X76" s="34" t="e">
        <f t="shared" si="39"/>
        <v>#REF!</v>
      </c>
      <c r="Y76" s="34" t="e">
        <f t="shared" si="45"/>
        <v>#REF!</v>
      </c>
      <c r="Z76" s="34" t="e">
        <f t="shared" si="40"/>
        <v>#REF!</v>
      </c>
      <c r="AA76" s="35" t="e">
        <f t="shared" si="35"/>
        <v>#REF!</v>
      </c>
      <c r="AB76" s="32" t="e">
        <f>$C$42*#REF!</f>
        <v>#REF!</v>
      </c>
      <c r="AC76" s="33" t="e">
        <f>$C$41*#REF!</f>
        <v>#REF!</v>
      </c>
      <c r="AD76" s="34" t="e">
        <f t="shared" si="41"/>
        <v>#REF!</v>
      </c>
      <c r="AE76" s="34" t="e">
        <f t="shared" si="46"/>
        <v>#REF!</v>
      </c>
      <c r="AF76" s="34" t="e">
        <f t="shared" si="42"/>
        <v>#REF!</v>
      </c>
      <c r="AG76" s="35" t="e">
        <f t="shared" si="36"/>
        <v>#REF!</v>
      </c>
    </row>
    <row r="77" spans="1:33" x14ac:dyDescent="0.2">
      <c r="D77" s="4">
        <f t="shared" si="43"/>
        <v>97</v>
      </c>
      <c r="E77" s="4">
        <v>75</v>
      </c>
      <c r="F77" s="48">
        <v>9.4999999999999998E-3</v>
      </c>
      <c r="G77" s="30"/>
      <c r="P77" s="32" t="e">
        <f>$C$42*#REF!</f>
        <v>#REF!</v>
      </c>
      <c r="Q77" s="33" t="e">
        <f>$C$41*#REF!</f>
        <v>#REF!</v>
      </c>
      <c r="R77" s="34" t="e">
        <f t="shared" si="37"/>
        <v>#REF!</v>
      </c>
      <c r="S77" s="34" t="e">
        <f t="shared" si="44"/>
        <v>#REF!</v>
      </c>
      <c r="T77" s="34" t="e">
        <f t="shared" si="38"/>
        <v>#REF!</v>
      </c>
      <c r="U77" s="35" t="e">
        <f t="shared" si="34"/>
        <v>#REF!</v>
      </c>
      <c r="V77" s="32" t="e">
        <f>$C$42*#REF!</f>
        <v>#REF!</v>
      </c>
      <c r="W77" s="33" t="e">
        <f>$C$41*#REF!</f>
        <v>#REF!</v>
      </c>
      <c r="X77" s="34" t="e">
        <f t="shared" si="39"/>
        <v>#REF!</v>
      </c>
      <c r="Y77" s="34" t="e">
        <f t="shared" si="45"/>
        <v>#REF!</v>
      </c>
      <c r="Z77" s="34" t="e">
        <f t="shared" si="40"/>
        <v>#REF!</v>
      </c>
      <c r="AA77" s="35" t="e">
        <f t="shared" si="35"/>
        <v>#REF!</v>
      </c>
      <c r="AB77" s="32" t="e">
        <f>$C$42*#REF!</f>
        <v>#REF!</v>
      </c>
      <c r="AC77" s="33" t="e">
        <f>$C$41*#REF!</f>
        <v>#REF!</v>
      </c>
      <c r="AD77" s="34" t="e">
        <f t="shared" si="41"/>
        <v>#REF!</v>
      </c>
      <c r="AE77" s="34" t="e">
        <f t="shared" si="46"/>
        <v>#REF!</v>
      </c>
      <c r="AF77" s="34" t="e">
        <f t="shared" si="42"/>
        <v>#REF!</v>
      </c>
      <c r="AG77" s="35" t="e">
        <f t="shared" si="36"/>
        <v>#REF!</v>
      </c>
    </row>
    <row r="78" spans="1:33" x14ac:dyDescent="0.2">
      <c r="D78" s="4">
        <f t="shared" si="43"/>
        <v>98</v>
      </c>
      <c r="E78" s="4">
        <v>76</v>
      </c>
      <c r="F78" s="48">
        <v>9.4999999999999998E-3</v>
      </c>
      <c r="G78" s="30"/>
      <c r="P78" s="32" t="e">
        <f>$C$42*#REF!</f>
        <v>#REF!</v>
      </c>
      <c r="Q78" s="33" t="e">
        <f>$C$41*#REF!</f>
        <v>#REF!</v>
      </c>
      <c r="R78" s="34" t="e">
        <f t="shared" si="37"/>
        <v>#REF!</v>
      </c>
      <c r="S78" s="34" t="e">
        <f t="shared" si="44"/>
        <v>#REF!</v>
      </c>
      <c r="T78" s="34" t="e">
        <f t="shared" si="38"/>
        <v>#REF!</v>
      </c>
      <c r="U78" s="35" t="e">
        <f t="shared" si="34"/>
        <v>#REF!</v>
      </c>
      <c r="V78" s="32" t="e">
        <f>$C$42*#REF!</f>
        <v>#REF!</v>
      </c>
      <c r="W78" s="33" t="e">
        <f>$C$41*#REF!</f>
        <v>#REF!</v>
      </c>
      <c r="X78" s="34" t="e">
        <f t="shared" si="39"/>
        <v>#REF!</v>
      </c>
      <c r="Y78" s="34" t="e">
        <f t="shared" si="45"/>
        <v>#REF!</v>
      </c>
      <c r="Z78" s="34" t="e">
        <f t="shared" si="40"/>
        <v>#REF!</v>
      </c>
      <c r="AA78" s="35" t="e">
        <f t="shared" si="35"/>
        <v>#REF!</v>
      </c>
      <c r="AB78" s="32" t="e">
        <f>$C$42*#REF!</f>
        <v>#REF!</v>
      </c>
      <c r="AC78" s="33" t="e">
        <f>$C$41*#REF!</f>
        <v>#REF!</v>
      </c>
      <c r="AD78" s="34" t="e">
        <f t="shared" si="41"/>
        <v>#REF!</v>
      </c>
      <c r="AE78" s="34" t="e">
        <f t="shared" si="46"/>
        <v>#REF!</v>
      </c>
      <c r="AF78" s="34" t="e">
        <f t="shared" si="42"/>
        <v>#REF!</v>
      </c>
      <c r="AG78" s="35" t="e">
        <f t="shared" si="36"/>
        <v>#REF!</v>
      </c>
    </row>
    <row r="79" spans="1:33" x14ac:dyDescent="0.2">
      <c r="D79" s="4">
        <f t="shared" si="43"/>
        <v>99</v>
      </c>
      <c r="E79" s="4">
        <v>77</v>
      </c>
      <c r="F79" s="48">
        <v>9.4999999999999998E-3</v>
      </c>
      <c r="P79" s="32" t="e">
        <f>$C$42*#REF!</f>
        <v>#REF!</v>
      </c>
      <c r="Q79" s="33" t="e">
        <f>$C$41*#REF!</f>
        <v>#REF!</v>
      </c>
      <c r="R79" s="34" t="e">
        <f t="shared" si="37"/>
        <v>#REF!</v>
      </c>
      <c r="S79" s="34" t="e">
        <f t="shared" si="44"/>
        <v>#REF!</v>
      </c>
      <c r="T79" s="34" t="e">
        <f t="shared" si="38"/>
        <v>#REF!</v>
      </c>
      <c r="U79" s="35" t="e">
        <f t="shared" si="34"/>
        <v>#REF!</v>
      </c>
      <c r="V79" s="32" t="e">
        <f>$C$42*#REF!</f>
        <v>#REF!</v>
      </c>
      <c r="W79" s="33" t="e">
        <f>$C$41*#REF!</f>
        <v>#REF!</v>
      </c>
      <c r="X79" s="34" t="e">
        <f t="shared" si="39"/>
        <v>#REF!</v>
      </c>
      <c r="Y79" s="34" t="e">
        <f t="shared" si="45"/>
        <v>#REF!</v>
      </c>
      <c r="Z79" s="34" t="e">
        <f t="shared" si="40"/>
        <v>#REF!</v>
      </c>
      <c r="AA79" s="35" t="e">
        <f t="shared" si="35"/>
        <v>#REF!</v>
      </c>
      <c r="AB79" s="32" t="e">
        <f>$C$42*#REF!</f>
        <v>#REF!</v>
      </c>
      <c r="AC79" s="33" t="e">
        <f>$C$41*#REF!</f>
        <v>#REF!</v>
      </c>
      <c r="AD79" s="34" t="e">
        <f t="shared" si="41"/>
        <v>#REF!</v>
      </c>
      <c r="AE79" s="34" t="e">
        <f t="shared" si="46"/>
        <v>#REF!</v>
      </c>
      <c r="AF79" s="34" t="e">
        <f t="shared" si="42"/>
        <v>#REF!</v>
      </c>
      <c r="AG79" s="35" t="e">
        <f t="shared" si="36"/>
        <v>#REF!</v>
      </c>
    </row>
    <row r="80" spans="1:33" x14ac:dyDescent="0.2">
      <c r="A80" s="77"/>
      <c r="B80" s="17"/>
      <c r="D80" s="4">
        <f t="shared" si="43"/>
        <v>100</v>
      </c>
      <c r="E80" s="4">
        <v>78</v>
      </c>
      <c r="F80" s="48">
        <v>9.4999999999999998E-3</v>
      </c>
      <c r="P80" s="32" t="e">
        <f>$C$42*#REF!</f>
        <v>#REF!</v>
      </c>
      <c r="Q80" s="33" t="e">
        <f>$C$41*#REF!</f>
        <v>#REF!</v>
      </c>
      <c r="R80" s="34" t="e">
        <f t="shared" si="37"/>
        <v>#REF!</v>
      </c>
      <c r="S80" s="34" t="e">
        <f t="shared" si="44"/>
        <v>#REF!</v>
      </c>
      <c r="T80" s="34" t="e">
        <f t="shared" si="38"/>
        <v>#REF!</v>
      </c>
      <c r="U80" s="35" t="e">
        <f t="shared" si="34"/>
        <v>#REF!</v>
      </c>
      <c r="V80" s="32" t="e">
        <f>$C$42*#REF!</f>
        <v>#REF!</v>
      </c>
      <c r="W80" s="33" t="e">
        <f>$C$41*#REF!</f>
        <v>#REF!</v>
      </c>
      <c r="X80" s="34" t="e">
        <f t="shared" si="39"/>
        <v>#REF!</v>
      </c>
      <c r="Y80" s="34" t="e">
        <f t="shared" si="45"/>
        <v>#REF!</v>
      </c>
      <c r="Z80" s="34" t="e">
        <f t="shared" si="40"/>
        <v>#REF!</v>
      </c>
      <c r="AA80" s="35" t="e">
        <f t="shared" si="35"/>
        <v>#REF!</v>
      </c>
      <c r="AB80" s="32" t="e">
        <f>$C$42*#REF!</f>
        <v>#REF!</v>
      </c>
      <c r="AC80" s="33" t="e">
        <f>$C$41*#REF!</f>
        <v>#REF!</v>
      </c>
      <c r="AD80" s="34" t="e">
        <f t="shared" si="41"/>
        <v>#REF!</v>
      </c>
      <c r="AE80" s="34" t="e">
        <f t="shared" si="46"/>
        <v>#REF!</v>
      </c>
      <c r="AF80" s="34" t="e">
        <f t="shared" si="42"/>
        <v>#REF!</v>
      </c>
      <c r="AG80" s="35" t="e">
        <f t="shared" si="36"/>
        <v>#REF!</v>
      </c>
    </row>
    <row r="81" spans="1:19" x14ac:dyDescent="0.2">
      <c r="A81" s="78"/>
      <c r="D81" s="4">
        <f t="shared" si="43"/>
        <v>101</v>
      </c>
      <c r="E81" s="4">
        <v>79</v>
      </c>
      <c r="F81" s="48">
        <v>9.4999999999999998E-3</v>
      </c>
    </row>
    <row r="82" spans="1:19" x14ac:dyDescent="0.2">
      <c r="A82" s="78"/>
      <c r="D82" s="4">
        <f t="shared" si="43"/>
        <v>102</v>
      </c>
      <c r="E82" s="4">
        <v>80</v>
      </c>
      <c r="F82" s="48">
        <v>9.4999999999999998E-3</v>
      </c>
    </row>
    <row r="83" spans="1:19" x14ac:dyDescent="0.2">
      <c r="A83" s="78"/>
      <c r="D83" s="4">
        <f t="shared" si="43"/>
        <v>103</v>
      </c>
      <c r="E83" s="4">
        <v>81</v>
      </c>
      <c r="F83" s="48">
        <v>9.4999999999999998E-3</v>
      </c>
    </row>
    <row r="84" spans="1:19" x14ac:dyDescent="0.2">
      <c r="A84" s="112"/>
      <c r="B84" s="113"/>
      <c r="D84" s="4">
        <f t="shared" si="43"/>
        <v>104</v>
      </c>
      <c r="E84" s="4">
        <v>82</v>
      </c>
      <c r="F84" s="48">
        <v>9.4999999999999998E-3</v>
      </c>
      <c r="Q84" s="123">
        <v>55</v>
      </c>
      <c r="R84" s="124">
        <v>0.43</v>
      </c>
      <c r="S84" s="124">
        <f t="shared" ref="S84:S93" si="47">R85-R84</f>
        <v>3.0000000000000027E-2</v>
      </c>
    </row>
    <row r="85" spans="1:19" x14ac:dyDescent="0.2">
      <c r="A85" s="114"/>
      <c r="B85" s="115"/>
      <c r="D85" s="4">
        <f t="shared" si="43"/>
        <v>105</v>
      </c>
      <c r="E85" s="4">
        <v>83</v>
      </c>
      <c r="F85" s="48">
        <v>9.4999999999999998E-3</v>
      </c>
      <c r="Q85" s="123">
        <v>56</v>
      </c>
      <c r="R85" s="124">
        <v>0.46</v>
      </c>
      <c r="S85" s="124">
        <f t="shared" si="47"/>
        <v>3.999999999999998E-2</v>
      </c>
    </row>
    <row r="86" spans="1:19" x14ac:dyDescent="0.2">
      <c r="A86" s="116"/>
      <c r="B86" s="117"/>
      <c r="D86" s="4">
        <f t="shared" si="43"/>
        <v>106</v>
      </c>
      <c r="E86" s="4">
        <v>84</v>
      </c>
      <c r="F86" s="48">
        <v>9.4999999999999998E-3</v>
      </c>
      <c r="Q86" s="123">
        <v>57</v>
      </c>
      <c r="R86" s="124">
        <v>0.5</v>
      </c>
      <c r="S86" s="124">
        <f t="shared" si="47"/>
        <v>5.0000000000000044E-2</v>
      </c>
    </row>
    <row r="87" spans="1:19" x14ac:dyDescent="0.2">
      <c r="A87" s="116"/>
      <c r="B87" s="117"/>
      <c r="D87" s="4">
        <f t="shared" si="43"/>
        <v>107</v>
      </c>
      <c r="E87" s="4">
        <v>85</v>
      </c>
      <c r="F87" s="48">
        <v>9.4999999999999998E-3</v>
      </c>
      <c r="Q87" s="123">
        <v>58</v>
      </c>
      <c r="R87" s="124">
        <v>0.55000000000000004</v>
      </c>
      <c r="S87" s="124">
        <f t="shared" si="47"/>
        <v>3.9999999999999925E-2</v>
      </c>
    </row>
    <row r="88" spans="1:19" x14ac:dyDescent="0.2">
      <c r="A88" s="78"/>
      <c r="D88" s="4">
        <f t="shared" si="43"/>
        <v>108</v>
      </c>
      <c r="E88" s="4">
        <v>86</v>
      </c>
      <c r="F88" s="48">
        <v>9.4999999999999998E-3</v>
      </c>
      <c r="Q88" s="123">
        <v>59</v>
      </c>
      <c r="R88" s="124">
        <v>0.59</v>
      </c>
      <c r="S88" s="124">
        <f t="shared" si="47"/>
        <v>5.0000000000000044E-2</v>
      </c>
    </row>
    <row r="89" spans="1:19" x14ac:dyDescent="0.2">
      <c r="A89" s="78"/>
      <c r="D89" s="4">
        <f t="shared" si="43"/>
        <v>109</v>
      </c>
      <c r="E89" s="4">
        <v>87</v>
      </c>
      <c r="F89" s="48">
        <v>9.4999999999999998E-3</v>
      </c>
      <c r="Q89" s="123">
        <v>60</v>
      </c>
      <c r="R89" s="124">
        <v>0.64</v>
      </c>
      <c r="S89" s="124">
        <f t="shared" si="47"/>
        <v>5.9999999999999942E-2</v>
      </c>
    </row>
    <row r="90" spans="1:19" x14ac:dyDescent="0.2">
      <c r="D90" s="4">
        <f t="shared" si="43"/>
        <v>110</v>
      </c>
      <c r="E90" s="4">
        <v>88</v>
      </c>
      <c r="F90" s="48">
        <v>9.4999999999999998E-3</v>
      </c>
      <c r="Q90" s="123">
        <v>61</v>
      </c>
      <c r="R90" s="124">
        <v>0.7</v>
      </c>
      <c r="S90" s="124">
        <f t="shared" si="47"/>
        <v>6.0000000000000053E-2</v>
      </c>
    </row>
    <row r="91" spans="1:19" x14ac:dyDescent="0.2">
      <c r="D91" s="4">
        <f t="shared" si="43"/>
        <v>111</v>
      </c>
      <c r="E91" s="4">
        <v>89</v>
      </c>
      <c r="F91" s="48">
        <v>9.4999999999999998E-3</v>
      </c>
      <c r="Q91" s="123">
        <v>62</v>
      </c>
      <c r="R91" s="124">
        <v>0.76</v>
      </c>
      <c r="S91" s="124">
        <f t="shared" si="47"/>
        <v>7.999999999999996E-2</v>
      </c>
    </row>
    <row r="92" spans="1:19" x14ac:dyDescent="0.2">
      <c r="D92" s="4">
        <f t="shared" si="43"/>
        <v>112</v>
      </c>
      <c r="E92" s="4">
        <v>90</v>
      </c>
      <c r="F92" s="48">
        <v>9.4999999999999998E-3</v>
      </c>
      <c r="Q92" s="123">
        <v>63</v>
      </c>
      <c r="R92" s="124">
        <v>0.84</v>
      </c>
      <c r="S92" s="124">
        <f t="shared" si="47"/>
        <v>7.0000000000000062E-2</v>
      </c>
    </row>
    <row r="93" spans="1:19" x14ac:dyDescent="0.2">
      <c r="D93" s="4">
        <f t="shared" si="43"/>
        <v>113</v>
      </c>
      <c r="E93" s="4">
        <v>91</v>
      </c>
      <c r="F93" s="48">
        <v>9.4999999999999998E-3</v>
      </c>
      <c r="Q93" s="123">
        <v>64</v>
      </c>
      <c r="R93" s="124">
        <v>0.91</v>
      </c>
      <c r="S93" s="124">
        <f t="shared" si="47"/>
        <v>8.9999999999999969E-2</v>
      </c>
    </row>
    <row r="94" spans="1:19" x14ac:dyDescent="0.2">
      <c r="D94" s="4">
        <f t="shared" si="43"/>
        <v>114</v>
      </c>
      <c r="E94" s="4">
        <v>92</v>
      </c>
      <c r="F94" s="48">
        <v>9.4999999999999998E-3</v>
      </c>
      <c r="Q94" s="123">
        <v>65</v>
      </c>
      <c r="R94" s="124">
        <v>1</v>
      </c>
      <c r="S94" s="123"/>
    </row>
    <row r="95" spans="1:19" x14ac:dyDescent="0.2">
      <c r="D95" s="4">
        <f t="shared" si="43"/>
        <v>115</v>
      </c>
      <c r="E95" s="4">
        <v>93</v>
      </c>
      <c r="F95" s="48">
        <v>9.4999999999999998E-3</v>
      </c>
    </row>
    <row r="96" spans="1:19" x14ac:dyDescent="0.2">
      <c r="D96" s="4">
        <f t="shared" si="43"/>
        <v>116</v>
      </c>
      <c r="E96" s="4">
        <v>94</v>
      </c>
      <c r="F96" s="48">
        <v>9.4999999999999998E-3</v>
      </c>
    </row>
    <row r="97" spans="4:6" x14ac:dyDescent="0.2">
      <c r="D97" s="4">
        <f t="shared" si="43"/>
        <v>117</v>
      </c>
      <c r="E97" s="4">
        <v>95</v>
      </c>
      <c r="F97" s="48">
        <v>9.4999999999999998E-3</v>
      </c>
    </row>
    <row r="98" spans="4:6" x14ac:dyDescent="0.2">
      <c r="D98" s="4"/>
      <c r="F98" s="48"/>
    </row>
    <row r="99" spans="4:6" x14ac:dyDescent="0.2">
      <c r="D99" s="4"/>
      <c r="F99" s="48"/>
    </row>
    <row r="100" spans="4:6" x14ac:dyDescent="0.2">
      <c r="D100" s="4"/>
      <c r="F100" s="48"/>
    </row>
    <row r="101" spans="4:6" x14ac:dyDescent="0.2">
      <c r="D101" s="4"/>
      <c r="F101" s="48"/>
    </row>
    <row r="102" spans="4:6" x14ac:dyDescent="0.2">
      <c r="D102" s="4"/>
      <c r="F102" s="48"/>
    </row>
    <row r="103" spans="4:6" x14ac:dyDescent="0.2">
      <c r="D103" s="4"/>
      <c r="F103" s="48"/>
    </row>
    <row r="104" spans="4:6" x14ac:dyDescent="0.2">
      <c r="D104" s="4"/>
      <c r="F104" s="48"/>
    </row>
    <row r="105" spans="4:6" x14ac:dyDescent="0.2">
      <c r="D105" s="4"/>
      <c r="F105" s="48"/>
    </row>
    <row r="106" spans="4:6" x14ac:dyDescent="0.2">
      <c r="D106" s="4"/>
      <c r="F106" s="48"/>
    </row>
  </sheetData>
  <phoneticPr fontId="18" type="noConversion"/>
  <hyperlinks>
    <hyperlink ref="I16" r:id="rId1" xr:uid="{00000000-0004-0000-0000-000000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3E25-882A-4435-8018-D297CD63B07E}">
  <dimension ref="A1:E15"/>
  <sheetViews>
    <sheetView tabSelected="1" zoomScale="190" workbookViewId="0">
      <selection activeCell="B3" sqref="B3"/>
    </sheetView>
  </sheetViews>
  <sheetFormatPr baseColWidth="10" defaultColWidth="8.83203125" defaultRowHeight="16" x14ac:dyDescent="0.2"/>
  <cols>
    <col min="1" max="1" width="9.83203125" bestFit="1" customWidth="1"/>
    <col min="2" max="2" width="12.33203125" customWidth="1"/>
    <col min="3" max="3" width="13.1640625" customWidth="1"/>
    <col min="4" max="4" width="10" bestFit="1" customWidth="1"/>
  </cols>
  <sheetData>
    <row r="1" spans="1:5" ht="17" x14ac:dyDescent="0.2">
      <c r="A1" s="64" t="s">
        <v>79</v>
      </c>
      <c r="B1" s="65" t="s">
        <v>88</v>
      </c>
      <c r="C1" s="66" t="s">
        <v>89</v>
      </c>
      <c r="D1" s="66" t="s">
        <v>90</v>
      </c>
    </row>
    <row r="2" spans="1:5" x14ac:dyDescent="0.2">
      <c r="A2" s="67" t="s">
        <v>104</v>
      </c>
      <c r="B2" s="68">
        <v>20</v>
      </c>
      <c r="C2" s="73">
        <f>19561</f>
        <v>19561</v>
      </c>
      <c r="D2" s="75">
        <f>651</f>
        <v>651</v>
      </c>
    </row>
    <row r="3" spans="1:5" x14ac:dyDescent="0.2">
      <c r="A3" s="69" t="s">
        <v>105</v>
      </c>
      <c r="B3" s="70">
        <v>22</v>
      </c>
      <c r="C3" s="73">
        <f>42880</f>
        <v>42880</v>
      </c>
      <c r="D3" s="75">
        <f>45828</f>
        <v>45828</v>
      </c>
    </row>
    <row r="4" spans="1:5" x14ac:dyDescent="0.2">
      <c r="A4" s="69" t="s">
        <v>71</v>
      </c>
      <c r="B4" s="68">
        <v>27</v>
      </c>
      <c r="C4" s="73">
        <f>46204</f>
        <v>46204</v>
      </c>
      <c r="D4" s="75">
        <f>90342</f>
        <v>90342</v>
      </c>
    </row>
    <row r="5" spans="1:5" x14ac:dyDescent="0.2">
      <c r="A5" s="69" t="s">
        <v>72</v>
      </c>
      <c r="B5" s="70">
        <v>32</v>
      </c>
      <c r="C5" s="73">
        <f>45540</f>
        <v>45540</v>
      </c>
      <c r="D5" s="75">
        <f>61623</f>
        <v>61623</v>
      </c>
    </row>
    <row r="6" spans="1:5" x14ac:dyDescent="0.2">
      <c r="A6" s="69" t="s">
        <v>73</v>
      </c>
      <c r="B6" s="68">
        <v>37</v>
      </c>
      <c r="C6" s="73">
        <f>44512</f>
        <v>44512</v>
      </c>
      <c r="D6" s="75">
        <f>51830</f>
        <v>51830</v>
      </c>
    </row>
    <row r="7" spans="1:5" x14ac:dyDescent="0.2">
      <c r="A7" s="69" t="s">
        <v>74</v>
      </c>
      <c r="B7" s="70">
        <v>42</v>
      </c>
      <c r="C7" s="73">
        <f>43183</f>
        <v>43183</v>
      </c>
      <c r="D7" s="75">
        <f>43713</f>
        <v>43713</v>
      </c>
    </row>
    <row r="8" spans="1:5" x14ac:dyDescent="0.2">
      <c r="A8" s="69" t="s">
        <v>75</v>
      </c>
      <c r="B8" s="68">
        <v>47</v>
      </c>
      <c r="C8" s="73">
        <f>42025</f>
        <v>42025</v>
      </c>
      <c r="D8" s="75">
        <f>36393</f>
        <v>36393</v>
      </c>
    </row>
    <row r="9" spans="1:5" x14ac:dyDescent="0.2">
      <c r="A9" s="69" t="s">
        <v>76</v>
      </c>
      <c r="B9" s="70">
        <v>52</v>
      </c>
      <c r="C9" s="73">
        <f>40278</f>
        <v>40278</v>
      </c>
      <c r="D9" s="75">
        <f>28509</f>
        <v>28509</v>
      </c>
    </row>
    <row r="10" spans="1:5" x14ac:dyDescent="0.2">
      <c r="A10" s="69" t="s">
        <v>77</v>
      </c>
      <c r="B10" s="68">
        <v>57</v>
      </c>
      <c r="C10" s="73">
        <f>38694</f>
        <v>38694</v>
      </c>
      <c r="D10" s="75">
        <f>20930</f>
        <v>20930</v>
      </c>
    </row>
    <row r="11" spans="1:5" x14ac:dyDescent="0.2">
      <c r="A11" s="69" t="s">
        <v>78</v>
      </c>
      <c r="B11" s="70">
        <v>62</v>
      </c>
      <c r="C11" s="73">
        <f>37011</f>
        <v>37011</v>
      </c>
      <c r="D11" s="76">
        <f>10528</f>
        <v>10528</v>
      </c>
    </row>
    <row r="12" spans="1:5" x14ac:dyDescent="0.2">
      <c r="A12" s="71" t="s">
        <v>118</v>
      </c>
      <c r="B12" s="72">
        <v>67</v>
      </c>
      <c r="C12" s="74">
        <f>33420</f>
        <v>33420</v>
      </c>
      <c r="D12" s="76">
        <f>2039</f>
        <v>2039</v>
      </c>
    </row>
    <row r="13" spans="1:5" x14ac:dyDescent="0.2">
      <c r="A13" s="60"/>
      <c r="B13" s="61"/>
      <c r="C13" s="62"/>
      <c r="D13" s="63"/>
      <c r="E13" s="52"/>
    </row>
    <row r="14" spans="1:5" x14ac:dyDescent="0.2">
      <c r="A14" s="60"/>
      <c r="B14" s="61"/>
      <c r="C14" s="62"/>
      <c r="D14" s="63"/>
      <c r="E14" s="52"/>
    </row>
    <row r="15" spans="1:5" x14ac:dyDescent="0.2">
      <c r="A15" s="52"/>
      <c r="B15" s="52"/>
      <c r="C15" s="52"/>
      <c r="D15" s="52"/>
      <c r="E15" s="5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4E60-BC20-A944-914A-67725043B908}">
  <dimension ref="A1:E102"/>
  <sheetViews>
    <sheetView workbookViewId="0">
      <selection activeCell="F21" sqref="F21"/>
    </sheetView>
  </sheetViews>
  <sheetFormatPr baseColWidth="10" defaultRowHeight="16" x14ac:dyDescent="0.2"/>
  <sheetData>
    <row r="1" spans="1:5" x14ac:dyDescent="0.2">
      <c r="A1" t="s">
        <v>63</v>
      </c>
      <c r="B1" t="s">
        <v>91</v>
      </c>
      <c r="C1" t="s">
        <v>122</v>
      </c>
      <c r="D1" t="s">
        <v>123</v>
      </c>
      <c r="E1" t="s">
        <v>124</v>
      </c>
    </row>
    <row r="2" spans="1:5" x14ac:dyDescent="0.2">
      <c r="A2">
        <v>0</v>
      </c>
      <c r="B2">
        <v>26402.859934853419</v>
      </c>
      <c r="C2">
        <v>9.5000000000000001E-2</v>
      </c>
      <c r="D2">
        <v>0.11</v>
      </c>
      <c r="E2">
        <v>0.10169427400809392</v>
      </c>
    </row>
    <row r="3" spans="1:5" x14ac:dyDescent="0.2">
      <c r="A3">
        <v>1</v>
      </c>
      <c r="B3">
        <v>29087.879607665727</v>
      </c>
      <c r="C3">
        <v>7.0000000000000007E-2</v>
      </c>
      <c r="D3">
        <v>0.1075</v>
      </c>
      <c r="E3">
        <v>8.6735685020234779E-2</v>
      </c>
    </row>
    <row r="4" spans="1:5" x14ac:dyDescent="0.2">
      <c r="A4">
        <v>2</v>
      </c>
      <c r="B4">
        <v>31610.83677122273</v>
      </c>
      <c r="C4">
        <v>5.2499999999999998E-2</v>
      </c>
      <c r="D4">
        <v>6.5000000000000002E-2</v>
      </c>
      <c r="E4">
        <v>5.8078561673411591E-2</v>
      </c>
    </row>
    <row r="5" spans="1:5" x14ac:dyDescent="0.2">
      <c r="A5">
        <v>3</v>
      </c>
      <c r="B5">
        <v>33446.748704188336</v>
      </c>
      <c r="C5" s="53">
        <v>4.7500000000000001E-2</v>
      </c>
      <c r="D5">
        <v>5.5E-2</v>
      </c>
      <c r="E5">
        <v>5.0847137004046958E-2</v>
      </c>
    </row>
    <row r="6" spans="1:5" x14ac:dyDescent="0.2">
      <c r="A6">
        <v>4</v>
      </c>
      <c r="B6">
        <v>35147.420117890128</v>
      </c>
      <c r="C6" s="53">
        <v>4.4999999999999998E-2</v>
      </c>
      <c r="D6">
        <v>5.2499999999999998E-2</v>
      </c>
      <c r="E6">
        <v>4.8347137004046956E-2</v>
      </c>
    </row>
    <row r="7" spans="1:5" x14ac:dyDescent="0.2">
      <c r="A7">
        <v>5</v>
      </c>
      <c r="B7">
        <v>36846.697253668557</v>
      </c>
      <c r="C7" s="53">
        <v>4.2499999999999996E-2</v>
      </c>
      <c r="D7">
        <v>0.05</v>
      </c>
      <c r="E7">
        <v>4.5847137004046953E-2</v>
      </c>
    </row>
    <row r="8" spans="1:5" x14ac:dyDescent="0.2">
      <c r="A8">
        <v>6</v>
      </c>
      <c r="B8">
        <v>38536.012830804139</v>
      </c>
      <c r="C8" s="53">
        <v>4.2499999999999996E-2</v>
      </c>
      <c r="D8">
        <v>4.7500000000000001E-2</v>
      </c>
      <c r="E8">
        <v>4.4731424669364639E-2</v>
      </c>
    </row>
    <row r="9" spans="1:5" x14ac:dyDescent="0.2">
      <c r="A9">
        <v>7</v>
      </c>
      <c r="B9">
        <v>40259.783585802921</v>
      </c>
      <c r="C9" s="53">
        <v>0.04</v>
      </c>
      <c r="D9">
        <v>4.4999999999999998E-2</v>
      </c>
      <c r="E9">
        <v>4.2231424669364637E-2</v>
      </c>
    </row>
    <row r="10" spans="1:5" x14ac:dyDescent="0.2">
      <c r="A10">
        <v>8</v>
      </c>
      <c r="B10">
        <v>41960.011603511681</v>
      </c>
      <c r="C10" s="53">
        <v>0.04</v>
      </c>
      <c r="D10">
        <v>4.4999999999999998E-2</v>
      </c>
      <c r="E10">
        <v>4.2231424669364637E-2</v>
      </c>
    </row>
    <row r="11" spans="1:5" x14ac:dyDescent="0.2">
      <c r="A11">
        <v>9</v>
      </c>
      <c r="B11">
        <v>43732.04267267105</v>
      </c>
      <c r="C11" s="53">
        <v>3.7499999999999999E-2</v>
      </c>
      <c r="D11">
        <v>4.2499999999999996E-2</v>
      </c>
      <c r="E11">
        <v>3.9731424669364634E-2</v>
      </c>
    </row>
    <row r="12" spans="1:5" x14ac:dyDescent="0.2">
      <c r="A12">
        <v>10</v>
      </c>
      <c r="B12">
        <v>45469.579031757727</v>
      </c>
      <c r="C12" s="53">
        <v>3.7499999999999999E-2</v>
      </c>
      <c r="D12">
        <v>4.2499999999999996E-2</v>
      </c>
      <c r="E12">
        <v>3.9731424669364634E-2</v>
      </c>
    </row>
    <row r="13" spans="1:5" x14ac:dyDescent="0.2">
      <c r="A13">
        <v>11</v>
      </c>
      <c r="B13">
        <v>47276.150185805738</v>
      </c>
      <c r="C13" s="53">
        <v>3.4999999999999996E-2</v>
      </c>
      <c r="D13">
        <v>0.04</v>
      </c>
      <c r="E13">
        <v>3.7231424669364639E-2</v>
      </c>
    </row>
    <row r="14" spans="1:5" x14ac:dyDescent="0.2">
      <c r="A14">
        <v>12</v>
      </c>
      <c r="B14">
        <v>49036.308610106127</v>
      </c>
      <c r="C14" s="53">
        <v>3.4999999999999996E-2</v>
      </c>
      <c r="D14">
        <v>3.7499999999999999E-2</v>
      </c>
      <c r="E14">
        <v>3.6115712334682318E-2</v>
      </c>
    </row>
    <row r="15" spans="1:5" x14ac:dyDescent="0.2">
      <c r="A15">
        <v>13</v>
      </c>
      <c r="B15">
        <v>50807.28982582342</v>
      </c>
      <c r="C15" s="53">
        <v>3.4999999999999996E-2</v>
      </c>
      <c r="D15">
        <v>3.7499999999999999E-2</v>
      </c>
      <c r="E15">
        <v>3.6115712334682318E-2</v>
      </c>
    </row>
    <row r="16" spans="1:5" x14ac:dyDescent="0.2">
      <c r="A16">
        <v>14</v>
      </c>
      <c r="B16">
        <v>52642.231289677686</v>
      </c>
      <c r="C16" s="53">
        <v>3.4999999999999996E-2</v>
      </c>
      <c r="D16">
        <v>3.4999999999999996E-2</v>
      </c>
      <c r="E16">
        <v>3.4999999999999996E-2</v>
      </c>
    </row>
    <row r="17" spans="1:5" x14ac:dyDescent="0.2">
      <c r="A17">
        <v>15</v>
      </c>
      <c r="B17">
        <v>54484.7093848164</v>
      </c>
      <c r="C17" s="53">
        <v>3.4999999999999996E-2</v>
      </c>
      <c r="D17">
        <v>3.4999999999999996E-2</v>
      </c>
      <c r="E17">
        <v>3.4999999999999996E-2</v>
      </c>
    </row>
    <row r="18" spans="1:5" x14ac:dyDescent="0.2">
      <c r="A18">
        <v>16</v>
      </c>
      <c r="B18">
        <v>56391.674213284969</v>
      </c>
      <c r="C18" s="53">
        <v>3.4999999999999996E-2</v>
      </c>
      <c r="D18">
        <v>3.2500000000000001E-2</v>
      </c>
      <c r="E18">
        <v>3.3884287665317682E-2</v>
      </c>
    </row>
    <row r="19" spans="1:5" x14ac:dyDescent="0.2">
      <c r="A19">
        <v>17</v>
      </c>
      <c r="B19">
        <v>58302.465924256787</v>
      </c>
      <c r="C19" s="53">
        <v>3.4999999999999996E-2</v>
      </c>
      <c r="D19">
        <v>3.2500000000000001E-2</v>
      </c>
      <c r="E19">
        <v>3.3884287665317682E-2</v>
      </c>
    </row>
    <row r="20" spans="1:5" x14ac:dyDescent="0.2">
      <c r="A20">
        <v>18</v>
      </c>
      <c r="B20">
        <v>60278.003451231678</v>
      </c>
      <c r="C20" s="53">
        <v>3.2500000000000001E-2</v>
      </c>
      <c r="D20">
        <v>3.2500000000000001E-2</v>
      </c>
      <c r="E20">
        <v>3.2500000000000001E-2</v>
      </c>
    </row>
    <row r="21" spans="1:5" x14ac:dyDescent="0.2">
      <c r="A21">
        <v>19</v>
      </c>
      <c r="B21">
        <v>62237.038563396709</v>
      </c>
      <c r="C21" s="53">
        <v>3.2500000000000001E-2</v>
      </c>
      <c r="D21">
        <v>3.2500000000000001E-2</v>
      </c>
      <c r="E21">
        <v>3.2500000000000001E-2</v>
      </c>
    </row>
    <row r="22" spans="1:5" x14ac:dyDescent="0.2">
      <c r="A22">
        <v>20</v>
      </c>
      <c r="B22">
        <v>64259.742316707103</v>
      </c>
      <c r="C22" s="54">
        <v>0.03</v>
      </c>
      <c r="D22">
        <v>0.03</v>
      </c>
      <c r="E22">
        <v>0.03</v>
      </c>
    </row>
    <row r="23" spans="1:5" x14ac:dyDescent="0.2">
      <c r="A23">
        <v>21</v>
      </c>
      <c r="B23">
        <v>66187.53458620832</v>
      </c>
      <c r="C23" s="54">
        <v>0.03</v>
      </c>
      <c r="D23">
        <v>0.03</v>
      </c>
      <c r="E23">
        <v>0.03</v>
      </c>
    </row>
    <row r="24" spans="1:5" x14ac:dyDescent="0.2">
      <c r="A24">
        <v>22</v>
      </c>
      <c r="B24">
        <v>68173.160623794567</v>
      </c>
      <c r="C24" s="54">
        <v>0.03</v>
      </c>
      <c r="D24">
        <v>0.03</v>
      </c>
      <c r="E24">
        <v>0.03</v>
      </c>
    </row>
    <row r="25" spans="1:5" x14ac:dyDescent="0.2">
      <c r="A25">
        <v>23</v>
      </c>
      <c r="B25">
        <v>70218.3554425084</v>
      </c>
      <c r="C25" s="54">
        <v>0.03</v>
      </c>
      <c r="D25">
        <v>0.03</v>
      </c>
      <c r="E25">
        <v>0.03</v>
      </c>
    </row>
    <row r="26" spans="1:5" x14ac:dyDescent="0.2">
      <c r="A26">
        <v>24</v>
      </c>
      <c r="B26">
        <v>72324.906105783652</v>
      </c>
      <c r="C26" s="54">
        <v>0.03</v>
      </c>
      <c r="D26">
        <v>0.03</v>
      </c>
      <c r="E26">
        <v>0.03</v>
      </c>
    </row>
    <row r="27" spans="1:5" x14ac:dyDescent="0.2">
      <c r="A27">
        <v>25</v>
      </c>
      <c r="B27">
        <v>74494.653288957168</v>
      </c>
      <c r="C27" s="54">
        <v>0.03</v>
      </c>
      <c r="D27">
        <v>0.03</v>
      </c>
      <c r="E27">
        <v>0.03</v>
      </c>
    </row>
    <row r="28" spans="1:5" x14ac:dyDescent="0.2">
      <c r="A28">
        <v>26</v>
      </c>
      <c r="B28">
        <v>76729.492887625878</v>
      </c>
      <c r="C28" s="54">
        <v>0.03</v>
      </c>
      <c r="D28">
        <v>0.03</v>
      </c>
      <c r="E28">
        <v>0.03</v>
      </c>
    </row>
    <row r="29" spans="1:5" x14ac:dyDescent="0.2">
      <c r="A29">
        <v>27</v>
      </c>
      <c r="B29">
        <v>79031.377674254662</v>
      </c>
      <c r="C29" s="54">
        <v>0.03</v>
      </c>
      <c r="D29">
        <v>0.03</v>
      </c>
      <c r="E29">
        <v>0.03</v>
      </c>
    </row>
    <row r="30" spans="1:5" x14ac:dyDescent="0.2">
      <c r="A30">
        <v>28</v>
      </c>
      <c r="B30">
        <v>81402.319004482299</v>
      </c>
      <c r="C30" s="54">
        <v>0.03</v>
      </c>
      <c r="D30">
        <v>0.03</v>
      </c>
      <c r="E30">
        <v>0.03</v>
      </c>
    </row>
    <row r="31" spans="1:5" x14ac:dyDescent="0.2">
      <c r="A31">
        <v>29</v>
      </c>
      <c r="B31">
        <v>83844.388574616765</v>
      </c>
      <c r="C31" s="54">
        <v>0.03</v>
      </c>
      <c r="D31">
        <v>0.03</v>
      </c>
      <c r="E31">
        <v>0.03</v>
      </c>
    </row>
    <row r="32" spans="1:5" x14ac:dyDescent="0.2">
      <c r="A32">
        <v>30</v>
      </c>
      <c r="B32">
        <v>86359.720231855274</v>
      </c>
      <c r="C32" s="54">
        <v>0.03</v>
      </c>
      <c r="D32">
        <v>0.03</v>
      </c>
      <c r="E32">
        <v>0.03</v>
      </c>
    </row>
    <row r="33" spans="1:5" x14ac:dyDescent="0.2">
      <c r="A33">
        <v>31</v>
      </c>
      <c r="B33">
        <v>88950.51183881094</v>
      </c>
      <c r="C33" s="54">
        <v>0.03</v>
      </c>
      <c r="D33">
        <v>0.03</v>
      </c>
      <c r="E33">
        <v>0.03</v>
      </c>
    </row>
    <row r="34" spans="1:5" x14ac:dyDescent="0.2">
      <c r="A34">
        <v>32</v>
      </c>
      <c r="B34">
        <v>91619.027193975271</v>
      </c>
      <c r="C34" s="54">
        <v>0.03</v>
      </c>
      <c r="D34">
        <v>0.03</v>
      </c>
      <c r="E34">
        <v>0.03</v>
      </c>
    </row>
    <row r="35" spans="1:5" x14ac:dyDescent="0.2">
      <c r="A35">
        <v>33</v>
      </c>
      <c r="B35">
        <v>94367.598009794528</v>
      </c>
      <c r="C35" s="54">
        <v>0.03</v>
      </c>
      <c r="D35">
        <v>0.03</v>
      </c>
      <c r="E35">
        <v>0.03</v>
      </c>
    </row>
    <row r="36" spans="1:5" x14ac:dyDescent="0.2">
      <c r="A36">
        <v>34</v>
      </c>
      <c r="B36">
        <v>97198.625950088361</v>
      </c>
      <c r="C36" s="54">
        <v>0.03</v>
      </c>
      <c r="D36">
        <v>0.03</v>
      </c>
      <c r="E36">
        <v>0.03</v>
      </c>
    </row>
    <row r="37" spans="1:5" x14ac:dyDescent="0.2">
      <c r="A37">
        <v>35</v>
      </c>
      <c r="B37">
        <v>100114.58472859101</v>
      </c>
      <c r="C37" s="54">
        <v>0.03</v>
      </c>
      <c r="D37">
        <v>0.03</v>
      </c>
      <c r="E37">
        <v>0.03</v>
      </c>
    </row>
    <row r="38" spans="1:5" x14ac:dyDescent="0.2">
      <c r="A38">
        <v>36</v>
      </c>
      <c r="B38">
        <v>103118.02227044875</v>
      </c>
      <c r="C38" s="54">
        <v>0.03</v>
      </c>
      <c r="D38">
        <v>0.03</v>
      </c>
      <c r="E38">
        <v>0.03</v>
      </c>
    </row>
    <row r="39" spans="1:5" x14ac:dyDescent="0.2">
      <c r="A39">
        <v>37</v>
      </c>
      <c r="B39">
        <v>106211.56293856222</v>
      </c>
      <c r="C39" s="54">
        <v>0.03</v>
      </c>
      <c r="D39">
        <v>0.03</v>
      </c>
      <c r="E39">
        <v>0.03</v>
      </c>
    </row>
    <row r="40" spans="1:5" x14ac:dyDescent="0.2">
      <c r="A40">
        <v>38</v>
      </c>
      <c r="B40">
        <v>109397.90982671909</v>
      </c>
      <c r="C40" s="54">
        <v>0.03</v>
      </c>
      <c r="D40">
        <v>0.03</v>
      </c>
      <c r="E40">
        <v>0.03</v>
      </c>
    </row>
    <row r="41" spans="1:5" x14ac:dyDescent="0.2">
      <c r="A41">
        <v>39</v>
      </c>
      <c r="B41">
        <v>112679.84712152067</v>
      </c>
      <c r="C41" s="54">
        <v>0.03</v>
      </c>
      <c r="D41">
        <v>0.03</v>
      </c>
      <c r="E41">
        <v>0.03</v>
      </c>
    </row>
    <row r="42" spans="1:5" x14ac:dyDescent="0.2">
      <c r="A42">
        <v>40</v>
      </c>
      <c r="B42">
        <v>116060.24253516628</v>
      </c>
      <c r="C42" s="54">
        <v>0.03</v>
      </c>
      <c r="D42">
        <v>0.03</v>
      </c>
      <c r="E42">
        <v>0.03</v>
      </c>
    </row>
    <row r="43" spans="1:5" x14ac:dyDescent="0.2">
      <c r="A43">
        <v>41</v>
      </c>
      <c r="B43">
        <v>119542.04981122128</v>
      </c>
      <c r="C43" s="54">
        <v>0.03</v>
      </c>
      <c r="D43">
        <v>0.03</v>
      </c>
      <c r="E43">
        <v>0.03</v>
      </c>
    </row>
    <row r="44" spans="1:5" x14ac:dyDescent="0.2">
      <c r="A44">
        <v>42</v>
      </c>
      <c r="B44">
        <v>123128.31130555792</v>
      </c>
      <c r="C44" s="54">
        <v>0.03</v>
      </c>
      <c r="D44">
        <v>0.03</v>
      </c>
      <c r="E44">
        <v>0.03</v>
      </c>
    </row>
    <row r="45" spans="1:5" x14ac:dyDescent="0.2">
      <c r="A45">
        <v>43</v>
      </c>
      <c r="B45">
        <v>126822.16064472466</v>
      </c>
      <c r="C45" s="54">
        <v>0.03</v>
      </c>
      <c r="D45">
        <v>0.03</v>
      </c>
      <c r="E45">
        <v>0.03</v>
      </c>
    </row>
    <row r="46" spans="1:5" x14ac:dyDescent="0.2">
      <c r="A46">
        <v>44</v>
      </c>
      <c r="B46">
        <v>130626.82546406641</v>
      </c>
      <c r="C46" s="54">
        <v>0.03</v>
      </c>
      <c r="D46">
        <v>0.03</v>
      </c>
      <c r="E46">
        <v>0.03</v>
      </c>
    </row>
    <row r="47" spans="1:5" x14ac:dyDescent="0.2">
      <c r="A47">
        <v>45</v>
      </c>
      <c r="B47">
        <v>134545.63022798841</v>
      </c>
      <c r="C47" s="54">
        <v>0.03</v>
      </c>
      <c r="D47">
        <v>0.03</v>
      </c>
      <c r="E47">
        <v>0.03</v>
      </c>
    </row>
    <row r="48" spans="1:5" x14ac:dyDescent="0.2">
      <c r="A48">
        <v>46</v>
      </c>
      <c r="B48">
        <v>138581.99913482807</v>
      </c>
      <c r="C48" s="54">
        <v>0.03</v>
      </c>
      <c r="D48">
        <v>0.03</v>
      </c>
      <c r="E48">
        <v>0.03</v>
      </c>
    </row>
    <row r="49" spans="1:5" x14ac:dyDescent="0.2">
      <c r="A49">
        <v>47</v>
      </c>
      <c r="B49">
        <v>142739.45910887292</v>
      </c>
      <c r="C49" s="54">
        <v>0.03</v>
      </c>
      <c r="D49">
        <v>0.03</v>
      </c>
      <c r="E49">
        <v>0.03</v>
      </c>
    </row>
    <row r="50" spans="1:5" x14ac:dyDescent="0.2">
      <c r="A50">
        <v>48</v>
      </c>
      <c r="B50">
        <v>147021.6428821391</v>
      </c>
      <c r="C50" s="54">
        <v>0.03</v>
      </c>
      <c r="D50">
        <v>0.03</v>
      </c>
      <c r="E50">
        <v>0.03</v>
      </c>
    </row>
    <row r="51" spans="1:5" x14ac:dyDescent="0.2">
      <c r="A51">
        <v>49</v>
      </c>
      <c r="B51">
        <v>151432.29216860328</v>
      </c>
      <c r="C51" s="54">
        <v>0.03</v>
      </c>
      <c r="D51">
        <v>0.03</v>
      </c>
      <c r="E51">
        <v>0.03</v>
      </c>
    </row>
    <row r="52" spans="1:5" x14ac:dyDescent="0.2">
      <c r="A52">
        <v>50</v>
      </c>
      <c r="B52">
        <v>155975.26093366137</v>
      </c>
      <c r="C52" s="54">
        <v>0.03</v>
      </c>
      <c r="D52">
        <v>0.03</v>
      </c>
      <c r="E52">
        <v>0.03</v>
      </c>
    </row>
    <row r="53" spans="1:5" x14ac:dyDescent="0.2">
      <c r="A53">
        <v>51</v>
      </c>
      <c r="B53">
        <v>160654.51876167121</v>
      </c>
      <c r="C53" s="54">
        <v>0.03</v>
      </c>
      <c r="D53">
        <v>0.03</v>
      </c>
      <c r="E53">
        <v>0.03</v>
      </c>
    </row>
    <row r="54" spans="1:5" x14ac:dyDescent="0.2">
      <c r="A54">
        <v>52</v>
      </c>
      <c r="B54">
        <v>165474.15432452134</v>
      </c>
      <c r="C54" s="54">
        <v>0.03</v>
      </c>
      <c r="D54">
        <v>0.03</v>
      </c>
      <c r="E54">
        <v>0.03</v>
      </c>
    </row>
    <row r="55" spans="1:5" x14ac:dyDescent="0.2">
      <c r="A55">
        <v>53</v>
      </c>
      <c r="B55">
        <v>170438.37895425697</v>
      </c>
      <c r="C55" s="54">
        <v>0.03</v>
      </c>
      <c r="D55">
        <v>0.03</v>
      </c>
      <c r="E55">
        <v>0.03</v>
      </c>
    </row>
    <row r="56" spans="1:5" x14ac:dyDescent="0.2">
      <c r="A56">
        <v>54</v>
      </c>
      <c r="B56">
        <v>175551.53032288468</v>
      </c>
      <c r="C56" s="54">
        <v>0.03</v>
      </c>
      <c r="D56">
        <v>0.03</v>
      </c>
      <c r="E56">
        <v>0.03</v>
      </c>
    </row>
    <row r="57" spans="1:5" x14ac:dyDescent="0.2">
      <c r="A57">
        <v>55</v>
      </c>
      <c r="B57">
        <v>180818.07623257121</v>
      </c>
      <c r="C57" s="54">
        <v>0.03</v>
      </c>
      <c r="D57">
        <v>0.03</v>
      </c>
      <c r="E57">
        <v>0.03</v>
      </c>
    </row>
    <row r="58" spans="1:5" x14ac:dyDescent="0.2">
      <c r="A58">
        <v>56</v>
      </c>
      <c r="B58">
        <v>186242.61851954836</v>
      </c>
      <c r="C58" s="54">
        <v>0.03</v>
      </c>
      <c r="D58">
        <v>0.03</v>
      </c>
      <c r="E58">
        <v>0.03</v>
      </c>
    </row>
    <row r="59" spans="1:5" x14ac:dyDescent="0.2">
      <c r="A59">
        <v>57</v>
      </c>
      <c r="B59">
        <v>191829.89707513482</v>
      </c>
      <c r="C59" s="54">
        <v>0.03</v>
      </c>
      <c r="D59">
        <v>0.03</v>
      </c>
      <c r="E59">
        <v>0.03</v>
      </c>
    </row>
    <row r="60" spans="1:5" x14ac:dyDescent="0.2">
      <c r="A60">
        <v>58</v>
      </c>
      <c r="B60">
        <v>197584.79398738887</v>
      </c>
      <c r="C60" s="54">
        <v>0.03</v>
      </c>
      <c r="D60">
        <v>0.03</v>
      </c>
      <c r="E60">
        <v>0.03</v>
      </c>
    </row>
    <row r="61" spans="1:5" x14ac:dyDescent="0.2">
      <c r="A61">
        <v>59</v>
      </c>
      <c r="B61">
        <v>203512.33780701054</v>
      </c>
      <c r="C61" s="54">
        <v>0.03</v>
      </c>
      <c r="D61">
        <v>0.03</v>
      </c>
      <c r="E61">
        <v>0.03</v>
      </c>
    </row>
    <row r="62" spans="1:5" x14ac:dyDescent="0.2">
      <c r="A62">
        <v>60</v>
      </c>
      <c r="B62">
        <v>209617.70794122087</v>
      </c>
      <c r="C62" s="54">
        <v>0.03</v>
      </c>
      <c r="D62">
        <v>0.03</v>
      </c>
      <c r="E62">
        <v>0.03</v>
      </c>
    </row>
    <row r="63" spans="1:5" x14ac:dyDescent="0.2">
      <c r="A63">
        <v>61</v>
      </c>
      <c r="B63">
        <v>215906.23917945751</v>
      </c>
      <c r="C63" s="54">
        <v>0.03</v>
      </c>
      <c r="D63">
        <v>0.03</v>
      </c>
      <c r="E63">
        <v>0.03</v>
      </c>
    </row>
    <row r="64" spans="1:5" x14ac:dyDescent="0.2">
      <c r="A64">
        <v>62</v>
      </c>
      <c r="B64">
        <v>222383.42635484124</v>
      </c>
      <c r="C64" s="54">
        <v>0.03</v>
      </c>
      <c r="D64">
        <v>0.03</v>
      </c>
      <c r="E64">
        <v>0.03</v>
      </c>
    </row>
    <row r="65" spans="1:5" x14ac:dyDescent="0.2">
      <c r="A65">
        <v>63</v>
      </c>
      <c r="B65">
        <v>229054.92914548647</v>
      </c>
      <c r="C65" s="54">
        <v>0.03</v>
      </c>
      <c r="D65">
        <v>0.03</v>
      </c>
      <c r="E65">
        <v>0.03</v>
      </c>
    </row>
    <row r="66" spans="1:5" x14ac:dyDescent="0.2">
      <c r="A66">
        <v>64</v>
      </c>
      <c r="B66">
        <v>235926.57701985107</v>
      </c>
      <c r="C66" s="54">
        <v>0.03</v>
      </c>
      <c r="D66">
        <v>0.03</v>
      </c>
      <c r="E66">
        <v>0.03</v>
      </c>
    </row>
    <row r="67" spans="1:5" x14ac:dyDescent="0.2">
      <c r="A67">
        <v>65</v>
      </c>
      <c r="B67">
        <v>243004.37433044662</v>
      </c>
      <c r="C67" s="54">
        <v>0.03</v>
      </c>
      <c r="D67">
        <v>0.03</v>
      </c>
      <c r="E67">
        <v>0.03</v>
      </c>
    </row>
    <row r="68" spans="1:5" x14ac:dyDescent="0.2">
      <c r="A68">
        <v>66</v>
      </c>
      <c r="B68">
        <v>250294.50556036003</v>
      </c>
      <c r="C68" s="54">
        <v>0.03</v>
      </c>
      <c r="D68">
        <v>0.03</v>
      </c>
      <c r="E68">
        <v>0.03</v>
      </c>
    </row>
    <row r="69" spans="1:5" x14ac:dyDescent="0.2">
      <c r="A69">
        <v>67</v>
      </c>
      <c r="B69">
        <v>257803.34072717084</v>
      </c>
      <c r="C69" s="54">
        <v>0.03</v>
      </c>
      <c r="D69">
        <v>0.03</v>
      </c>
      <c r="E69">
        <v>0.03</v>
      </c>
    </row>
    <row r="70" spans="1:5" x14ac:dyDescent="0.2">
      <c r="A70">
        <v>68</v>
      </c>
      <c r="B70">
        <v>265537.44094898598</v>
      </c>
      <c r="C70" s="54">
        <v>0.03</v>
      </c>
      <c r="D70">
        <v>0.03</v>
      </c>
      <c r="E70">
        <v>0.03</v>
      </c>
    </row>
    <row r="71" spans="1:5" x14ac:dyDescent="0.2">
      <c r="A71">
        <v>69</v>
      </c>
      <c r="B71">
        <v>273503.56417745556</v>
      </c>
      <c r="C71" s="54">
        <v>0.03</v>
      </c>
      <c r="D71">
        <v>0.03</v>
      </c>
      <c r="E71">
        <v>0.03</v>
      </c>
    </row>
    <row r="72" spans="1:5" x14ac:dyDescent="0.2">
      <c r="A72">
        <v>70</v>
      </c>
      <c r="B72">
        <v>281708.67110277922</v>
      </c>
      <c r="C72" s="54">
        <v>0.03</v>
      </c>
      <c r="D72">
        <v>0.03</v>
      </c>
      <c r="E72">
        <v>0.03</v>
      </c>
    </row>
    <row r="73" spans="1:5" x14ac:dyDescent="0.2">
      <c r="A73">
        <v>71</v>
      </c>
      <c r="B73">
        <v>290159.9312358626</v>
      </c>
      <c r="C73" s="54">
        <v>0.03</v>
      </c>
      <c r="D73">
        <v>0.03</v>
      </c>
      <c r="E73">
        <v>0.03</v>
      </c>
    </row>
    <row r="74" spans="1:5" x14ac:dyDescent="0.2">
      <c r="A74">
        <v>72</v>
      </c>
      <c r="B74">
        <v>298864.7291729385</v>
      </c>
      <c r="C74" s="54">
        <v>0.03</v>
      </c>
      <c r="D74">
        <v>0.03</v>
      </c>
      <c r="E74">
        <v>0.03</v>
      </c>
    </row>
    <row r="75" spans="1:5" x14ac:dyDescent="0.2">
      <c r="A75">
        <v>73</v>
      </c>
      <c r="B75">
        <v>307830.67104812665</v>
      </c>
      <c r="C75" s="54">
        <v>0.03</v>
      </c>
      <c r="D75">
        <v>0.03</v>
      </c>
      <c r="E75">
        <v>0.03</v>
      </c>
    </row>
    <row r="76" spans="1:5" x14ac:dyDescent="0.2">
      <c r="A76">
        <v>74</v>
      </c>
      <c r="B76">
        <v>317065.59117957047</v>
      </c>
      <c r="C76" s="54">
        <v>0.03</v>
      </c>
      <c r="D76">
        <v>0.03</v>
      </c>
      <c r="E76">
        <v>0.03</v>
      </c>
    </row>
    <row r="77" spans="1:5" x14ac:dyDescent="0.2">
      <c r="A77">
        <v>75</v>
      </c>
      <c r="B77">
        <v>326577.55891495757</v>
      </c>
      <c r="C77" s="54">
        <v>0.03</v>
      </c>
      <c r="D77">
        <v>0.03</v>
      </c>
      <c r="E77">
        <v>0.03</v>
      </c>
    </row>
    <row r="78" spans="1:5" x14ac:dyDescent="0.2">
      <c r="A78">
        <v>76</v>
      </c>
      <c r="B78">
        <v>336374.88568240631</v>
      </c>
      <c r="C78" s="54">
        <v>0.03</v>
      </c>
      <c r="D78">
        <v>0.03</v>
      </c>
      <c r="E78">
        <v>0.03</v>
      </c>
    </row>
    <row r="79" spans="1:5" x14ac:dyDescent="0.2">
      <c r="A79">
        <v>77</v>
      </c>
      <c r="B79">
        <v>346466.13225287851</v>
      </c>
      <c r="C79" s="54">
        <v>0.03</v>
      </c>
      <c r="D79">
        <v>0.03</v>
      </c>
      <c r="E79">
        <v>0.03</v>
      </c>
    </row>
    <row r="80" spans="1:5" x14ac:dyDescent="0.2">
      <c r="A80">
        <v>78</v>
      </c>
      <c r="B80">
        <v>356860.11622046487</v>
      </c>
      <c r="C80" s="54">
        <v>0.03</v>
      </c>
      <c r="D80">
        <v>0.03</v>
      </c>
      <c r="E80">
        <v>0.03</v>
      </c>
    </row>
    <row r="81" spans="1:5" x14ac:dyDescent="0.2">
      <c r="A81">
        <v>79</v>
      </c>
      <c r="B81">
        <v>367565.91970707884</v>
      </c>
      <c r="C81" s="54">
        <v>0.03</v>
      </c>
      <c r="D81">
        <v>0.03</v>
      </c>
      <c r="E81">
        <v>0.03</v>
      </c>
    </row>
    <row r="82" spans="1:5" x14ac:dyDescent="0.2">
      <c r="A82">
        <v>80</v>
      </c>
      <c r="B82">
        <v>378592.89729829121</v>
      </c>
      <c r="C82" s="54">
        <v>0.03</v>
      </c>
      <c r="D82">
        <v>0.03</v>
      </c>
      <c r="E82">
        <v>0.03</v>
      </c>
    </row>
    <row r="83" spans="1:5" x14ac:dyDescent="0.2">
      <c r="A83">
        <v>81</v>
      </c>
      <c r="B83">
        <v>389950.68421723996</v>
      </c>
      <c r="C83" s="54">
        <v>0.03</v>
      </c>
      <c r="D83">
        <v>0.03</v>
      </c>
      <c r="E83">
        <v>0.03</v>
      </c>
    </row>
    <row r="84" spans="1:5" x14ac:dyDescent="0.2">
      <c r="A84">
        <v>82</v>
      </c>
      <c r="B84">
        <v>401649.20474375715</v>
      </c>
      <c r="C84" s="54">
        <v>0.03</v>
      </c>
      <c r="D84">
        <v>0.03</v>
      </c>
      <c r="E84">
        <v>0.03</v>
      </c>
    </row>
    <row r="85" spans="1:5" x14ac:dyDescent="0.2">
      <c r="A85">
        <v>83</v>
      </c>
      <c r="B85">
        <v>413698.68088606989</v>
      </c>
      <c r="C85" s="54">
        <v>0.03</v>
      </c>
      <c r="D85">
        <v>0.03</v>
      </c>
      <c r="E85">
        <v>0.03</v>
      </c>
    </row>
    <row r="86" spans="1:5" x14ac:dyDescent="0.2">
      <c r="A86">
        <v>84</v>
      </c>
      <c r="B86">
        <v>426109.64131265198</v>
      </c>
      <c r="C86" s="54">
        <v>0.03</v>
      </c>
      <c r="D86">
        <v>0.03</v>
      </c>
      <c r="E86">
        <v>0.03</v>
      </c>
    </row>
    <row r="87" spans="1:5" x14ac:dyDescent="0.2">
      <c r="A87">
        <v>85</v>
      </c>
      <c r="B87">
        <v>438892.93055203155</v>
      </c>
      <c r="C87" s="54">
        <v>0.03</v>
      </c>
      <c r="D87">
        <v>0.03</v>
      </c>
      <c r="E87">
        <v>0.03</v>
      </c>
    </row>
    <row r="88" spans="1:5" x14ac:dyDescent="0.2">
      <c r="A88">
        <v>86</v>
      </c>
      <c r="B88">
        <v>452059.7184685925</v>
      </c>
      <c r="C88" s="54">
        <v>0.03</v>
      </c>
      <c r="D88">
        <v>0.03</v>
      </c>
      <c r="E88">
        <v>0.03</v>
      </c>
    </row>
    <row r="89" spans="1:5" x14ac:dyDescent="0.2">
      <c r="A89">
        <v>87</v>
      </c>
      <c r="B89">
        <v>465621.5100226503</v>
      </c>
      <c r="C89" s="54">
        <v>0.03</v>
      </c>
      <c r="D89">
        <v>0.03</v>
      </c>
      <c r="E89">
        <v>0.03</v>
      </c>
    </row>
    <row r="90" spans="1:5" x14ac:dyDescent="0.2">
      <c r="A90">
        <v>88</v>
      </c>
      <c r="B90">
        <v>479590.15532332985</v>
      </c>
      <c r="C90" s="54">
        <v>0.03</v>
      </c>
      <c r="D90">
        <v>0.03</v>
      </c>
      <c r="E90">
        <v>0.03</v>
      </c>
    </row>
    <row r="91" spans="1:5" x14ac:dyDescent="0.2">
      <c r="A91">
        <v>89</v>
      </c>
      <c r="B91">
        <v>493977.85998302978</v>
      </c>
      <c r="C91" s="54">
        <v>0.03</v>
      </c>
      <c r="D91">
        <v>0.03</v>
      </c>
      <c r="E91">
        <v>0.03</v>
      </c>
    </row>
    <row r="92" spans="1:5" x14ac:dyDescent="0.2">
      <c r="A92">
        <v>90</v>
      </c>
      <c r="B92">
        <v>508797.19578252069</v>
      </c>
      <c r="C92" s="54">
        <v>0.03</v>
      </c>
      <c r="D92">
        <v>0.03</v>
      </c>
      <c r="E92">
        <v>0.03</v>
      </c>
    </row>
    <row r="93" spans="1:5" x14ac:dyDescent="0.2">
      <c r="A93">
        <v>91</v>
      </c>
      <c r="B93">
        <v>524061.1116559963</v>
      </c>
      <c r="C93" s="54">
        <v>0.03</v>
      </c>
      <c r="D93">
        <v>0.03</v>
      </c>
      <c r="E93">
        <v>0.03</v>
      </c>
    </row>
    <row r="94" spans="1:5" x14ac:dyDescent="0.2">
      <c r="A94">
        <v>92</v>
      </c>
      <c r="B94">
        <v>539782.94500567624</v>
      </c>
      <c r="C94" s="54">
        <v>0.03</v>
      </c>
      <c r="D94">
        <v>0.03</v>
      </c>
      <c r="E94">
        <v>0.03</v>
      </c>
    </row>
    <row r="95" spans="1:5" x14ac:dyDescent="0.2">
      <c r="A95">
        <v>93</v>
      </c>
      <c r="B95">
        <v>555976.43335584656</v>
      </c>
      <c r="C95" s="54">
        <v>0.03</v>
      </c>
      <c r="D95">
        <v>0.03</v>
      </c>
      <c r="E95">
        <v>0.03</v>
      </c>
    </row>
    <row r="96" spans="1:5" x14ac:dyDescent="0.2">
      <c r="A96">
        <v>94</v>
      </c>
      <c r="B96">
        <v>572655.72635652195</v>
      </c>
      <c r="C96" s="54">
        <v>0.03</v>
      </c>
      <c r="D96">
        <v>0.03</v>
      </c>
      <c r="E96">
        <v>0.03</v>
      </c>
    </row>
    <row r="97" spans="1:5" x14ac:dyDescent="0.2">
      <c r="A97">
        <v>95</v>
      </c>
      <c r="B97">
        <v>589835.39814721758</v>
      </c>
      <c r="C97" s="54">
        <v>0.03</v>
      </c>
      <c r="D97">
        <v>0.03</v>
      </c>
      <c r="E97">
        <v>0.03</v>
      </c>
    </row>
    <row r="98" spans="1:5" x14ac:dyDescent="0.2">
      <c r="A98">
        <v>96</v>
      </c>
      <c r="B98">
        <v>607530.46009163407</v>
      </c>
      <c r="C98" s="54">
        <v>0.03</v>
      </c>
      <c r="D98">
        <v>0.03</v>
      </c>
      <c r="E98">
        <v>0.03</v>
      </c>
    </row>
    <row r="99" spans="1:5" x14ac:dyDescent="0.2">
      <c r="A99">
        <v>97</v>
      </c>
      <c r="B99">
        <v>625756.37389438308</v>
      </c>
      <c r="C99" s="54">
        <v>0.03</v>
      </c>
      <c r="D99">
        <v>0.03</v>
      </c>
      <c r="E99">
        <v>0.03</v>
      </c>
    </row>
    <row r="100" spans="1:5" x14ac:dyDescent="0.2">
      <c r="A100">
        <v>98</v>
      </c>
      <c r="B100">
        <v>644529.06511121464</v>
      </c>
      <c r="C100" s="54">
        <v>0.03</v>
      </c>
      <c r="D100">
        <v>0.03</v>
      </c>
      <c r="E100">
        <v>0.03</v>
      </c>
    </row>
    <row r="101" spans="1:5" x14ac:dyDescent="0.2">
      <c r="A101">
        <v>99</v>
      </c>
      <c r="B101">
        <v>663864.93706455105</v>
      </c>
      <c r="C101" s="54">
        <v>0.03</v>
      </c>
      <c r="D101">
        <v>0.03</v>
      </c>
      <c r="E101">
        <v>0.03</v>
      </c>
    </row>
    <row r="102" spans="1:5" x14ac:dyDescent="0.2">
      <c r="A102">
        <v>100</v>
      </c>
      <c r="B102">
        <v>683780.88517648762</v>
      </c>
      <c r="C102" s="54">
        <v>0.03</v>
      </c>
      <c r="D102">
        <v>0.03</v>
      </c>
      <c r="E10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"/>
  <sheetViews>
    <sheetView workbookViewId="0">
      <selection activeCell="D1" sqref="D1"/>
    </sheetView>
  </sheetViews>
  <sheetFormatPr baseColWidth="10" defaultColWidth="8.83203125" defaultRowHeight="16" x14ac:dyDescent="0.2"/>
  <cols>
    <col min="1" max="1" width="8.83203125" style="101"/>
    <col min="2" max="2" width="11.6640625" style="125" bestFit="1" customWidth="1"/>
    <col min="3" max="3" width="9.1640625" style="125" customWidth="1"/>
    <col min="4" max="4" width="11.6640625" style="125" bestFit="1" customWidth="1"/>
    <col min="5" max="5" width="9.1640625" style="143" bestFit="1" customWidth="1"/>
  </cols>
  <sheetData>
    <row r="1" spans="1:5" ht="64" x14ac:dyDescent="0.2">
      <c r="A1" s="127" t="s">
        <v>0</v>
      </c>
      <c r="B1" s="128" t="s">
        <v>167</v>
      </c>
      <c r="C1" s="129" t="s">
        <v>168</v>
      </c>
      <c r="D1" s="129" t="s">
        <v>169</v>
      </c>
      <c r="E1" s="130" t="s">
        <v>170</v>
      </c>
    </row>
    <row r="2" spans="1:5" x14ac:dyDescent="0.2">
      <c r="A2" s="131">
        <v>18</v>
      </c>
      <c r="B2" s="132">
        <v>4.2400000000000001E-4</v>
      </c>
      <c r="C2" s="133">
        <v>1.76E-4</v>
      </c>
      <c r="D2" s="134">
        <v>0</v>
      </c>
      <c r="E2" s="135">
        <v>0</v>
      </c>
    </row>
    <row r="3" spans="1:5" x14ac:dyDescent="0.2">
      <c r="A3" s="131">
        <v>19</v>
      </c>
      <c r="B3" s="132">
        <v>4.2400000000000001E-4</v>
      </c>
      <c r="C3" s="133">
        <v>1.8200000000000001E-4</v>
      </c>
      <c r="D3" s="134">
        <v>0</v>
      </c>
      <c r="E3" s="135">
        <v>0</v>
      </c>
    </row>
    <row r="4" spans="1:5" x14ac:dyDescent="0.2">
      <c r="A4" s="131">
        <v>20</v>
      </c>
      <c r="B4" s="132">
        <v>4.2400000000000001E-4</v>
      </c>
      <c r="C4" s="133">
        <v>1.8200000000000001E-4</v>
      </c>
      <c r="D4" s="134">
        <v>0</v>
      </c>
      <c r="E4" s="135">
        <v>0</v>
      </c>
    </row>
    <row r="5" spans="1:5" x14ac:dyDescent="0.2">
      <c r="A5" s="131">
        <v>21</v>
      </c>
      <c r="B5" s="132">
        <v>4.2400000000000001E-4</v>
      </c>
      <c r="C5" s="133">
        <v>1.8200000000000001E-4</v>
      </c>
      <c r="D5" s="134">
        <v>0</v>
      </c>
      <c r="E5" s="135">
        <v>0</v>
      </c>
    </row>
    <row r="6" spans="1:5" x14ac:dyDescent="0.2">
      <c r="A6" s="131">
        <v>22</v>
      </c>
      <c r="B6" s="132">
        <v>4.2400000000000001E-4</v>
      </c>
      <c r="C6" s="133">
        <v>1.8200000000000001E-4</v>
      </c>
      <c r="D6" s="134">
        <v>0</v>
      </c>
      <c r="E6" s="135">
        <v>0</v>
      </c>
    </row>
    <row r="7" spans="1:5" x14ac:dyDescent="0.2">
      <c r="A7" s="131">
        <v>23</v>
      </c>
      <c r="B7" s="132">
        <v>4.2400000000000001E-4</v>
      </c>
      <c r="C7" s="133">
        <v>1.8599999999999999E-4</v>
      </c>
      <c r="D7" s="134">
        <v>0</v>
      </c>
      <c r="E7" s="135">
        <v>0</v>
      </c>
    </row>
    <row r="8" spans="1:5" x14ac:dyDescent="0.2">
      <c r="A8" s="131">
        <v>24</v>
      </c>
      <c r="B8" s="132">
        <v>4.2400000000000001E-4</v>
      </c>
      <c r="C8" s="133">
        <v>1.9000000000000001E-4</v>
      </c>
      <c r="D8" s="134">
        <v>0</v>
      </c>
      <c r="E8" s="135">
        <v>0</v>
      </c>
    </row>
    <row r="9" spans="1:5" x14ac:dyDescent="0.2">
      <c r="A9" s="131">
        <v>25</v>
      </c>
      <c r="B9" s="132">
        <v>4.2400000000000001E-4</v>
      </c>
      <c r="C9" s="133">
        <v>1.94E-4</v>
      </c>
      <c r="D9" s="134">
        <v>0</v>
      </c>
      <c r="E9" s="135">
        <v>0</v>
      </c>
    </row>
    <row r="10" spans="1:5" x14ac:dyDescent="0.2">
      <c r="A10" s="131">
        <v>26</v>
      </c>
      <c r="B10" s="132">
        <v>4.2400000000000001E-4</v>
      </c>
      <c r="C10" s="133">
        <v>2.0100000000000001E-4</v>
      </c>
      <c r="D10" s="134">
        <v>0</v>
      </c>
      <c r="E10" s="135">
        <v>0</v>
      </c>
    </row>
    <row r="11" spans="1:5" x14ac:dyDescent="0.2">
      <c r="A11" s="131">
        <v>27</v>
      </c>
      <c r="B11" s="132">
        <v>4.2400000000000001E-4</v>
      </c>
      <c r="C11" s="133">
        <v>2.1000000000000001E-4</v>
      </c>
      <c r="D11" s="134">
        <v>0</v>
      </c>
      <c r="E11" s="135">
        <v>0</v>
      </c>
    </row>
    <row r="12" spans="1:5" x14ac:dyDescent="0.2">
      <c r="A12" s="131">
        <v>28</v>
      </c>
      <c r="B12" s="132">
        <v>4.2400000000000001E-4</v>
      </c>
      <c r="C12" s="133">
        <v>2.2000000000000001E-4</v>
      </c>
      <c r="D12" s="134">
        <v>0</v>
      </c>
      <c r="E12" s="135">
        <v>0</v>
      </c>
    </row>
    <row r="13" spans="1:5" x14ac:dyDescent="0.2">
      <c r="A13" s="131">
        <v>29</v>
      </c>
      <c r="B13" s="132">
        <v>4.2400000000000001E-4</v>
      </c>
      <c r="C13" s="133">
        <v>2.31E-4</v>
      </c>
      <c r="D13" s="134">
        <v>0</v>
      </c>
      <c r="E13" s="135">
        <v>0</v>
      </c>
    </row>
    <row r="14" spans="1:5" x14ac:dyDescent="0.2">
      <c r="A14" s="131">
        <v>30</v>
      </c>
      <c r="B14" s="132">
        <v>4.2400000000000001E-4</v>
      </c>
      <c r="C14" s="133">
        <v>2.4399999999999999E-4</v>
      </c>
      <c r="D14" s="134">
        <v>0</v>
      </c>
      <c r="E14" s="135">
        <v>0</v>
      </c>
    </row>
    <row r="15" spans="1:5" x14ac:dyDescent="0.2">
      <c r="A15" s="131">
        <v>31</v>
      </c>
      <c r="B15" s="132">
        <v>4.2400000000000001E-4</v>
      </c>
      <c r="C15" s="133">
        <v>2.5900000000000001E-4</v>
      </c>
      <c r="D15" s="134">
        <v>0</v>
      </c>
      <c r="E15" s="135">
        <v>0</v>
      </c>
    </row>
    <row r="16" spans="1:5" x14ac:dyDescent="0.2">
      <c r="A16" s="131">
        <v>32</v>
      </c>
      <c r="B16" s="132">
        <v>4.2400000000000001E-4</v>
      </c>
      <c r="C16" s="133">
        <v>2.7399999999999999E-4</v>
      </c>
      <c r="D16" s="134">
        <v>0</v>
      </c>
      <c r="E16" s="135">
        <v>0</v>
      </c>
    </row>
    <row r="17" spans="1:5" x14ac:dyDescent="0.2">
      <c r="A17" s="131">
        <v>33</v>
      </c>
      <c r="B17" s="132">
        <v>4.2400000000000001E-4</v>
      </c>
      <c r="C17" s="133">
        <v>2.8899999999999998E-4</v>
      </c>
      <c r="D17" s="134">
        <v>0</v>
      </c>
      <c r="E17" s="135">
        <v>0</v>
      </c>
    </row>
    <row r="18" spans="1:5" x14ac:dyDescent="0.2">
      <c r="A18" s="131">
        <v>34</v>
      </c>
      <c r="B18" s="132">
        <v>4.2400000000000001E-4</v>
      </c>
      <c r="C18" s="133">
        <v>3.0499999999999999E-4</v>
      </c>
      <c r="D18" s="134">
        <v>0</v>
      </c>
      <c r="E18" s="135">
        <v>0</v>
      </c>
    </row>
    <row r="19" spans="1:5" x14ac:dyDescent="0.2">
      <c r="A19" s="131">
        <v>35</v>
      </c>
      <c r="B19" s="132">
        <v>4.2400000000000001E-4</v>
      </c>
      <c r="C19" s="133">
        <v>3.21E-4</v>
      </c>
      <c r="D19" s="134">
        <v>0</v>
      </c>
      <c r="E19" s="135">
        <v>0</v>
      </c>
    </row>
    <row r="20" spans="1:5" x14ac:dyDescent="0.2">
      <c r="A20" s="131">
        <v>36</v>
      </c>
      <c r="B20" s="132">
        <v>4.2400000000000001E-4</v>
      </c>
      <c r="C20" s="133">
        <v>3.3599999999999998E-4</v>
      </c>
      <c r="D20" s="134">
        <v>0</v>
      </c>
      <c r="E20" s="135">
        <v>0</v>
      </c>
    </row>
    <row r="21" spans="1:5" x14ac:dyDescent="0.2">
      <c r="A21" s="131">
        <v>37</v>
      </c>
      <c r="B21" s="132">
        <v>4.2400000000000001E-4</v>
      </c>
      <c r="C21" s="133">
        <v>3.57E-4</v>
      </c>
      <c r="D21" s="134">
        <v>0</v>
      </c>
      <c r="E21" s="135">
        <v>0</v>
      </c>
    </row>
    <row r="22" spans="1:5" x14ac:dyDescent="0.2">
      <c r="A22" s="131">
        <v>38</v>
      </c>
      <c r="B22" s="132">
        <v>4.2400000000000001E-4</v>
      </c>
      <c r="C22" s="133">
        <v>3.8000000000000002E-4</v>
      </c>
      <c r="D22" s="134">
        <v>0</v>
      </c>
      <c r="E22" s="135">
        <v>0</v>
      </c>
    </row>
    <row r="23" spans="1:5" x14ac:dyDescent="0.2">
      <c r="A23" s="131">
        <v>39</v>
      </c>
      <c r="B23" s="132">
        <v>4.2400000000000001E-4</v>
      </c>
      <c r="C23" s="133">
        <v>4.0900000000000002E-4</v>
      </c>
      <c r="D23" s="134">
        <v>0</v>
      </c>
      <c r="E23" s="135">
        <v>0</v>
      </c>
    </row>
    <row r="24" spans="1:5" x14ac:dyDescent="0.2">
      <c r="A24" s="131">
        <v>40</v>
      </c>
      <c r="B24" s="132">
        <v>4.2400000000000001E-4</v>
      </c>
      <c r="C24" s="133">
        <v>4.44E-4</v>
      </c>
      <c r="D24" s="134">
        <v>0</v>
      </c>
      <c r="E24" s="135">
        <v>0</v>
      </c>
    </row>
    <row r="25" spans="1:5" x14ac:dyDescent="0.2">
      <c r="A25" s="131">
        <v>41</v>
      </c>
      <c r="B25" s="132">
        <v>4.2400000000000001E-4</v>
      </c>
      <c r="C25" s="133">
        <v>4.86E-4</v>
      </c>
      <c r="D25" s="134">
        <v>0</v>
      </c>
      <c r="E25" s="135">
        <v>0</v>
      </c>
    </row>
    <row r="26" spans="1:5" x14ac:dyDescent="0.2">
      <c r="A26" s="131">
        <v>42</v>
      </c>
      <c r="B26" s="132">
        <v>4.2400000000000001E-4</v>
      </c>
      <c r="C26" s="133">
        <v>5.3499999999999999E-4</v>
      </c>
      <c r="D26" s="134">
        <v>0</v>
      </c>
      <c r="E26" s="135">
        <v>0</v>
      </c>
    </row>
    <row r="27" spans="1:5" x14ac:dyDescent="0.2">
      <c r="A27" s="131">
        <v>43</v>
      </c>
      <c r="B27" s="132">
        <v>4.2400000000000001E-4</v>
      </c>
      <c r="C27" s="133">
        <v>5.9299999999999999E-4</v>
      </c>
      <c r="D27" s="134">
        <v>0</v>
      </c>
      <c r="E27" s="135">
        <v>0</v>
      </c>
    </row>
    <row r="28" spans="1:5" x14ac:dyDescent="0.2">
      <c r="A28" s="131">
        <v>44</v>
      </c>
      <c r="B28" s="132">
        <v>4.2400000000000001E-4</v>
      </c>
      <c r="C28" s="133">
        <v>6.6100000000000002E-4</v>
      </c>
      <c r="D28" s="134">
        <v>0</v>
      </c>
      <c r="E28" s="135">
        <v>0</v>
      </c>
    </row>
    <row r="29" spans="1:5" x14ac:dyDescent="0.2">
      <c r="A29" s="131">
        <v>45</v>
      </c>
      <c r="B29" s="132">
        <v>4.2400000000000001E-4</v>
      </c>
      <c r="C29" s="133">
        <v>7.3700000000000002E-4</v>
      </c>
      <c r="D29" s="134">
        <v>0</v>
      </c>
      <c r="E29" s="135">
        <v>0</v>
      </c>
    </row>
    <row r="30" spans="1:5" x14ac:dyDescent="0.2">
      <c r="A30" s="131">
        <v>46</v>
      </c>
      <c r="B30" s="132">
        <v>4.2400000000000001E-4</v>
      </c>
      <c r="C30" s="133">
        <v>8.2200000000000003E-4</v>
      </c>
      <c r="D30" s="134">
        <v>0</v>
      </c>
      <c r="E30" s="135">
        <v>0</v>
      </c>
    </row>
    <row r="31" spans="1:5" x14ac:dyDescent="0.2">
      <c r="A31" s="131">
        <v>47</v>
      </c>
      <c r="B31" s="132">
        <v>4.2400000000000001E-4</v>
      </c>
      <c r="C31" s="133">
        <v>9.1500000000000001E-4</v>
      </c>
      <c r="D31" s="134">
        <v>0</v>
      </c>
      <c r="E31" s="135">
        <v>0</v>
      </c>
    </row>
    <row r="32" spans="1:5" s="102" customFormat="1" x14ac:dyDescent="0.2">
      <c r="A32" s="131">
        <v>48</v>
      </c>
      <c r="B32" s="132">
        <v>4.2400000000000001E-4</v>
      </c>
      <c r="C32" s="133">
        <v>1.016E-3</v>
      </c>
      <c r="D32" s="134">
        <v>0</v>
      </c>
      <c r="E32" s="135">
        <v>0</v>
      </c>
    </row>
    <row r="33" spans="1:5" x14ac:dyDescent="0.2">
      <c r="A33" s="131">
        <v>49</v>
      </c>
      <c r="B33" s="132">
        <v>4.2400000000000001E-4</v>
      </c>
      <c r="C33" s="133">
        <v>1.1230000000000001E-3</v>
      </c>
      <c r="D33" s="134">
        <v>0</v>
      </c>
      <c r="E33" s="135">
        <v>0</v>
      </c>
    </row>
    <row r="34" spans="1:5" x14ac:dyDescent="0.2">
      <c r="A34" s="131">
        <v>50</v>
      </c>
      <c r="B34" s="132">
        <v>4.2400000000000001E-4</v>
      </c>
      <c r="C34" s="133">
        <v>1.2359999999999999E-3</v>
      </c>
      <c r="D34" s="133">
        <v>4.0639999999999999E-3</v>
      </c>
      <c r="E34" s="136">
        <v>2.8219999999999999E-3</v>
      </c>
    </row>
    <row r="35" spans="1:5" x14ac:dyDescent="0.2">
      <c r="A35" s="131">
        <v>51</v>
      </c>
      <c r="B35" s="132">
        <v>4.2400000000000001E-4</v>
      </c>
      <c r="C35" s="133">
        <v>1.353E-3</v>
      </c>
      <c r="D35" s="133">
        <v>4.3839999999999999E-3</v>
      </c>
      <c r="E35" s="136">
        <v>3.045E-3</v>
      </c>
    </row>
    <row r="36" spans="1:5" x14ac:dyDescent="0.2">
      <c r="A36" s="131">
        <v>52</v>
      </c>
      <c r="B36" s="132">
        <v>4.2400000000000001E-4</v>
      </c>
      <c r="C36" s="133">
        <v>1.475E-3</v>
      </c>
      <c r="D36" s="133">
        <v>4.7330000000000002E-3</v>
      </c>
      <c r="E36" s="136">
        <v>3.2750000000000001E-3</v>
      </c>
    </row>
    <row r="37" spans="1:5" x14ac:dyDescent="0.2">
      <c r="A37" s="131">
        <v>53</v>
      </c>
      <c r="B37" s="132">
        <v>4.2400000000000001E-4</v>
      </c>
      <c r="C37" s="133">
        <v>1.603E-3</v>
      </c>
      <c r="D37" s="133">
        <v>5.1510000000000002E-3</v>
      </c>
      <c r="E37" s="136">
        <v>3.5140000000000002E-3</v>
      </c>
    </row>
    <row r="38" spans="1:5" x14ac:dyDescent="0.2">
      <c r="A38" s="131">
        <v>54</v>
      </c>
      <c r="B38" s="132">
        <v>4.2400000000000001E-4</v>
      </c>
      <c r="C38" s="133">
        <v>1.7359999999999999E-3</v>
      </c>
      <c r="D38" s="133">
        <v>5.5729999999999998E-3</v>
      </c>
      <c r="E38" s="136">
        <v>3.7629999999999999E-3</v>
      </c>
    </row>
    <row r="39" spans="1:5" x14ac:dyDescent="0.2">
      <c r="A39" s="131">
        <v>55</v>
      </c>
      <c r="B39" s="132">
        <v>4.2400000000000001E-4</v>
      </c>
      <c r="C39" s="133">
        <v>1.8760000000000001E-3</v>
      </c>
      <c r="D39" s="133">
        <v>5.999E-3</v>
      </c>
      <c r="E39" s="136">
        <v>4.0249999999999999E-3</v>
      </c>
    </row>
    <row r="40" spans="1:5" x14ac:dyDescent="0.2">
      <c r="A40" s="131">
        <v>56</v>
      </c>
      <c r="B40" s="132">
        <v>4.2400000000000001E-4</v>
      </c>
      <c r="C40" s="133">
        <v>2.0240000000000002E-3</v>
      </c>
      <c r="D40" s="133">
        <v>6.4349999999999997E-3</v>
      </c>
      <c r="E40" s="136">
        <v>4.3039999999999997E-3</v>
      </c>
    </row>
    <row r="41" spans="1:5" x14ac:dyDescent="0.2">
      <c r="A41" s="131">
        <v>57</v>
      </c>
      <c r="B41" s="132">
        <v>4.2400000000000001E-4</v>
      </c>
      <c r="C41" s="133">
        <v>2.1819999999999999E-3</v>
      </c>
      <c r="D41" s="133">
        <v>6.8869999999999999E-3</v>
      </c>
      <c r="E41" s="136">
        <v>4.607E-3</v>
      </c>
    </row>
    <row r="42" spans="1:5" x14ac:dyDescent="0.2">
      <c r="A42" s="131">
        <v>58</v>
      </c>
      <c r="B42" s="132">
        <v>4.2400000000000001E-4</v>
      </c>
      <c r="C42" s="133">
        <v>2.3519999999999999E-3</v>
      </c>
      <c r="D42" s="133">
        <v>7.3639999999999999E-3</v>
      </c>
      <c r="E42" s="136">
        <v>4.9410000000000001E-3</v>
      </c>
    </row>
    <row r="43" spans="1:5" x14ac:dyDescent="0.2">
      <c r="A43" s="131">
        <v>59</v>
      </c>
      <c r="B43" s="132">
        <v>4.2400000000000001E-4</v>
      </c>
      <c r="C43" s="133">
        <v>2.5360000000000001E-3</v>
      </c>
      <c r="D43" s="133">
        <v>7.8820000000000001E-3</v>
      </c>
      <c r="E43" s="136">
        <v>5.3150000000000003E-3</v>
      </c>
    </row>
    <row r="44" spans="1:5" x14ac:dyDescent="0.2">
      <c r="A44" s="131">
        <v>60</v>
      </c>
      <c r="B44" s="132">
        <v>4.2400000000000001E-4</v>
      </c>
      <c r="C44" s="133">
        <v>2.7390000000000001E-3</v>
      </c>
      <c r="D44" s="133">
        <v>8.456E-3</v>
      </c>
      <c r="E44" s="136">
        <v>5.7349999999999996E-3</v>
      </c>
    </row>
    <row r="45" spans="1:5" x14ac:dyDescent="0.2">
      <c r="A45" s="131">
        <v>61</v>
      </c>
      <c r="B45" s="132">
        <v>4.2400000000000001E-4</v>
      </c>
      <c r="C45" s="133">
        <v>2.9629999999999999E-3</v>
      </c>
      <c r="D45" s="133">
        <v>9.1009999999999997E-3</v>
      </c>
      <c r="E45" s="136">
        <v>6.208E-3</v>
      </c>
    </row>
    <row r="46" spans="1:5" x14ac:dyDescent="0.2">
      <c r="A46" s="131">
        <v>62</v>
      </c>
      <c r="B46" s="132">
        <v>4.2400000000000001E-4</v>
      </c>
      <c r="C46" s="133">
        <v>3.212E-3</v>
      </c>
      <c r="D46" s="133">
        <v>9.8289999999999992E-3</v>
      </c>
      <c r="E46" s="136">
        <v>6.7369999999999999E-3</v>
      </c>
    </row>
    <row r="47" spans="1:5" s="102" customFormat="1" x14ac:dyDescent="0.2">
      <c r="A47" s="131">
        <v>63</v>
      </c>
      <c r="B47" s="132">
        <v>4.2400000000000001E-4</v>
      </c>
      <c r="C47" s="133">
        <v>3.4910000000000002E-3</v>
      </c>
      <c r="D47" s="133">
        <v>1.0652999999999999E-2</v>
      </c>
      <c r="E47" s="136">
        <v>7.3280000000000003E-3</v>
      </c>
    </row>
    <row r="48" spans="1:5" x14ac:dyDescent="0.2">
      <c r="A48" s="131">
        <v>64</v>
      </c>
      <c r="B48" s="132">
        <v>4.2400000000000001E-4</v>
      </c>
      <c r="C48" s="133">
        <v>3.8010000000000001E-3</v>
      </c>
      <c r="D48" s="133">
        <v>1.158E-2</v>
      </c>
      <c r="E48" s="136">
        <v>7.9869999999999993E-3</v>
      </c>
    </row>
    <row r="49" spans="1:5" x14ac:dyDescent="0.2">
      <c r="A49" s="131">
        <v>65</v>
      </c>
      <c r="B49" s="132">
        <v>4.2400000000000001E-4</v>
      </c>
      <c r="C49" s="133">
        <v>4.1450000000000002E-3</v>
      </c>
      <c r="D49" s="133">
        <v>1.2614999999999999E-2</v>
      </c>
      <c r="E49" s="136">
        <v>8.7250000000000001E-3</v>
      </c>
    </row>
    <row r="50" spans="1:5" x14ac:dyDescent="0.2">
      <c r="A50" s="131">
        <v>66</v>
      </c>
      <c r="B50" s="132">
        <v>4.2400000000000001E-4</v>
      </c>
      <c r="C50" s="133">
        <v>4.5999999999999999E-3</v>
      </c>
      <c r="D50" s="133">
        <v>1.3764999999999999E-2</v>
      </c>
      <c r="E50" s="136">
        <v>9.5499999999999995E-3</v>
      </c>
    </row>
    <row r="51" spans="1:5" x14ac:dyDescent="0.2">
      <c r="A51" s="131">
        <v>67</v>
      </c>
      <c r="B51" s="132">
        <v>4.2400000000000001E-4</v>
      </c>
      <c r="C51" s="133">
        <v>5.1050000000000002E-3</v>
      </c>
      <c r="D51" s="133">
        <v>1.5035E-2</v>
      </c>
      <c r="E51" s="136">
        <v>1.0475999999999999E-2</v>
      </c>
    </row>
    <row r="52" spans="1:5" x14ac:dyDescent="0.2">
      <c r="A52" s="131">
        <v>68</v>
      </c>
      <c r="B52" s="132">
        <v>4.2400000000000001E-4</v>
      </c>
      <c r="C52" s="133">
        <v>5.6649999999999999E-3</v>
      </c>
      <c r="D52" s="133">
        <v>1.6435000000000002E-2</v>
      </c>
      <c r="E52" s="136">
        <v>1.1512E-2</v>
      </c>
    </row>
    <row r="53" spans="1:5" x14ac:dyDescent="0.2">
      <c r="A53" s="131">
        <v>69</v>
      </c>
      <c r="B53" s="132">
        <v>4.2400000000000001E-4</v>
      </c>
      <c r="C53" s="133">
        <v>6.2859999999999999E-3</v>
      </c>
      <c r="D53" s="133">
        <v>1.7979999999999999E-2</v>
      </c>
      <c r="E53" s="136">
        <v>1.2671E-2</v>
      </c>
    </row>
    <row r="54" spans="1:5" x14ac:dyDescent="0.2">
      <c r="A54" s="131">
        <v>70</v>
      </c>
      <c r="B54" s="132">
        <v>4.2400000000000001E-4</v>
      </c>
      <c r="C54" s="133">
        <v>6.9760000000000004E-3</v>
      </c>
      <c r="D54" s="133">
        <v>1.9687E-2</v>
      </c>
      <c r="E54" s="136">
        <v>1.3965999999999999E-2</v>
      </c>
    </row>
    <row r="55" spans="1:5" x14ac:dyDescent="0.2">
      <c r="A55" s="131">
        <v>71</v>
      </c>
      <c r="B55" s="132">
        <v>4.2400000000000001E-4</v>
      </c>
      <c r="C55" s="133">
        <v>7.7409999999999996E-3</v>
      </c>
      <c r="D55" s="133">
        <v>2.1576999999999999E-2</v>
      </c>
      <c r="E55" s="136">
        <v>1.5410999999999999E-2</v>
      </c>
    </row>
    <row r="56" spans="1:5" x14ac:dyDescent="0.2">
      <c r="A56" s="131">
        <v>72</v>
      </c>
      <c r="B56" s="132">
        <v>4.2400000000000001E-4</v>
      </c>
      <c r="C56" s="133">
        <v>8.5900000000000004E-3</v>
      </c>
      <c r="D56" s="133">
        <v>2.3674000000000001E-2</v>
      </c>
      <c r="E56" s="136">
        <v>1.702E-2</v>
      </c>
    </row>
    <row r="57" spans="1:5" x14ac:dyDescent="0.2">
      <c r="A57" s="131">
        <v>73</v>
      </c>
      <c r="B57" s="132">
        <v>4.2400000000000001E-4</v>
      </c>
      <c r="C57" s="133">
        <v>9.5320000000000005E-3</v>
      </c>
      <c r="D57" s="133">
        <v>2.6008E-2</v>
      </c>
      <c r="E57" s="136">
        <v>1.8806E-2</v>
      </c>
    </row>
    <row r="58" spans="1:5" x14ac:dyDescent="0.2">
      <c r="A58" s="131">
        <v>74</v>
      </c>
      <c r="B58" s="132">
        <v>4.2400000000000001E-4</v>
      </c>
      <c r="C58" s="133">
        <v>1.0578000000000001E-2</v>
      </c>
      <c r="D58" s="133">
        <v>2.8608000000000001E-2</v>
      </c>
      <c r="E58" s="136">
        <v>2.0782999999999999E-2</v>
      </c>
    </row>
    <row r="59" spans="1:5" x14ac:dyDescent="0.2">
      <c r="A59" s="131">
        <v>75</v>
      </c>
      <c r="B59" s="132">
        <v>4.2400000000000001E-4</v>
      </c>
      <c r="C59" s="133">
        <v>1.1738E-2</v>
      </c>
      <c r="D59" s="133">
        <v>3.1507E-2</v>
      </c>
      <c r="E59" s="136">
        <v>2.2970999999999998E-2</v>
      </c>
    </row>
    <row r="60" spans="1:5" x14ac:dyDescent="0.2">
      <c r="A60" s="131">
        <v>76</v>
      </c>
      <c r="B60" s="132">
        <v>4.2400000000000001E-4</v>
      </c>
      <c r="C60" s="133">
        <v>1.3025999999999999E-2</v>
      </c>
      <c r="D60" s="133">
        <v>3.474E-2</v>
      </c>
      <c r="E60" s="136">
        <v>2.5392999999999999E-2</v>
      </c>
    </row>
    <row r="61" spans="1:5" x14ac:dyDescent="0.2">
      <c r="A61" s="131">
        <v>77</v>
      </c>
      <c r="B61" s="132">
        <v>4.2400000000000001E-4</v>
      </c>
      <c r="C61" s="133">
        <v>1.4455000000000001E-2</v>
      </c>
      <c r="D61" s="133">
        <v>3.8345999999999998E-2</v>
      </c>
      <c r="E61" s="136">
        <v>2.8080999999999998E-2</v>
      </c>
    </row>
    <row r="62" spans="1:5" x14ac:dyDescent="0.2">
      <c r="A62" s="131">
        <v>78</v>
      </c>
      <c r="B62" s="132">
        <v>4.2400000000000001E-4</v>
      </c>
      <c r="C62" s="133">
        <v>1.6041E-2</v>
      </c>
      <c r="D62" s="133">
        <v>4.2368999999999997E-2</v>
      </c>
      <c r="E62" s="136">
        <v>3.1074000000000001E-2</v>
      </c>
    </row>
    <row r="63" spans="1:5" x14ac:dyDescent="0.2">
      <c r="A63" s="131">
        <v>79</v>
      </c>
      <c r="B63" s="132">
        <v>4.2400000000000001E-4</v>
      </c>
      <c r="C63" s="133">
        <v>1.7801000000000001E-2</v>
      </c>
      <c r="D63" s="133">
        <v>4.6856000000000002E-2</v>
      </c>
      <c r="E63" s="136">
        <v>3.4417999999999997E-2</v>
      </c>
    </row>
    <row r="64" spans="1:5" x14ac:dyDescent="0.2">
      <c r="A64" s="131">
        <v>80</v>
      </c>
      <c r="B64" s="132">
        <v>4.2400000000000001E-4</v>
      </c>
      <c r="C64" s="133">
        <v>1.9754000000000001E-2</v>
      </c>
      <c r="D64" s="133">
        <v>5.1859000000000002E-2</v>
      </c>
      <c r="E64" s="136">
        <v>3.8163999999999997E-2</v>
      </c>
    </row>
    <row r="65" spans="1:5" x14ac:dyDescent="0.2">
      <c r="A65" s="131">
        <v>81</v>
      </c>
      <c r="B65" s="137"/>
      <c r="C65" s="134"/>
      <c r="D65" s="133">
        <v>5.7433999999999999E-2</v>
      </c>
      <c r="E65" s="136">
        <v>4.2368000000000003E-2</v>
      </c>
    </row>
    <row r="66" spans="1:5" x14ac:dyDescent="0.2">
      <c r="A66" s="131">
        <v>82</v>
      </c>
      <c r="B66" s="137"/>
      <c r="C66" s="134"/>
      <c r="D66" s="133">
        <v>6.3644000000000006E-2</v>
      </c>
      <c r="E66" s="136">
        <v>4.7092000000000002E-2</v>
      </c>
    </row>
    <row r="67" spans="1:5" x14ac:dyDescent="0.2">
      <c r="A67" s="131">
        <v>83</v>
      </c>
      <c r="B67" s="137"/>
      <c r="C67" s="134"/>
      <c r="D67" s="133">
        <v>7.0560999999999999E-2</v>
      </c>
      <c r="E67" s="136">
        <v>5.2396999999999999E-2</v>
      </c>
    </row>
    <row r="68" spans="1:5" x14ac:dyDescent="0.2">
      <c r="A68" s="131">
        <v>84</v>
      </c>
      <c r="B68" s="137"/>
      <c r="C68" s="134"/>
      <c r="D68" s="133">
        <v>7.8260999999999997E-2</v>
      </c>
      <c r="E68" s="136">
        <v>5.8347999999999997E-2</v>
      </c>
    </row>
    <row r="69" spans="1:5" x14ac:dyDescent="0.2">
      <c r="A69" s="131">
        <v>85</v>
      </c>
      <c r="B69" s="137"/>
      <c r="C69" s="134"/>
      <c r="D69" s="133">
        <v>8.6831000000000005E-2</v>
      </c>
      <c r="E69" s="136">
        <v>6.5010999999999999E-2</v>
      </c>
    </row>
    <row r="70" spans="1:5" x14ac:dyDescent="0.2">
      <c r="A70" s="131">
        <v>86</v>
      </c>
      <c r="B70" s="137"/>
      <c r="C70" s="134"/>
      <c r="D70" s="133">
        <v>9.6365000000000006E-2</v>
      </c>
      <c r="E70" s="136">
        <v>7.2456999999999994E-2</v>
      </c>
    </row>
    <row r="71" spans="1:5" x14ac:dyDescent="0.2">
      <c r="A71" s="131">
        <v>87</v>
      </c>
      <c r="B71" s="137"/>
      <c r="C71" s="134"/>
      <c r="D71" s="133">
        <v>0.106965</v>
      </c>
      <c r="E71" s="136">
        <v>8.0765000000000003E-2</v>
      </c>
    </row>
    <row r="72" spans="1:5" x14ac:dyDescent="0.2">
      <c r="A72" s="131">
        <v>88</v>
      </c>
      <c r="B72" s="137"/>
      <c r="C72" s="134"/>
      <c r="D72" s="133">
        <v>0.11874999999999999</v>
      </c>
      <c r="E72" s="136">
        <v>9.0029999999999999E-2</v>
      </c>
    </row>
    <row r="73" spans="1:5" s="102" customFormat="1" x14ac:dyDescent="0.2">
      <c r="A73" s="131">
        <v>89</v>
      </c>
      <c r="B73" s="137"/>
      <c r="C73" s="134"/>
      <c r="D73" s="133">
        <v>0.13184999999999999</v>
      </c>
      <c r="E73" s="136">
        <v>0.100356</v>
      </c>
    </row>
    <row r="74" spans="1:5" x14ac:dyDescent="0.2">
      <c r="A74" s="131">
        <v>90</v>
      </c>
      <c r="B74" s="137"/>
      <c r="C74" s="134"/>
      <c r="D74" s="133">
        <v>0.14641000000000001</v>
      </c>
      <c r="E74" s="136">
        <v>0.11186500000000001</v>
      </c>
    </row>
    <row r="75" spans="1:5" x14ac:dyDescent="0.2">
      <c r="A75" s="131">
        <v>91</v>
      </c>
      <c r="B75" s="137"/>
      <c r="C75" s="134"/>
      <c r="D75" s="133">
        <v>0.161805</v>
      </c>
      <c r="E75" s="136">
        <v>0.124323</v>
      </c>
    </row>
    <row r="76" spans="1:5" x14ac:dyDescent="0.2">
      <c r="A76" s="131">
        <v>92</v>
      </c>
      <c r="B76" s="137"/>
      <c r="C76" s="134"/>
      <c r="D76" s="133">
        <v>0.17768200000000001</v>
      </c>
      <c r="E76" s="136">
        <v>0.137597</v>
      </c>
    </row>
    <row r="77" spans="1:5" x14ac:dyDescent="0.2">
      <c r="A77" s="131">
        <v>93</v>
      </c>
      <c r="B77" s="137"/>
      <c r="C77" s="134"/>
      <c r="D77" s="133">
        <v>0.19383500000000001</v>
      </c>
      <c r="E77" s="136">
        <v>0.15159600000000001</v>
      </c>
    </row>
    <row r="78" spans="1:5" x14ac:dyDescent="0.2">
      <c r="A78" s="131">
        <v>94</v>
      </c>
      <c r="B78" s="137"/>
      <c r="C78" s="134"/>
      <c r="D78" s="133">
        <v>0.210178</v>
      </c>
      <c r="E78" s="136">
        <v>0.166269</v>
      </c>
    </row>
    <row r="79" spans="1:5" x14ac:dyDescent="0.2">
      <c r="A79" s="131">
        <v>95</v>
      </c>
      <c r="B79" s="137"/>
      <c r="C79" s="134"/>
      <c r="D79" s="133">
        <v>0.22670699999999999</v>
      </c>
      <c r="E79" s="136">
        <v>0.181584</v>
      </c>
    </row>
    <row r="80" spans="1:5" x14ac:dyDescent="0.2">
      <c r="A80" s="131">
        <v>96</v>
      </c>
      <c r="B80" s="137"/>
      <c r="C80" s="134"/>
      <c r="D80" s="133">
        <v>0.24346000000000001</v>
      </c>
      <c r="E80" s="136">
        <v>0.197517</v>
      </c>
    </row>
    <row r="81" spans="1:5" x14ac:dyDescent="0.2">
      <c r="A81" s="131">
        <v>97</v>
      </c>
      <c r="B81" s="137"/>
      <c r="C81" s="134"/>
      <c r="D81" s="133">
        <v>0.26048700000000002</v>
      </c>
      <c r="E81" s="136">
        <v>0.21404400000000001</v>
      </c>
    </row>
    <row r="82" spans="1:5" x14ac:dyDescent="0.2">
      <c r="A82" s="131">
        <v>98</v>
      </c>
      <c r="B82" s="137"/>
      <c r="C82" s="134"/>
      <c r="D82" s="133">
        <v>0.27781</v>
      </c>
      <c r="E82" s="136">
        <v>0.231991</v>
      </c>
    </row>
    <row r="83" spans="1:5" x14ac:dyDescent="0.2">
      <c r="A83" s="131">
        <v>99</v>
      </c>
      <c r="B83" s="137"/>
      <c r="C83" s="134"/>
      <c r="D83" s="133">
        <v>0.29539900000000002</v>
      </c>
      <c r="E83" s="136">
        <v>0.25112299999999999</v>
      </c>
    </row>
    <row r="84" spans="1:5" x14ac:dyDescent="0.2">
      <c r="A84" s="131">
        <v>100</v>
      </c>
      <c r="B84" s="137"/>
      <c r="C84" s="134"/>
      <c r="D84" s="133">
        <v>0.31398799999999999</v>
      </c>
      <c r="E84" s="136">
        <v>0.27085799999999999</v>
      </c>
    </row>
    <row r="85" spans="1:5" x14ac:dyDescent="0.2">
      <c r="A85" s="131">
        <v>101</v>
      </c>
      <c r="B85" s="137"/>
      <c r="C85" s="134"/>
      <c r="D85" s="133">
        <v>0.33436500000000002</v>
      </c>
      <c r="E85" s="136">
        <v>0.29104000000000002</v>
      </c>
    </row>
    <row r="86" spans="1:5" x14ac:dyDescent="0.2">
      <c r="A86" s="131">
        <v>102</v>
      </c>
      <c r="B86" s="137"/>
      <c r="C86" s="134"/>
      <c r="D86" s="133">
        <v>0.354599</v>
      </c>
      <c r="E86" s="136">
        <v>0.311444</v>
      </c>
    </row>
    <row r="87" spans="1:5" x14ac:dyDescent="0.2">
      <c r="A87" s="131">
        <v>103</v>
      </c>
      <c r="B87" s="137"/>
      <c r="C87" s="134"/>
      <c r="D87" s="133">
        <v>0.37452400000000002</v>
      </c>
      <c r="E87" s="136">
        <v>0.33189999999999997</v>
      </c>
    </row>
    <row r="88" spans="1:5" x14ac:dyDescent="0.2">
      <c r="A88" s="131">
        <v>104</v>
      </c>
      <c r="B88" s="137"/>
      <c r="C88" s="134"/>
      <c r="D88" s="133">
        <v>0.393982</v>
      </c>
      <c r="E88" s="136">
        <v>0.35223199999999999</v>
      </c>
    </row>
    <row r="89" spans="1:5" x14ac:dyDescent="0.2">
      <c r="A89" s="131">
        <v>105</v>
      </c>
      <c r="B89" s="137"/>
      <c r="C89" s="134"/>
      <c r="D89" s="133">
        <v>0.412831</v>
      </c>
      <c r="E89" s="136">
        <v>0.37227300000000002</v>
      </c>
    </row>
    <row r="90" spans="1:5" x14ac:dyDescent="0.2">
      <c r="A90" s="131">
        <v>106</v>
      </c>
      <c r="B90" s="137"/>
      <c r="C90" s="134"/>
      <c r="D90" s="133">
        <v>0.430946</v>
      </c>
      <c r="E90" s="136">
        <v>0.39185999999999999</v>
      </c>
    </row>
    <row r="91" spans="1:5" x14ac:dyDescent="0.2">
      <c r="A91" s="131">
        <v>107</v>
      </c>
      <c r="B91" s="137"/>
      <c r="C91" s="134"/>
      <c r="D91" s="133">
        <v>0.44822699999999999</v>
      </c>
      <c r="E91" s="136">
        <v>0.41084900000000002</v>
      </c>
    </row>
    <row r="92" spans="1:5" x14ac:dyDescent="0.2">
      <c r="A92" s="131">
        <v>108</v>
      </c>
      <c r="B92" s="137"/>
      <c r="C92" s="134"/>
      <c r="D92" s="133">
        <v>0.464592</v>
      </c>
      <c r="E92" s="136">
        <v>0.42911199999999999</v>
      </c>
    </row>
    <row r="93" spans="1:5" x14ac:dyDescent="0.2">
      <c r="A93" s="131">
        <v>109</v>
      </c>
      <c r="B93" s="137"/>
      <c r="C93" s="134"/>
      <c r="D93" s="133">
        <v>0.479987</v>
      </c>
      <c r="E93" s="136">
        <v>0.446544</v>
      </c>
    </row>
    <row r="94" spans="1:5" x14ac:dyDescent="0.2">
      <c r="A94" s="131">
        <v>110</v>
      </c>
      <c r="B94" s="137"/>
      <c r="C94" s="134"/>
      <c r="D94" s="133">
        <v>0.49437599999999998</v>
      </c>
      <c r="E94" s="136">
        <v>0.463061</v>
      </c>
    </row>
    <row r="95" spans="1:5" x14ac:dyDescent="0.2">
      <c r="A95" s="131">
        <v>111</v>
      </c>
      <c r="B95" s="137"/>
      <c r="C95" s="134"/>
      <c r="D95" s="133">
        <v>0.5</v>
      </c>
      <c r="E95" s="136">
        <v>0.47860399999999997</v>
      </c>
    </row>
    <row r="96" spans="1:5" x14ac:dyDescent="0.2">
      <c r="A96" s="131">
        <v>112</v>
      </c>
      <c r="B96" s="137"/>
      <c r="C96" s="134"/>
      <c r="D96" s="133">
        <v>0.5</v>
      </c>
      <c r="E96" s="136">
        <v>0.49313699999999999</v>
      </c>
    </row>
    <row r="97" spans="1:5" x14ac:dyDescent="0.2">
      <c r="A97" s="131">
        <v>113</v>
      </c>
      <c r="B97" s="137"/>
      <c r="C97" s="134"/>
      <c r="D97" s="133">
        <v>0.5</v>
      </c>
      <c r="E97" s="136">
        <v>0.5</v>
      </c>
    </row>
    <row r="98" spans="1:5" x14ac:dyDescent="0.2">
      <c r="A98" s="131">
        <v>114</v>
      </c>
      <c r="B98" s="137"/>
      <c r="C98" s="134"/>
      <c r="D98" s="133">
        <v>0.5</v>
      </c>
      <c r="E98" s="136">
        <v>0.5</v>
      </c>
    </row>
    <row r="99" spans="1:5" x14ac:dyDescent="0.2">
      <c r="A99" s="131">
        <v>115</v>
      </c>
      <c r="B99" s="137"/>
      <c r="C99" s="134"/>
      <c r="D99" s="133">
        <v>0.5</v>
      </c>
      <c r="E99" s="136">
        <v>0.5</v>
      </c>
    </row>
    <row r="100" spans="1:5" x14ac:dyDescent="0.2">
      <c r="A100" s="131">
        <v>116</v>
      </c>
      <c r="B100" s="137"/>
      <c r="C100" s="134"/>
      <c r="D100" s="133">
        <v>0.5</v>
      </c>
      <c r="E100" s="136">
        <v>0.5</v>
      </c>
    </row>
    <row r="101" spans="1:5" x14ac:dyDescent="0.2">
      <c r="A101" s="131">
        <v>117</v>
      </c>
      <c r="B101" s="137"/>
      <c r="C101" s="134"/>
      <c r="D101" s="133">
        <v>0.5</v>
      </c>
      <c r="E101" s="136">
        <v>0.5</v>
      </c>
    </row>
    <row r="102" spans="1:5" x14ac:dyDescent="0.2">
      <c r="A102" s="131">
        <v>118</v>
      </c>
      <c r="B102" s="137"/>
      <c r="C102" s="134"/>
      <c r="D102" s="133">
        <v>0.5</v>
      </c>
      <c r="E102" s="136">
        <v>0.5</v>
      </c>
    </row>
    <row r="103" spans="1:5" x14ac:dyDescent="0.2">
      <c r="A103" s="131">
        <v>119</v>
      </c>
      <c r="B103" s="137"/>
      <c r="C103" s="134"/>
      <c r="D103" s="133">
        <v>0.5</v>
      </c>
      <c r="E103" s="136">
        <v>0.5</v>
      </c>
    </row>
    <row r="104" spans="1:5" ht="17" thickBot="1" x14ac:dyDescent="0.25">
      <c r="A104" s="138">
        <v>120</v>
      </c>
      <c r="B104" s="139"/>
      <c r="C104" s="140"/>
      <c r="D104" s="141">
        <v>1</v>
      </c>
      <c r="E104" s="14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854D-8ECA-4601-A122-A070B48E2AB0}">
  <dimension ref="A1:G72"/>
  <sheetViews>
    <sheetView workbookViewId="0">
      <selection activeCell="E25" sqref="E25"/>
    </sheetView>
  </sheetViews>
  <sheetFormatPr baseColWidth="10" defaultColWidth="8.83203125" defaultRowHeight="16" x14ac:dyDescent="0.2"/>
  <sheetData>
    <row r="1" spans="1:7" x14ac:dyDescent="0.2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 spans="1:7" x14ac:dyDescent="0.2">
      <c r="A2">
        <v>0</v>
      </c>
      <c r="B2" s="126">
        <v>1.2969E-2</v>
      </c>
      <c r="C2" s="126">
        <v>1.23E-2</v>
      </c>
      <c r="D2">
        <v>8.0000000000000002E-3</v>
      </c>
      <c r="E2">
        <v>8.0000000000000002E-3</v>
      </c>
      <c r="F2" s="126">
        <v>1.2969E-2</v>
      </c>
      <c r="G2" s="126">
        <v>1.23E-2</v>
      </c>
    </row>
    <row r="3" spans="1:7" x14ac:dyDescent="0.2">
      <c r="A3">
        <v>1</v>
      </c>
      <c r="B3" s="126">
        <v>1.5445E-2</v>
      </c>
      <c r="C3" s="126">
        <v>1.536E-2</v>
      </c>
      <c r="D3">
        <v>8.9999999999999993E-3</v>
      </c>
      <c r="E3">
        <v>8.0000000000000002E-3</v>
      </c>
      <c r="F3" s="126">
        <v>1.5445E-2</v>
      </c>
      <c r="G3" s="126">
        <v>1.536E-2</v>
      </c>
    </row>
    <row r="4" spans="1:7" x14ac:dyDescent="0.2">
      <c r="A4">
        <v>2</v>
      </c>
      <c r="B4" s="126">
        <v>1.7108000000000002E-2</v>
      </c>
      <c r="C4" s="126">
        <v>1.7491E-2</v>
      </c>
      <c r="D4">
        <v>0.01</v>
      </c>
      <c r="E4" s="103">
        <v>8.0000000000000002E-3</v>
      </c>
      <c r="F4" s="126">
        <v>1.7108000000000002E-2</v>
      </c>
      <c r="G4" s="126">
        <v>1.7491E-2</v>
      </c>
    </row>
    <row r="5" spans="1:7" x14ac:dyDescent="0.2">
      <c r="A5">
        <v>3</v>
      </c>
      <c r="B5" s="126">
        <v>1.8394000000000001E-2</v>
      </c>
      <c r="C5" s="126">
        <v>1.9181E-2</v>
      </c>
      <c r="D5">
        <v>1.0999999999999999E-2</v>
      </c>
      <c r="E5">
        <v>8.9999999999999993E-3</v>
      </c>
      <c r="F5" s="126">
        <v>1.8394000000000001E-2</v>
      </c>
      <c r="G5" s="126">
        <v>1.9181E-2</v>
      </c>
    </row>
    <row r="6" spans="1:7" x14ac:dyDescent="0.2">
      <c r="A6">
        <v>4</v>
      </c>
      <c r="B6" s="126">
        <v>1.9459000000000001E-2</v>
      </c>
      <c r="C6" s="126">
        <v>2.0603E-2</v>
      </c>
      <c r="D6">
        <v>1.2E-2</v>
      </c>
      <c r="E6">
        <v>8.9999999999999993E-3</v>
      </c>
      <c r="F6" s="126">
        <v>1.9459000000000001E-2</v>
      </c>
      <c r="G6" s="126">
        <v>2.0603E-2</v>
      </c>
    </row>
    <row r="7" spans="1:7" x14ac:dyDescent="0.2">
      <c r="A7">
        <v>5</v>
      </c>
      <c r="B7" s="126">
        <v>2.0374E-2</v>
      </c>
      <c r="C7" s="126">
        <v>2.1843000000000001E-2</v>
      </c>
      <c r="D7">
        <v>1.4E-2</v>
      </c>
      <c r="E7">
        <v>0.01</v>
      </c>
      <c r="F7" s="126">
        <v>2.0374E-2</v>
      </c>
      <c r="G7" s="126">
        <v>2.1843000000000001E-2</v>
      </c>
    </row>
    <row r="8" spans="1:7" x14ac:dyDescent="0.2">
      <c r="A8">
        <v>6</v>
      </c>
      <c r="B8" s="126">
        <v>2.1180999999999998E-2</v>
      </c>
      <c r="C8" s="126">
        <v>2.2949000000000001E-2</v>
      </c>
      <c r="D8">
        <v>1.6E-2</v>
      </c>
      <c r="E8">
        <v>1.0999999999999999E-2</v>
      </c>
      <c r="F8" s="126">
        <v>2.1180999999999998E-2</v>
      </c>
      <c r="G8" s="126">
        <v>2.2949000000000001E-2</v>
      </c>
    </row>
    <row r="9" spans="1:7" x14ac:dyDescent="0.2">
      <c r="A9">
        <v>7</v>
      </c>
      <c r="B9" s="126">
        <v>2.1906999999999999E-2</v>
      </c>
      <c r="C9" s="126">
        <v>2.3952000000000001E-2</v>
      </c>
      <c r="D9">
        <v>1.7000000000000001E-2</v>
      </c>
      <c r="E9">
        <v>1.2E-2</v>
      </c>
      <c r="F9" s="126">
        <v>2.1906999999999999E-2</v>
      </c>
      <c r="G9" s="126">
        <v>2.3952000000000001E-2</v>
      </c>
    </row>
    <row r="10" spans="1:7" x14ac:dyDescent="0.2">
      <c r="A10">
        <v>8</v>
      </c>
      <c r="B10" s="126">
        <v>2.2567E-2</v>
      </c>
      <c r="C10" s="126">
        <v>2.4874E-2</v>
      </c>
      <c r="D10">
        <v>1.7999999999999999E-2</v>
      </c>
      <c r="E10">
        <v>1.4E-2</v>
      </c>
      <c r="F10" s="126">
        <v>2.2567E-2</v>
      </c>
      <c r="G10" s="126">
        <v>2.4874E-2</v>
      </c>
    </row>
    <row r="11" spans="1:7" x14ac:dyDescent="0.2">
      <c r="A11">
        <v>9</v>
      </c>
      <c r="B11" s="126">
        <v>2.3174E-2</v>
      </c>
      <c r="C11" s="126">
        <v>2.5728000000000001E-2</v>
      </c>
      <c r="D11">
        <v>0.02</v>
      </c>
      <c r="E11">
        <v>1.6E-2</v>
      </c>
      <c r="F11" s="126">
        <v>2.3174E-2</v>
      </c>
      <c r="G11" s="126">
        <v>2.5728000000000001E-2</v>
      </c>
    </row>
    <row r="12" spans="1:7" x14ac:dyDescent="0.2">
      <c r="A12">
        <v>10</v>
      </c>
      <c r="B12" s="126">
        <v>2.3737999999999999E-2</v>
      </c>
      <c r="C12" s="126">
        <v>2.6526000000000001E-2</v>
      </c>
      <c r="D12">
        <v>2.1999999999999999E-2</v>
      </c>
      <c r="E12">
        <v>1.7999999999999999E-2</v>
      </c>
      <c r="F12" s="126">
        <v>2.3737999999999999E-2</v>
      </c>
      <c r="G12" s="126">
        <v>2.6526000000000001E-2</v>
      </c>
    </row>
    <row r="13" spans="1:7" x14ac:dyDescent="0.2">
      <c r="A13">
        <v>11</v>
      </c>
      <c r="B13" s="126">
        <v>2.4264000000000001E-2</v>
      </c>
      <c r="C13" s="126">
        <v>2.7276000000000002E-2</v>
      </c>
      <c r="D13">
        <v>2.4E-2</v>
      </c>
      <c r="E13">
        <v>0.02</v>
      </c>
      <c r="F13" s="126">
        <v>2.4264000000000001E-2</v>
      </c>
      <c r="G13" s="126">
        <v>2.7276000000000002E-2</v>
      </c>
    </row>
    <row r="14" spans="1:7" x14ac:dyDescent="0.2">
      <c r="A14">
        <v>12</v>
      </c>
      <c r="B14" s="126">
        <v>2.4759E-2</v>
      </c>
      <c r="C14" s="126">
        <v>2.7984999999999999E-2</v>
      </c>
      <c r="D14">
        <v>2.5999999999999999E-2</v>
      </c>
      <c r="E14">
        <v>2.1999999999999999E-2</v>
      </c>
      <c r="F14" s="126">
        <v>2.4759E-2</v>
      </c>
      <c r="G14" s="126">
        <v>2.7984999999999999E-2</v>
      </c>
    </row>
    <row r="15" spans="1:7" x14ac:dyDescent="0.2">
      <c r="A15">
        <v>13</v>
      </c>
      <c r="B15" s="126">
        <v>2.5225999999999998E-2</v>
      </c>
      <c r="C15" s="126">
        <v>2.8657999999999999E-2</v>
      </c>
      <c r="D15">
        <v>2.7E-2</v>
      </c>
      <c r="E15">
        <v>2.4E-2</v>
      </c>
      <c r="F15" s="126">
        <v>2.5225999999999998E-2</v>
      </c>
      <c r="G15" s="126">
        <v>2.8657999999999999E-2</v>
      </c>
    </row>
    <row r="16" spans="1:7" x14ac:dyDescent="0.2">
      <c r="A16">
        <v>14</v>
      </c>
      <c r="B16" s="126">
        <v>2.5668E-2</v>
      </c>
      <c r="C16" s="126">
        <v>2.9298000000000001E-2</v>
      </c>
      <c r="D16">
        <v>2.9000000000000001E-2</v>
      </c>
      <c r="E16">
        <v>2.8000000000000001E-2</v>
      </c>
      <c r="F16" s="126">
        <v>2.5668E-2</v>
      </c>
      <c r="G16" s="126">
        <v>2.9298000000000001E-2</v>
      </c>
    </row>
    <row r="17" spans="1:7" x14ac:dyDescent="0.2">
      <c r="A17">
        <v>15</v>
      </c>
      <c r="B17" s="126">
        <v>2.6089000000000001E-2</v>
      </c>
      <c r="C17" s="126">
        <v>2.9911E-2</v>
      </c>
      <c r="D17">
        <v>3.1E-2</v>
      </c>
      <c r="E17">
        <v>3.1E-2</v>
      </c>
      <c r="F17" s="126">
        <v>2.6089000000000001E-2</v>
      </c>
      <c r="G17" s="126">
        <v>2.9911E-2</v>
      </c>
    </row>
    <row r="18" spans="1:7" x14ac:dyDescent="0.2">
      <c r="A18">
        <v>16</v>
      </c>
      <c r="B18" s="126">
        <v>2.6491000000000001E-2</v>
      </c>
      <c r="C18" s="126">
        <v>3.0497E-2</v>
      </c>
      <c r="D18">
        <v>3.5000000000000003E-2</v>
      </c>
      <c r="E18">
        <v>3.4000000000000002E-2</v>
      </c>
      <c r="F18" s="126">
        <v>2.6491000000000001E-2</v>
      </c>
      <c r="G18" s="126">
        <v>3.0497E-2</v>
      </c>
    </row>
    <row r="19" spans="1:7" x14ac:dyDescent="0.2">
      <c r="A19">
        <v>17</v>
      </c>
      <c r="B19" s="126">
        <v>2.6876000000000001E-2</v>
      </c>
      <c r="C19" s="126">
        <v>3.1060999999999998E-2</v>
      </c>
      <c r="D19">
        <v>3.5999999999999997E-2</v>
      </c>
      <c r="E19">
        <v>3.5000000000000003E-2</v>
      </c>
      <c r="F19" s="126">
        <v>2.6876000000000001E-2</v>
      </c>
      <c r="G19" s="126">
        <v>3.1060999999999998E-2</v>
      </c>
    </row>
    <row r="20" spans="1:7" x14ac:dyDescent="0.2">
      <c r="A20">
        <v>18</v>
      </c>
      <c r="B20" s="126">
        <v>2.7244999999999998E-2</v>
      </c>
      <c r="C20" s="126">
        <v>3.1604E-2</v>
      </c>
      <c r="D20">
        <v>3.7400000000000003E-2</v>
      </c>
      <c r="E20">
        <v>3.5999999999999997E-2</v>
      </c>
      <c r="F20" s="126">
        <v>2.7244999999999998E-2</v>
      </c>
      <c r="G20" s="126">
        <v>3.1604E-2</v>
      </c>
    </row>
    <row r="21" spans="1:7" x14ac:dyDescent="0.2">
      <c r="A21">
        <v>19</v>
      </c>
      <c r="B21" s="126">
        <v>2.7598999999999999E-2</v>
      </c>
      <c r="C21" s="126">
        <v>3.2127999999999997E-2</v>
      </c>
      <c r="D21">
        <v>3.8800000000000001E-2</v>
      </c>
      <c r="E21">
        <v>3.6999999999999998E-2</v>
      </c>
      <c r="F21" s="126">
        <v>2.7598999999999999E-2</v>
      </c>
      <c r="G21" s="126">
        <v>3.2127999999999997E-2</v>
      </c>
    </row>
    <row r="22" spans="1:7" x14ac:dyDescent="0.2">
      <c r="A22">
        <v>20</v>
      </c>
      <c r="B22" s="126">
        <v>2.7941000000000001E-2</v>
      </c>
      <c r="C22" s="126">
        <v>3.2634000000000003E-2</v>
      </c>
      <c r="D22">
        <v>4.02E-2</v>
      </c>
      <c r="E22">
        <v>3.7999999999999999E-2</v>
      </c>
      <c r="F22" s="126">
        <v>2.7941000000000001E-2</v>
      </c>
      <c r="G22" s="126">
        <v>3.2634000000000003E-2</v>
      </c>
    </row>
    <row r="23" spans="1:7" x14ac:dyDescent="0.2">
      <c r="A23">
        <v>21</v>
      </c>
      <c r="B23" s="126">
        <v>2.827E-2</v>
      </c>
      <c r="C23" s="126">
        <v>3.3125000000000002E-2</v>
      </c>
      <c r="D23">
        <v>4.1599999999999998E-2</v>
      </c>
      <c r="E23">
        <v>3.9E-2</v>
      </c>
      <c r="F23" s="126">
        <v>2.827E-2</v>
      </c>
      <c r="G23" s="126">
        <v>3.3125000000000002E-2</v>
      </c>
    </row>
    <row r="24" spans="1:7" x14ac:dyDescent="0.2">
      <c r="A24">
        <v>22</v>
      </c>
      <c r="B24" s="126">
        <v>2.8589E-2</v>
      </c>
      <c r="C24" s="126">
        <v>3.3599999999999998E-2</v>
      </c>
      <c r="D24">
        <v>4.2999999999999997E-2</v>
      </c>
      <c r="E24">
        <v>0.04</v>
      </c>
      <c r="F24" s="126">
        <v>2.8589E-2</v>
      </c>
      <c r="G24" s="126">
        <v>3.3599999999999998E-2</v>
      </c>
    </row>
    <row r="25" spans="1:7" x14ac:dyDescent="0.2">
      <c r="A25">
        <v>23</v>
      </c>
      <c r="B25" s="126">
        <v>2.8896999999999999E-2</v>
      </c>
      <c r="C25" s="126">
        <v>3.4061000000000001E-2</v>
      </c>
      <c r="D25">
        <v>4.4400000000000002E-2</v>
      </c>
      <c r="E25">
        <v>4.1000000000000002E-2</v>
      </c>
      <c r="F25" s="126">
        <v>2.8896999999999999E-2</v>
      </c>
      <c r="G25" s="126">
        <v>3.4061000000000001E-2</v>
      </c>
    </row>
    <row r="26" spans="1:7" x14ac:dyDescent="0.2">
      <c r="A26">
        <v>24</v>
      </c>
      <c r="B26" s="126">
        <v>2.9196E-2</v>
      </c>
      <c r="C26" s="126">
        <v>3.4509999999999999E-2</v>
      </c>
      <c r="D26">
        <v>4.58E-2</v>
      </c>
      <c r="E26">
        <v>4.2000000000000003E-2</v>
      </c>
      <c r="F26" s="126">
        <v>2.9196E-2</v>
      </c>
      <c r="G26" s="126">
        <v>3.4509999999999999E-2</v>
      </c>
    </row>
    <row r="27" spans="1:7" x14ac:dyDescent="0.2">
      <c r="A27">
        <v>25</v>
      </c>
      <c r="B27" s="126">
        <v>2.9485999999999998E-2</v>
      </c>
      <c r="C27" s="126">
        <v>3.4946999999999999E-2</v>
      </c>
      <c r="D27">
        <v>4.7199999999999999E-2</v>
      </c>
      <c r="E27">
        <v>4.2999999999999997E-2</v>
      </c>
      <c r="F27" s="126">
        <v>2.9485999999999998E-2</v>
      </c>
      <c r="G27" s="126">
        <v>3.4946999999999999E-2</v>
      </c>
    </row>
    <row r="28" spans="1:7" x14ac:dyDescent="0.2">
      <c r="A28">
        <v>26</v>
      </c>
      <c r="B28" s="126">
        <v>2.9767999999999999E-2</v>
      </c>
      <c r="C28" s="126">
        <v>3.5372000000000001E-2</v>
      </c>
      <c r="D28">
        <v>4.8599999999999997E-2</v>
      </c>
      <c r="E28">
        <v>4.3999999999999997E-2</v>
      </c>
      <c r="F28" s="126">
        <v>2.9767999999999999E-2</v>
      </c>
      <c r="G28" s="126">
        <v>3.5372000000000001E-2</v>
      </c>
    </row>
    <row r="29" spans="1:7" x14ac:dyDescent="0.2">
      <c r="A29">
        <v>27</v>
      </c>
      <c r="B29" s="126">
        <v>3.0041999999999999E-2</v>
      </c>
      <c r="C29" s="126">
        <v>3.5786999999999999E-2</v>
      </c>
      <c r="D29">
        <v>0</v>
      </c>
      <c r="E29">
        <v>0</v>
      </c>
      <c r="F29" s="126">
        <v>3.0041999999999999E-2</v>
      </c>
      <c r="G29" s="126">
        <v>3.5786999999999999E-2</v>
      </c>
    </row>
    <row r="30" spans="1:7" x14ac:dyDescent="0.2">
      <c r="A30">
        <v>28</v>
      </c>
      <c r="B30" s="126">
        <v>3.0308999999999999E-2</v>
      </c>
      <c r="C30" s="126">
        <v>3.6191000000000001E-2</v>
      </c>
      <c r="D30">
        <v>0</v>
      </c>
      <c r="E30">
        <v>0</v>
      </c>
      <c r="F30" s="126">
        <v>3.0308999999999999E-2</v>
      </c>
      <c r="G30" s="126">
        <v>3.6191000000000001E-2</v>
      </c>
    </row>
    <row r="31" spans="1:7" x14ac:dyDescent="0.2">
      <c r="A31">
        <v>29</v>
      </c>
      <c r="B31" s="126">
        <v>3.057E-2</v>
      </c>
      <c r="C31" s="126">
        <v>3.6587000000000001E-2</v>
      </c>
      <c r="F31" s="126">
        <v>3.057E-2</v>
      </c>
      <c r="G31" s="126">
        <v>3.6587000000000001E-2</v>
      </c>
    </row>
    <row r="32" spans="1:7" x14ac:dyDescent="0.2">
      <c r="A32">
        <v>30</v>
      </c>
      <c r="B32" s="126">
        <v>3.0823E-2</v>
      </c>
      <c r="C32" s="126">
        <v>3.6972999999999999E-2</v>
      </c>
      <c r="F32" s="126">
        <v>3.0823E-2</v>
      </c>
      <c r="G32" s="126">
        <v>3.6972999999999999E-2</v>
      </c>
    </row>
    <row r="33" spans="1:7" x14ac:dyDescent="0.2">
      <c r="A33">
        <v>31</v>
      </c>
      <c r="B33" s="126">
        <v>3.1071000000000001E-2</v>
      </c>
      <c r="C33" s="126">
        <v>3.7351000000000002E-2</v>
      </c>
      <c r="F33" s="126">
        <v>3.1071000000000001E-2</v>
      </c>
      <c r="G33" s="126">
        <v>3.7351000000000002E-2</v>
      </c>
    </row>
    <row r="34" spans="1:7" x14ac:dyDescent="0.2">
      <c r="B34" s="50"/>
    </row>
    <row r="35" spans="1:7" x14ac:dyDescent="0.2">
      <c r="B35" s="50"/>
    </row>
    <row r="36" spans="1:7" x14ac:dyDescent="0.2">
      <c r="B36" s="50"/>
    </row>
    <row r="37" spans="1:7" x14ac:dyDescent="0.2">
      <c r="B37" s="50"/>
    </row>
    <row r="38" spans="1:7" x14ac:dyDescent="0.2">
      <c r="B38" s="50"/>
    </row>
    <row r="39" spans="1:7" x14ac:dyDescent="0.2">
      <c r="B39" s="50"/>
    </row>
    <row r="40" spans="1:7" x14ac:dyDescent="0.2">
      <c r="B40" s="50"/>
    </row>
    <row r="41" spans="1:7" x14ac:dyDescent="0.2">
      <c r="B41" s="50"/>
    </row>
    <row r="42" spans="1:7" x14ac:dyDescent="0.2">
      <c r="B42" s="50"/>
    </row>
    <row r="43" spans="1:7" x14ac:dyDescent="0.2">
      <c r="B43" s="50"/>
    </row>
    <row r="44" spans="1:7" x14ac:dyDescent="0.2">
      <c r="B44" s="50"/>
    </row>
    <row r="45" spans="1:7" x14ac:dyDescent="0.2">
      <c r="B45" s="50"/>
    </row>
    <row r="46" spans="1:7" x14ac:dyDescent="0.2">
      <c r="B46" s="50"/>
    </row>
    <row r="47" spans="1:7" x14ac:dyDescent="0.2">
      <c r="B47" s="50"/>
    </row>
    <row r="48" spans="1:7" x14ac:dyDescent="0.2">
      <c r="B48" s="50"/>
    </row>
    <row r="49" spans="2:2" x14ac:dyDescent="0.2">
      <c r="B49" s="50"/>
    </row>
    <row r="50" spans="2:2" x14ac:dyDescent="0.2">
      <c r="B50" s="50"/>
    </row>
    <row r="51" spans="2:2" x14ac:dyDescent="0.2">
      <c r="B51" s="50"/>
    </row>
    <row r="52" spans="2:2" x14ac:dyDescent="0.2">
      <c r="B52" s="50"/>
    </row>
    <row r="53" spans="2:2" x14ac:dyDescent="0.2">
      <c r="B53" s="50"/>
    </row>
    <row r="54" spans="2:2" x14ac:dyDescent="0.2">
      <c r="B54" s="50"/>
    </row>
    <row r="55" spans="2:2" x14ac:dyDescent="0.2">
      <c r="B55" s="50"/>
    </row>
    <row r="56" spans="2:2" x14ac:dyDescent="0.2">
      <c r="B56" s="50"/>
    </row>
    <row r="57" spans="2:2" x14ac:dyDescent="0.2">
      <c r="B57" s="50"/>
    </row>
    <row r="58" spans="2:2" x14ac:dyDescent="0.2">
      <c r="B58" s="50"/>
    </row>
    <row r="59" spans="2:2" x14ac:dyDescent="0.2">
      <c r="B59" s="50"/>
    </row>
    <row r="60" spans="2:2" x14ac:dyDescent="0.2">
      <c r="B60" s="50"/>
    </row>
    <row r="61" spans="2:2" x14ac:dyDescent="0.2">
      <c r="B61" s="50"/>
    </row>
    <row r="62" spans="2:2" x14ac:dyDescent="0.2">
      <c r="B62" s="50"/>
    </row>
    <row r="63" spans="2:2" x14ac:dyDescent="0.2">
      <c r="B63" s="50"/>
    </row>
    <row r="64" spans="2:2" x14ac:dyDescent="0.2">
      <c r="B64" s="50"/>
    </row>
    <row r="65" spans="2:2" x14ac:dyDescent="0.2">
      <c r="B65" s="50"/>
    </row>
    <row r="66" spans="2:2" x14ac:dyDescent="0.2">
      <c r="B66" s="50"/>
    </row>
    <row r="67" spans="2:2" x14ac:dyDescent="0.2">
      <c r="B67" s="50"/>
    </row>
    <row r="68" spans="2:2" x14ac:dyDescent="0.2">
      <c r="B68" s="50"/>
    </row>
    <row r="69" spans="2:2" x14ac:dyDescent="0.2">
      <c r="B69" s="50"/>
    </row>
    <row r="70" spans="2:2" x14ac:dyDescent="0.2">
      <c r="B70" s="50"/>
    </row>
    <row r="71" spans="2:2" x14ac:dyDescent="0.2">
      <c r="B71" s="50"/>
    </row>
    <row r="72" spans="2:2" x14ac:dyDescent="0.2">
      <c r="B72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FFBB-65B6-4CAC-9E5D-3919333A9256}">
  <sheetPr>
    <tabColor theme="9" tint="0.59999389629810485"/>
  </sheetPr>
  <dimension ref="A1:J405"/>
  <sheetViews>
    <sheetView workbookViewId="0">
      <selection activeCell="I12" sqref="I12"/>
    </sheetView>
  </sheetViews>
  <sheetFormatPr baseColWidth="10" defaultColWidth="8.83203125" defaultRowHeight="16" x14ac:dyDescent="0.2"/>
  <sheetData>
    <row r="1" spans="1:10" x14ac:dyDescent="0.2">
      <c r="A1" t="s">
        <v>63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</row>
    <row r="2" spans="1:10" x14ac:dyDescent="0.2">
      <c r="A2">
        <v>0</v>
      </c>
      <c r="B2" s="126">
        <f>0.155507</f>
        <v>0.15550700000000001</v>
      </c>
      <c r="C2" s="126">
        <v>0.162296</v>
      </c>
      <c r="D2">
        <v>0</v>
      </c>
      <c r="E2">
        <v>0</v>
      </c>
      <c r="F2" s="126">
        <f>0.155507</f>
        <v>0.15550700000000001</v>
      </c>
      <c r="G2" s="126">
        <v>0.162296</v>
      </c>
    </row>
    <row r="3" spans="1:10" x14ac:dyDescent="0.2">
      <c r="A3">
        <v>1</v>
      </c>
      <c r="B3" s="126">
        <f>0.124963</f>
        <v>0.124963</v>
      </c>
      <c r="C3" s="126">
        <v>0.13306999999999999</v>
      </c>
      <c r="D3">
        <v>0.22</v>
      </c>
      <c r="E3">
        <v>0.24</v>
      </c>
      <c r="F3" s="126">
        <f>0.124963</f>
        <v>0.124963</v>
      </c>
      <c r="G3" s="126">
        <v>0.13306999999999999</v>
      </c>
      <c r="I3" s="56"/>
      <c r="J3" s="56"/>
    </row>
    <row r="4" spans="1:10" x14ac:dyDescent="0.2">
      <c r="A4">
        <v>2</v>
      </c>
      <c r="B4" s="126">
        <f>0.100839</f>
        <v>0.100839</v>
      </c>
      <c r="C4" s="126">
        <v>0.11103</v>
      </c>
      <c r="D4">
        <v>0.17</v>
      </c>
      <c r="E4">
        <v>0.14000000000000001</v>
      </c>
      <c r="F4" s="126">
        <f>0.100839</f>
        <v>0.100839</v>
      </c>
      <c r="G4" s="126">
        <v>0.11103</v>
      </c>
      <c r="I4" s="118"/>
      <c r="J4" s="118"/>
    </row>
    <row r="5" spans="1:10" x14ac:dyDescent="0.2">
      <c r="A5">
        <v>3</v>
      </c>
      <c r="B5" s="126">
        <f>0.075417</f>
        <v>7.5416999999999998E-2</v>
      </c>
      <c r="C5" s="126">
        <v>8.7064000000000002E-2</v>
      </c>
      <c r="D5">
        <v>0.12</v>
      </c>
      <c r="E5">
        <v>0.11</v>
      </c>
      <c r="F5" s="126">
        <f>0.075417</f>
        <v>7.5416999999999998E-2</v>
      </c>
      <c r="G5" s="126">
        <v>8.7064000000000002E-2</v>
      </c>
    </row>
    <row r="6" spans="1:10" x14ac:dyDescent="0.2">
      <c r="A6">
        <v>4</v>
      </c>
      <c r="B6" s="126">
        <f>0.065169</f>
        <v>6.5169000000000005E-2</v>
      </c>
      <c r="C6" s="126">
        <v>7.7625E-2</v>
      </c>
      <c r="D6">
        <v>0.1</v>
      </c>
      <c r="E6">
        <v>0.09</v>
      </c>
      <c r="F6" s="126">
        <f>0.065169</f>
        <v>6.5169000000000005E-2</v>
      </c>
      <c r="G6" s="126">
        <v>7.7625E-2</v>
      </c>
      <c r="I6" s="103"/>
    </row>
    <row r="7" spans="1:10" x14ac:dyDescent="0.2">
      <c r="A7">
        <v>5</v>
      </c>
      <c r="B7" s="126">
        <f>0.057971</f>
        <v>5.7971000000000002E-2</v>
      </c>
      <c r="C7" s="126">
        <v>6.8467E-2</v>
      </c>
      <c r="D7">
        <v>0.09</v>
      </c>
      <c r="E7">
        <v>7.4999999999999997E-2</v>
      </c>
      <c r="F7" s="126">
        <f>0.057971</f>
        <v>5.7971000000000002E-2</v>
      </c>
      <c r="G7" s="126">
        <v>6.8467E-2</v>
      </c>
    </row>
    <row r="8" spans="1:10" x14ac:dyDescent="0.2">
      <c r="A8">
        <v>6</v>
      </c>
      <c r="B8" s="126">
        <f>0.049227</f>
        <v>4.9227E-2</v>
      </c>
      <c r="C8" s="126">
        <v>5.629E-2</v>
      </c>
      <c r="D8">
        <v>0.08</v>
      </c>
      <c r="E8">
        <v>7.0000000000000007E-2</v>
      </c>
      <c r="F8" s="126">
        <f>0.049227</f>
        <v>4.9227E-2</v>
      </c>
      <c r="G8" s="126">
        <v>5.629E-2</v>
      </c>
    </row>
    <row r="9" spans="1:10" x14ac:dyDescent="0.2">
      <c r="A9">
        <v>7</v>
      </c>
      <c r="B9" s="126">
        <f>0.043267</f>
        <v>4.3267E-2</v>
      </c>
      <c r="C9" s="126">
        <v>4.8890999999999997E-2</v>
      </c>
      <c r="D9">
        <v>7.0000000000000007E-2</v>
      </c>
      <c r="E9">
        <v>0.06</v>
      </c>
      <c r="F9" s="126">
        <f>0.043267</f>
        <v>4.3267E-2</v>
      </c>
      <c r="G9" s="126">
        <v>4.8890999999999997E-2</v>
      </c>
    </row>
    <row r="10" spans="1:10" x14ac:dyDescent="0.2">
      <c r="A10">
        <v>8</v>
      </c>
      <c r="B10" s="126">
        <f>0.038586</f>
        <v>3.8586000000000002E-2</v>
      </c>
      <c r="C10" s="126">
        <v>4.3638999999999997E-2</v>
      </c>
      <c r="D10">
        <v>0.06</v>
      </c>
      <c r="E10">
        <v>5.5E-2</v>
      </c>
      <c r="F10" s="126">
        <f>0.038586</f>
        <v>3.8586000000000002E-2</v>
      </c>
      <c r="G10" s="126">
        <v>4.3638999999999997E-2</v>
      </c>
    </row>
    <row r="11" spans="1:10" x14ac:dyDescent="0.2">
      <c r="A11">
        <v>9</v>
      </c>
      <c r="B11" s="126">
        <f>0.035246</f>
        <v>3.5246E-2</v>
      </c>
      <c r="C11" s="126">
        <v>3.9995000000000003E-2</v>
      </c>
      <c r="D11">
        <v>0.05</v>
      </c>
      <c r="E11">
        <v>0.05</v>
      </c>
      <c r="F11" s="126">
        <f>0.035246</f>
        <v>3.5246E-2</v>
      </c>
      <c r="G11" s="126">
        <v>3.9995000000000003E-2</v>
      </c>
    </row>
    <row r="12" spans="1:10" x14ac:dyDescent="0.2">
      <c r="B12" s="51"/>
    </row>
    <row r="13" spans="1:10" x14ac:dyDescent="0.2">
      <c r="B13" s="51"/>
    </row>
    <row r="14" spans="1:10" x14ac:dyDescent="0.2">
      <c r="B14" s="51"/>
    </row>
    <row r="15" spans="1:10" x14ac:dyDescent="0.2">
      <c r="B15" s="51"/>
    </row>
    <row r="16" spans="1:10" x14ac:dyDescent="0.2">
      <c r="B16" s="51"/>
    </row>
    <row r="17" spans="2:9" x14ac:dyDescent="0.2">
      <c r="B17" s="51"/>
      <c r="I17" s="125"/>
    </row>
    <row r="18" spans="2:9" x14ac:dyDescent="0.2">
      <c r="B18" s="51"/>
    </row>
    <row r="19" spans="2:9" x14ac:dyDescent="0.2">
      <c r="B19" s="51"/>
    </row>
    <row r="20" spans="2:9" x14ac:dyDescent="0.2">
      <c r="B20" s="51"/>
    </row>
    <row r="21" spans="2:9" x14ac:dyDescent="0.2">
      <c r="B21" s="51"/>
    </row>
    <row r="22" spans="2:9" x14ac:dyDescent="0.2">
      <c r="B22" s="51"/>
    </row>
    <row r="23" spans="2:9" x14ac:dyDescent="0.2">
      <c r="B23" s="51"/>
    </row>
    <row r="24" spans="2:9" x14ac:dyDescent="0.2">
      <c r="B24" s="51"/>
    </row>
    <row r="25" spans="2:9" x14ac:dyDescent="0.2">
      <c r="B25" s="51"/>
    </row>
    <row r="26" spans="2:9" x14ac:dyDescent="0.2">
      <c r="B26" s="51"/>
    </row>
    <row r="27" spans="2:9" x14ac:dyDescent="0.2">
      <c r="B27" s="51"/>
    </row>
    <row r="28" spans="2:9" x14ac:dyDescent="0.2">
      <c r="B28" s="51"/>
    </row>
    <row r="29" spans="2:9" x14ac:dyDescent="0.2">
      <c r="B29" s="51"/>
    </row>
    <row r="30" spans="2:9" x14ac:dyDescent="0.2">
      <c r="B30" s="51"/>
    </row>
    <row r="31" spans="2:9" x14ac:dyDescent="0.2">
      <c r="B31" s="51"/>
    </row>
    <row r="32" spans="2:9" x14ac:dyDescent="0.2">
      <c r="B32" s="51"/>
    </row>
    <row r="33" spans="2:2" x14ac:dyDescent="0.2">
      <c r="B33" s="51"/>
    </row>
    <row r="34" spans="2:2" x14ac:dyDescent="0.2">
      <c r="B34" s="51"/>
    </row>
    <row r="35" spans="2:2" x14ac:dyDescent="0.2">
      <c r="B35" s="51"/>
    </row>
    <row r="36" spans="2:2" x14ac:dyDescent="0.2">
      <c r="B36" s="51"/>
    </row>
    <row r="37" spans="2:2" x14ac:dyDescent="0.2">
      <c r="B37" s="51"/>
    </row>
    <row r="38" spans="2:2" x14ac:dyDescent="0.2">
      <c r="B38" s="51"/>
    </row>
    <row r="39" spans="2:2" x14ac:dyDescent="0.2">
      <c r="B39" s="51"/>
    </row>
    <row r="40" spans="2:2" x14ac:dyDescent="0.2">
      <c r="B40" s="51"/>
    </row>
    <row r="41" spans="2:2" x14ac:dyDescent="0.2">
      <c r="B41" s="51"/>
    </row>
    <row r="42" spans="2:2" x14ac:dyDescent="0.2">
      <c r="B42" s="51"/>
    </row>
    <row r="43" spans="2:2" x14ac:dyDescent="0.2">
      <c r="B43" s="51"/>
    </row>
    <row r="44" spans="2:2" x14ac:dyDescent="0.2">
      <c r="B44" s="51"/>
    </row>
    <row r="45" spans="2:2" x14ac:dyDescent="0.2">
      <c r="B45" s="51"/>
    </row>
    <row r="46" spans="2:2" x14ac:dyDescent="0.2">
      <c r="B46" s="51"/>
    </row>
    <row r="47" spans="2:2" x14ac:dyDescent="0.2">
      <c r="B47" s="51"/>
    </row>
    <row r="48" spans="2:2" x14ac:dyDescent="0.2">
      <c r="B48" s="51"/>
    </row>
    <row r="49" spans="2:3" x14ac:dyDescent="0.2">
      <c r="B49" s="51"/>
    </row>
    <row r="50" spans="2:3" x14ac:dyDescent="0.2">
      <c r="B50" s="51"/>
    </row>
    <row r="51" spans="2:3" x14ac:dyDescent="0.2">
      <c r="C51" s="51"/>
    </row>
    <row r="52" spans="2:3" x14ac:dyDescent="0.2">
      <c r="C52" s="51"/>
    </row>
    <row r="53" spans="2:3" x14ac:dyDescent="0.2">
      <c r="C53" s="51"/>
    </row>
    <row r="54" spans="2:3" x14ac:dyDescent="0.2">
      <c r="C54" s="51"/>
    </row>
    <row r="55" spans="2:3" x14ac:dyDescent="0.2">
      <c r="C55" s="51"/>
    </row>
    <row r="56" spans="2:3" x14ac:dyDescent="0.2">
      <c r="C56" s="51"/>
    </row>
    <row r="57" spans="2:3" x14ac:dyDescent="0.2">
      <c r="C57" s="51"/>
    </row>
    <row r="58" spans="2:3" x14ac:dyDescent="0.2">
      <c r="C58" s="51"/>
    </row>
    <row r="59" spans="2:3" x14ac:dyDescent="0.2">
      <c r="C59" s="51"/>
    </row>
    <row r="60" spans="2:3" x14ac:dyDescent="0.2">
      <c r="C60" s="51"/>
    </row>
    <row r="61" spans="2:3" x14ac:dyDescent="0.2">
      <c r="C61" s="51"/>
    </row>
    <row r="62" spans="2:3" x14ac:dyDescent="0.2">
      <c r="C62" s="51"/>
    </row>
    <row r="63" spans="2:3" x14ac:dyDescent="0.2">
      <c r="C63" s="51"/>
    </row>
    <row r="64" spans="2:3" x14ac:dyDescent="0.2">
      <c r="C64" s="51"/>
    </row>
    <row r="65" spans="3:3" x14ac:dyDescent="0.2">
      <c r="C65" s="51"/>
    </row>
    <row r="66" spans="3:3" x14ac:dyDescent="0.2">
      <c r="C66" s="51"/>
    </row>
    <row r="67" spans="3:3" x14ac:dyDescent="0.2">
      <c r="C67" s="51"/>
    </row>
    <row r="68" spans="3:3" x14ac:dyDescent="0.2">
      <c r="C68" s="51"/>
    </row>
    <row r="69" spans="3:3" x14ac:dyDescent="0.2">
      <c r="C69" s="51"/>
    </row>
    <row r="70" spans="3:3" x14ac:dyDescent="0.2">
      <c r="C70" s="51"/>
    </row>
    <row r="71" spans="3:3" x14ac:dyDescent="0.2">
      <c r="C71" s="51"/>
    </row>
    <row r="72" spans="3:3" x14ac:dyDescent="0.2">
      <c r="C72" s="51"/>
    </row>
    <row r="73" spans="3:3" x14ac:dyDescent="0.2">
      <c r="C73" s="51"/>
    </row>
    <row r="74" spans="3:3" x14ac:dyDescent="0.2">
      <c r="C74" s="51"/>
    </row>
    <row r="75" spans="3:3" x14ac:dyDescent="0.2">
      <c r="C75" s="51"/>
    </row>
    <row r="76" spans="3:3" x14ac:dyDescent="0.2">
      <c r="C76" s="51"/>
    </row>
    <row r="77" spans="3:3" x14ac:dyDescent="0.2">
      <c r="C77" s="51"/>
    </row>
    <row r="78" spans="3:3" x14ac:dyDescent="0.2">
      <c r="C78" s="51"/>
    </row>
    <row r="79" spans="3:3" x14ac:dyDescent="0.2">
      <c r="C79" s="51"/>
    </row>
    <row r="80" spans="3:3" x14ac:dyDescent="0.2">
      <c r="C80" s="51"/>
    </row>
    <row r="81" spans="3:3" x14ac:dyDescent="0.2">
      <c r="C81" s="51"/>
    </row>
    <row r="82" spans="3:3" x14ac:dyDescent="0.2">
      <c r="C82" s="51"/>
    </row>
    <row r="83" spans="3:3" x14ac:dyDescent="0.2">
      <c r="C83" s="51"/>
    </row>
    <row r="84" spans="3:3" x14ac:dyDescent="0.2">
      <c r="C84" s="51"/>
    </row>
    <row r="85" spans="3:3" x14ac:dyDescent="0.2">
      <c r="C85" s="51"/>
    </row>
    <row r="86" spans="3:3" x14ac:dyDescent="0.2">
      <c r="C86" s="51"/>
    </row>
    <row r="87" spans="3:3" x14ac:dyDescent="0.2">
      <c r="C87" s="51"/>
    </row>
    <row r="88" spans="3:3" x14ac:dyDescent="0.2">
      <c r="C88" s="51"/>
    </row>
    <row r="89" spans="3:3" x14ac:dyDescent="0.2">
      <c r="C89" s="51"/>
    </row>
    <row r="90" spans="3:3" x14ac:dyDescent="0.2">
      <c r="C90" s="51"/>
    </row>
    <row r="91" spans="3:3" x14ac:dyDescent="0.2">
      <c r="C91" s="51"/>
    </row>
    <row r="92" spans="3:3" x14ac:dyDescent="0.2">
      <c r="C92" s="51"/>
    </row>
    <row r="93" spans="3:3" x14ac:dyDescent="0.2">
      <c r="C93" s="51"/>
    </row>
    <row r="94" spans="3:3" x14ac:dyDescent="0.2">
      <c r="C94" s="51"/>
    </row>
    <row r="95" spans="3:3" x14ac:dyDescent="0.2">
      <c r="C95" s="51"/>
    </row>
    <row r="96" spans="3:3" x14ac:dyDescent="0.2">
      <c r="C96" s="51"/>
    </row>
    <row r="97" spans="3:4" x14ac:dyDescent="0.2">
      <c r="C97" s="51"/>
    </row>
    <row r="98" spans="3:4" x14ac:dyDescent="0.2">
      <c r="C98" s="51"/>
    </row>
    <row r="99" spans="3:4" x14ac:dyDescent="0.2">
      <c r="C99" s="51"/>
    </row>
    <row r="100" spans="3:4" x14ac:dyDescent="0.2">
      <c r="C100" s="51"/>
    </row>
    <row r="101" spans="3:4" x14ac:dyDescent="0.2">
      <c r="D101" s="55"/>
    </row>
    <row r="102" spans="3:4" x14ac:dyDescent="0.2">
      <c r="D102" s="55"/>
    </row>
    <row r="103" spans="3:4" x14ac:dyDescent="0.2">
      <c r="D103" s="55"/>
    </row>
    <row r="104" spans="3:4" x14ac:dyDescent="0.2">
      <c r="D104" s="55"/>
    </row>
    <row r="105" spans="3:4" x14ac:dyDescent="0.2">
      <c r="D105" s="55"/>
    </row>
    <row r="106" spans="3:4" x14ac:dyDescent="0.2">
      <c r="D106" s="55"/>
    </row>
    <row r="107" spans="3:4" x14ac:dyDescent="0.2">
      <c r="D107" s="55"/>
    </row>
    <row r="108" spans="3:4" x14ac:dyDescent="0.2">
      <c r="D108" s="55"/>
    </row>
    <row r="109" spans="3:4" x14ac:dyDescent="0.2">
      <c r="D109" s="55"/>
    </row>
    <row r="110" spans="3:4" x14ac:dyDescent="0.2">
      <c r="D110" s="55"/>
    </row>
    <row r="111" spans="3:4" x14ac:dyDescent="0.2">
      <c r="D111" s="55"/>
    </row>
    <row r="112" spans="3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14E9-183D-47CF-B2A1-24EB9635CAFB}">
  <dimension ref="A1:N71"/>
  <sheetViews>
    <sheetView workbookViewId="0">
      <selection activeCell="R18" sqref="R18"/>
    </sheetView>
  </sheetViews>
  <sheetFormatPr baseColWidth="10" defaultColWidth="8.83203125" defaultRowHeight="16" x14ac:dyDescent="0.2"/>
  <cols>
    <col min="2" max="2" width="9" bestFit="1" customWidth="1"/>
    <col min="3" max="3" width="9.1640625" bestFit="1" customWidth="1"/>
    <col min="10" max="10" width="9" bestFit="1" customWidth="1"/>
    <col min="11" max="11" width="9.1640625" bestFit="1" customWidth="1"/>
  </cols>
  <sheetData>
    <row r="1" spans="1:14" x14ac:dyDescent="0.2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148</v>
      </c>
      <c r="K1" t="s">
        <v>149</v>
      </c>
      <c r="L1" t="s">
        <v>150</v>
      </c>
      <c r="M1" t="s">
        <v>151</v>
      </c>
      <c r="N1" t="s">
        <v>147</v>
      </c>
    </row>
    <row r="2" spans="1:14" x14ac:dyDescent="0.2">
      <c r="A2">
        <v>55</v>
      </c>
      <c r="B2" s="56">
        <v>0</v>
      </c>
      <c r="C2" s="56">
        <v>0</v>
      </c>
      <c r="D2" s="56">
        <v>0</v>
      </c>
      <c r="E2" s="56">
        <v>0</v>
      </c>
      <c r="F2" s="56">
        <v>0</v>
      </c>
      <c r="G2" s="56">
        <v>0</v>
      </c>
      <c r="H2" s="56">
        <v>0</v>
      </c>
      <c r="I2" s="56">
        <v>0</v>
      </c>
      <c r="J2" s="57">
        <v>0</v>
      </c>
      <c r="K2" s="57">
        <v>0</v>
      </c>
      <c r="L2" s="57">
        <v>0</v>
      </c>
      <c r="M2" s="57">
        <v>0</v>
      </c>
      <c r="N2" s="108">
        <v>0.2</v>
      </c>
    </row>
    <row r="3" spans="1:14" x14ac:dyDescent="0.2">
      <c r="A3">
        <v>56</v>
      </c>
      <c r="B3" s="56">
        <v>0</v>
      </c>
      <c r="C3" s="56">
        <v>0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7">
        <v>0</v>
      </c>
      <c r="K3" s="57">
        <v>0</v>
      </c>
      <c r="L3" s="57">
        <v>0</v>
      </c>
      <c r="M3" s="57">
        <v>0</v>
      </c>
      <c r="N3" s="108">
        <v>0.2</v>
      </c>
    </row>
    <row r="4" spans="1:14" x14ac:dyDescent="0.2">
      <c r="A4">
        <v>57</v>
      </c>
      <c r="B4" s="56">
        <v>0</v>
      </c>
      <c r="C4" s="56">
        <v>0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7">
        <v>0</v>
      </c>
      <c r="K4" s="57">
        <v>0</v>
      </c>
      <c r="L4" s="57">
        <v>0</v>
      </c>
      <c r="M4" s="57">
        <v>0</v>
      </c>
      <c r="N4" s="108">
        <v>0.2</v>
      </c>
    </row>
    <row r="5" spans="1:14" x14ac:dyDescent="0.2">
      <c r="A5">
        <v>58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7">
        <v>0</v>
      </c>
      <c r="K5" s="57">
        <v>0</v>
      </c>
      <c r="L5" s="57">
        <v>0</v>
      </c>
      <c r="M5" s="57">
        <v>0</v>
      </c>
      <c r="N5" s="108">
        <v>0.2</v>
      </c>
    </row>
    <row r="6" spans="1:14" x14ac:dyDescent="0.2">
      <c r="A6">
        <v>59</v>
      </c>
      <c r="B6" s="56">
        <v>0</v>
      </c>
      <c r="C6" s="56">
        <v>0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7">
        <v>0</v>
      </c>
      <c r="K6" s="57">
        <v>0</v>
      </c>
      <c r="L6" s="57">
        <v>0</v>
      </c>
      <c r="M6" s="57">
        <v>0</v>
      </c>
      <c r="N6" s="108">
        <v>0.2</v>
      </c>
    </row>
    <row r="7" spans="1:14" x14ac:dyDescent="0.2">
      <c r="A7" s="104">
        <v>60</v>
      </c>
      <c r="B7" s="59">
        <v>7.0000000000000007E-2</v>
      </c>
      <c r="C7" s="59">
        <v>0.09</v>
      </c>
      <c r="D7" s="56">
        <v>0</v>
      </c>
      <c r="E7" s="56">
        <v>0</v>
      </c>
      <c r="F7" s="106">
        <v>0.14000000000000001</v>
      </c>
      <c r="G7" s="106">
        <v>0.1</v>
      </c>
      <c r="H7" s="56">
        <v>0</v>
      </c>
      <c r="I7" s="56">
        <v>0</v>
      </c>
      <c r="J7" s="105">
        <v>0.10123994537110494</v>
      </c>
      <c r="K7" s="105">
        <v>9.4462849338729268E-2</v>
      </c>
      <c r="L7" s="105">
        <v>0</v>
      </c>
      <c r="M7" s="105">
        <v>0</v>
      </c>
      <c r="N7" s="108">
        <v>0.2</v>
      </c>
    </row>
    <row r="8" spans="1:14" x14ac:dyDescent="0.2">
      <c r="A8" s="104">
        <v>61</v>
      </c>
      <c r="B8" s="59">
        <v>7.0000000000000007E-2</v>
      </c>
      <c r="C8" s="59">
        <v>0.09</v>
      </c>
      <c r="D8" s="56">
        <v>0</v>
      </c>
      <c r="E8" s="56">
        <v>0</v>
      </c>
      <c r="F8" s="106">
        <v>0.14000000000000001</v>
      </c>
      <c r="G8" s="106">
        <v>0.1</v>
      </c>
      <c r="H8" s="56">
        <v>0</v>
      </c>
      <c r="I8" s="56">
        <v>0</v>
      </c>
      <c r="J8" s="105">
        <v>0.10123994537110494</v>
      </c>
      <c r="K8" s="105">
        <v>9.4462849338729268E-2</v>
      </c>
      <c r="L8" s="105">
        <v>0</v>
      </c>
      <c r="M8" s="105">
        <v>0</v>
      </c>
      <c r="N8" s="108">
        <v>0.2</v>
      </c>
    </row>
    <row r="9" spans="1:14" x14ac:dyDescent="0.2">
      <c r="A9" s="104">
        <v>62</v>
      </c>
      <c r="B9" s="59">
        <v>0.15</v>
      </c>
      <c r="C9" s="59">
        <v>0.15</v>
      </c>
      <c r="D9" s="56">
        <v>0</v>
      </c>
      <c r="E9" s="56">
        <v>0</v>
      </c>
      <c r="F9" s="107">
        <v>0.2</v>
      </c>
      <c r="G9" s="106">
        <v>0.2</v>
      </c>
      <c r="H9" s="56">
        <v>0</v>
      </c>
      <c r="I9" s="56">
        <v>0</v>
      </c>
      <c r="J9" s="105">
        <v>0.17231424669364637</v>
      </c>
      <c r="K9" s="105">
        <v>0.17231424669364637</v>
      </c>
      <c r="L9" s="105">
        <v>0</v>
      </c>
      <c r="M9" s="105">
        <v>0</v>
      </c>
      <c r="N9" s="108">
        <v>0.2</v>
      </c>
    </row>
    <row r="10" spans="1:14" x14ac:dyDescent="0.2">
      <c r="A10" s="104">
        <v>63</v>
      </c>
      <c r="B10" s="59">
        <v>0.15</v>
      </c>
      <c r="C10" s="59">
        <v>0.15</v>
      </c>
      <c r="D10" s="56">
        <v>0</v>
      </c>
      <c r="E10" s="56">
        <v>0</v>
      </c>
      <c r="F10" s="106">
        <v>0.2</v>
      </c>
      <c r="G10" s="106">
        <v>0.2</v>
      </c>
      <c r="H10" s="56">
        <v>0</v>
      </c>
      <c r="I10" s="56">
        <v>0</v>
      </c>
      <c r="J10" s="105">
        <v>0.17231424669364637</v>
      </c>
      <c r="K10" s="105">
        <v>0.17231424669364637</v>
      </c>
      <c r="L10" s="105">
        <v>0</v>
      </c>
      <c r="M10" s="105">
        <v>0</v>
      </c>
      <c r="N10" s="108">
        <v>0.2</v>
      </c>
    </row>
    <row r="11" spans="1:14" x14ac:dyDescent="0.2">
      <c r="A11" s="104">
        <v>64</v>
      </c>
      <c r="B11" s="59">
        <v>0.15</v>
      </c>
      <c r="C11" s="59">
        <v>0.15</v>
      </c>
      <c r="D11" s="56">
        <v>0</v>
      </c>
      <c r="E11" s="56">
        <v>0</v>
      </c>
      <c r="F11" s="106">
        <v>0.2</v>
      </c>
      <c r="G11" s="106">
        <v>0.2</v>
      </c>
      <c r="H11" s="56">
        <v>0</v>
      </c>
      <c r="I11" s="56">
        <v>0</v>
      </c>
      <c r="J11" s="105">
        <v>0.17231424669364637</v>
      </c>
      <c r="K11" s="105">
        <v>0.17231424669364637</v>
      </c>
      <c r="L11" s="105">
        <v>0</v>
      </c>
      <c r="M11" s="105">
        <v>0</v>
      </c>
      <c r="N11" s="108">
        <v>0.2</v>
      </c>
    </row>
    <row r="12" spans="1:14" x14ac:dyDescent="0.2">
      <c r="A12">
        <v>65</v>
      </c>
      <c r="B12" s="56">
        <v>0</v>
      </c>
      <c r="C12" s="56">
        <v>0</v>
      </c>
      <c r="D12" s="105">
        <v>0.35</v>
      </c>
      <c r="E12" s="105">
        <v>0.35</v>
      </c>
      <c r="F12" s="56">
        <v>0</v>
      </c>
      <c r="G12" s="56">
        <v>0</v>
      </c>
      <c r="H12" s="57">
        <v>0.35</v>
      </c>
      <c r="I12" s="57">
        <v>0.35</v>
      </c>
      <c r="J12" s="105">
        <v>0</v>
      </c>
      <c r="K12" s="105">
        <v>0</v>
      </c>
      <c r="L12" s="105">
        <v>0.35</v>
      </c>
      <c r="M12" s="105">
        <v>0.35</v>
      </c>
      <c r="N12" s="108">
        <v>0.2</v>
      </c>
    </row>
    <row r="13" spans="1:14" x14ac:dyDescent="0.2">
      <c r="A13">
        <v>66</v>
      </c>
      <c r="B13" s="56">
        <v>0</v>
      </c>
      <c r="C13" s="56">
        <v>0</v>
      </c>
      <c r="D13" s="105">
        <v>0.2</v>
      </c>
      <c r="E13" s="105">
        <v>0.25</v>
      </c>
      <c r="F13" s="56">
        <v>0</v>
      </c>
      <c r="G13" s="56">
        <v>0</v>
      </c>
      <c r="H13" s="57">
        <v>0.2</v>
      </c>
      <c r="I13" s="57">
        <v>0.3</v>
      </c>
      <c r="J13" s="105">
        <v>0</v>
      </c>
      <c r="K13" s="105">
        <v>0</v>
      </c>
      <c r="L13" s="105">
        <v>0.20000000000000004</v>
      </c>
      <c r="M13" s="105">
        <v>0.27231424669364634</v>
      </c>
      <c r="N13" s="108">
        <v>0.2</v>
      </c>
    </row>
    <row r="14" spans="1:14" x14ac:dyDescent="0.2">
      <c r="A14">
        <v>67</v>
      </c>
      <c r="B14" s="56">
        <v>0</v>
      </c>
      <c r="C14" s="56">
        <v>0</v>
      </c>
      <c r="D14" s="105">
        <v>0.2</v>
      </c>
      <c r="E14" s="105">
        <v>0.25</v>
      </c>
      <c r="F14" s="56">
        <v>0</v>
      </c>
      <c r="G14" s="56">
        <v>0</v>
      </c>
      <c r="H14" s="57">
        <v>0.2</v>
      </c>
      <c r="I14" s="57">
        <v>0.3</v>
      </c>
      <c r="J14" s="105">
        <v>0</v>
      </c>
      <c r="K14" s="105">
        <v>0</v>
      </c>
      <c r="L14" s="105">
        <v>0.20000000000000004</v>
      </c>
      <c r="M14" s="105">
        <v>0.27231424669364634</v>
      </c>
      <c r="N14" s="108">
        <v>0.2</v>
      </c>
    </row>
    <row r="15" spans="1:14" x14ac:dyDescent="0.2">
      <c r="A15">
        <v>68</v>
      </c>
      <c r="B15" s="56">
        <v>0</v>
      </c>
      <c r="C15" s="56">
        <v>0</v>
      </c>
      <c r="D15" s="105">
        <v>0.2</v>
      </c>
      <c r="E15" s="105">
        <v>0.2</v>
      </c>
      <c r="F15" s="56">
        <v>0</v>
      </c>
      <c r="G15" s="56">
        <v>0</v>
      </c>
      <c r="H15" s="57">
        <v>0.2</v>
      </c>
      <c r="I15" s="57">
        <v>0.3</v>
      </c>
      <c r="J15" s="105">
        <v>0</v>
      </c>
      <c r="K15" s="105">
        <v>0</v>
      </c>
      <c r="L15" s="105">
        <v>0.20000000000000004</v>
      </c>
      <c r="M15" s="105">
        <v>0.24462849338729276</v>
      </c>
      <c r="N15" s="108">
        <v>0.2</v>
      </c>
    </row>
    <row r="16" spans="1:14" x14ac:dyDescent="0.2">
      <c r="A16">
        <v>69</v>
      </c>
      <c r="B16" s="56">
        <v>0</v>
      </c>
      <c r="C16" s="56">
        <v>0</v>
      </c>
      <c r="D16" s="105">
        <v>0.2</v>
      </c>
      <c r="E16" s="105">
        <v>0.2</v>
      </c>
      <c r="F16" s="56">
        <v>0</v>
      </c>
      <c r="G16" s="56">
        <v>0</v>
      </c>
      <c r="H16" s="57">
        <v>0.2</v>
      </c>
      <c r="I16" s="57">
        <v>0.2</v>
      </c>
      <c r="J16" s="105">
        <v>0</v>
      </c>
      <c r="K16" s="105">
        <v>0</v>
      </c>
      <c r="L16" s="105">
        <v>0.20000000000000004</v>
      </c>
      <c r="M16" s="105">
        <v>0.20000000000000004</v>
      </c>
      <c r="N16" s="108">
        <v>0.2</v>
      </c>
    </row>
    <row r="17" spans="1:14" x14ac:dyDescent="0.2">
      <c r="A17">
        <v>70</v>
      </c>
      <c r="B17" s="56">
        <v>0</v>
      </c>
      <c r="C17" s="56">
        <v>0</v>
      </c>
      <c r="D17" s="105">
        <v>0.2</v>
      </c>
      <c r="E17" s="105">
        <v>0.2</v>
      </c>
      <c r="F17" s="56">
        <v>0</v>
      </c>
      <c r="G17" s="56">
        <v>0</v>
      </c>
      <c r="H17" s="57">
        <v>0.2</v>
      </c>
      <c r="I17" s="57">
        <v>0.2</v>
      </c>
      <c r="J17" s="105">
        <v>0</v>
      </c>
      <c r="K17" s="105">
        <v>0</v>
      </c>
      <c r="L17" s="105">
        <v>0.20000000000000004</v>
      </c>
      <c r="M17" s="105">
        <v>0.20000000000000004</v>
      </c>
      <c r="N17" s="108">
        <v>0.2</v>
      </c>
    </row>
    <row r="18" spans="1:14" x14ac:dyDescent="0.2">
      <c r="A18">
        <v>71</v>
      </c>
      <c r="B18" s="56">
        <v>0</v>
      </c>
      <c r="C18" s="56">
        <v>0</v>
      </c>
      <c r="D18" s="105">
        <v>0.2</v>
      </c>
      <c r="E18" s="105">
        <v>0.2</v>
      </c>
      <c r="F18" s="56">
        <v>0</v>
      </c>
      <c r="G18" s="56">
        <v>0</v>
      </c>
      <c r="H18" s="57">
        <v>0.2</v>
      </c>
      <c r="I18" s="57">
        <v>0.2</v>
      </c>
      <c r="J18" s="105">
        <v>0</v>
      </c>
      <c r="K18" s="105">
        <v>0</v>
      </c>
      <c r="L18" s="105">
        <v>0.20000000000000004</v>
      </c>
      <c r="M18" s="105">
        <v>0.20000000000000004</v>
      </c>
      <c r="N18" s="108">
        <v>0.2</v>
      </c>
    </row>
    <row r="19" spans="1:14" x14ac:dyDescent="0.2">
      <c r="A19">
        <v>72</v>
      </c>
      <c r="B19" s="56">
        <v>0</v>
      </c>
      <c r="C19" s="56">
        <v>0</v>
      </c>
      <c r="D19" s="105">
        <v>0.2</v>
      </c>
      <c r="E19" s="105">
        <v>0.2</v>
      </c>
      <c r="F19" s="56">
        <v>0</v>
      </c>
      <c r="G19" s="56">
        <v>0</v>
      </c>
      <c r="H19" s="57">
        <v>0.2</v>
      </c>
      <c r="I19" s="57">
        <v>0.2</v>
      </c>
      <c r="J19" s="105">
        <v>0</v>
      </c>
      <c r="K19" s="105">
        <v>0</v>
      </c>
      <c r="L19" s="105">
        <v>0.20000000000000004</v>
      </c>
      <c r="M19" s="105">
        <v>0.20000000000000004</v>
      </c>
      <c r="N19" s="108">
        <v>0.2</v>
      </c>
    </row>
    <row r="20" spans="1:14" x14ac:dyDescent="0.2">
      <c r="A20">
        <v>73</v>
      </c>
      <c r="B20" s="56">
        <v>0</v>
      </c>
      <c r="C20" s="56">
        <v>0</v>
      </c>
      <c r="D20" s="105">
        <v>0.2</v>
      </c>
      <c r="E20" s="105">
        <v>0.2</v>
      </c>
      <c r="F20" s="56">
        <v>0</v>
      </c>
      <c r="G20" s="56">
        <v>0</v>
      </c>
      <c r="H20" s="57">
        <v>0.2</v>
      </c>
      <c r="I20" s="57">
        <v>0.2</v>
      </c>
      <c r="J20" s="105">
        <v>0</v>
      </c>
      <c r="K20" s="105">
        <v>0</v>
      </c>
      <c r="L20" s="105">
        <v>0.20000000000000004</v>
      </c>
      <c r="M20" s="105">
        <v>0.20000000000000004</v>
      </c>
      <c r="N20" s="108">
        <v>0.2</v>
      </c>
    </row>
    <row r="21" spans="1:14" x14ac:dyDescent="0.2">
      <c r="A21">
        <v>74</v>
      </c>
      <c r="B21" s="56">
        <v>0</v>
      </c>
      <c r="C21" s="56">
        <v>0</v>
      </c>
      <c r="D21" s="105">
        <v>0.2</v>
      </c>
      <c r="E21" s="105">
        <v>0.2</v>
      </c>
      <c r="F21" s="56">
        <v>0</v>
      </c>
      <c r="G21" s="56">
        <v>0</v>
      </c>
      <c r="H21" s="57">
        <v>0.2</v>
      </c>
      <c r="I21" s="57">
        <v>0.2</v>
      </c>
      <c r="J21" s="105">
        <v>0</v>
      </c>
      <c r="K21" s="105">
        <v>0</v>
      </c>
      <c r="L21" s="105">
        <v>0.20000000000000004</v>
      </c>
      <c r="M21" s="105">
        <v>0.20000000000000004</v>
      </c>
      <c r="N21" s="108">
        <v>0.2</v>
      </c>
    </row>
    <row r="22" spans="1:14" x14ac:dyDescent="0.2">
      <c r="A22" s="109">
        <v>75</v>
      </c>
      <c r="B22" s="108">
        <v>0</v>
      </c>
      <c r="C22" s="108">
        <v>0</v>
      </c>
      <c r="D22" s="108">
        <v>1</v>
      </c>
      <c r="E22" s="108">
        <v>1</v>
      </c>
      <c r="F22" s="108">
        <v>0</v>
      </c>
      <c r="G22" s="108">
        <v>0</v>
      </c>
      <c r="H22" s="108">
        <v>1</v>
      </c>
      <c r="I22" s="108">
        <v>1</v>
      </c>
      <c r="J22" s="57">
        <v>0</v>
      </c>
      <c r="K22" s="57">
        <v>0</v>
      </c>
      <c r="L22" s="57">
        <v>1</v>
      </c>
      <c r="M22" s="57">
        <v>1</v>
      </c>
      <c r="N22" s="108">
        <v>1</v>
      </c>
    </row>
    <row r="23" spans="1:14" x14ac:dyDescent="0.2">
      <c r="A23" s="109">
        <v>76</v>
      </c>
      <c r="B23" s="108">
        <v>0</v>
      </c>
      <c r="C23" s="108">
        <v>0</v>
      </c>
      <c r="D23" s="108">
        <v>1</v>
      </c>
      <c r="E23" s="108">
        <v>1</v>
      </c>
      <c r="F23" s="108">
        <v>0</v>
      </c>
      <c r="G23" s="108">
        <v>0</v>
      </c>
      <c r="H23" s="108">
        <v>1</v>
      </c>
      <c r="I23" s="108">
        <v>1</v>
      </c>
      <c r="J23" s="57">
        <v>0</v>
      </c>
      <c r="K23" s="57">
        <v>0</v>
      </c>
      <c r="L23" s="57">
        <v>1</v>
      </c>
      <c r="M23" s="57">
        <v>1</v>
      </c>
      <c r="N23" s="108">
        <v>1</v>
      </c>
    </row>
    <row r="24" spans="1:14" x14ac:dyDescent="0.2">
      <c r="A24" s="109">
        <v>77</v>
      </c>
      <c r="B24" s="108">
        <v>0</v>
      </c>
      <c r="C24" s="108">
        <v>0</v>
      </c>
      <c r="D24" s="108">
        <v>1</v>
      </c>
      <c r="E24" s="108">
        <v>1</v>
      </c>
      <c r="F24" s="108">
        <v>0</v>
      </c>
      <c r="G24" s="108">
        <v>0</v>
      </c>
      <c r="H24" s="108">
        <v>1</v>
      </c>
      <c r="I24" s="108">
        <v>1</v>
      </c>
      <c r="J24" s="57">
        <v>0</v>
      </c>
      <c r="K24" s="57">
        <v>0</v>
      </c>
      <c r="L24" s="57">
        <v>1</v>
      </c>
      <c r="M24" s="57">
        <v>1</v>
      </c>
      <c r="N24" s="108">
        <v>1</v>
      </c>
    </row>
    <row r="25" spans="1:14" x14ac:dyDescent="0.2">
      <c r="A25" s="109">
        <v>78</v>
      </c>
      <c r="B25" s="108">
        <v>0</v>
      </c>
      <c r="C25" s="108">
        <v>0</v>
      </c>
      <c r="D25" s="108">
        <v>1</v>
      </c>
      <c r="E25" s="108">
        <v>1</v>
      </c>
      <c r="F25" s="108">
        <v>0</v>
      </c>
      <c r="G25" s="108">
        <v>0</v>
      </c>
      <c r="H25" s="108">
        <v>1</v>
      </c>
      <c r="I25" s="108">
        <v>1</v>
      </c>
      <c r="J25" s="57">
        <v>0</v>
      </c>
      <c r="K25" s="57">
        <v>0</v>
      </c>
      <c r="L25" s="57">
        <v>1</v>
      </c>
      <c r="M25" s="57">
        <v>1</v>
      </c>
      <c r="N25" s="108">
        <v>1</v>
      </c>
    </row>
    <row r="26" spans="1:14" x14ac:dyDescent="0.2">
      <c r="A26" s="109">
        <v>79</v>
      </c>
      <c r="B26" s="108">
        <v>0</v>
      </c>
      <c r="C26" s="108">
        <v>0</v>
      </c>
      <c r="D26" s="108">
        <v>1</v>
      </c>
      <c r="E26" s="108">
        <v>1</v>
      </c>
      <c r="F26" s="108">
        <v>0</v>
      </c>
      <c r="G26" s="108">
        <v>0</v>
      </c>
      <c r="H26" s="108">
        <v>1</v>
      </c>
      <c r="I26" s="108">
        <v>1</v>
      </c>
      <c r="J26" s="57">
        <v>0</v>
      </c>
      <c r="K26" s="57">
        <v>0</v>
      </c>
      <c r="L26" s="57">
        <v>1</v>
      </c>
      <c r="M26" s="57">
        <v>1</v>
      </c>
      <c r="N26" s="108">
        <v>1</v>
      </c>
    </row>
    <row r="27" spans="1:14" x14ac:dyDescent="0.2">
      <c r="A27" s="109">
        <v>80</v>
      </c>
      <c r="B27" s="108">
        <v>0</v>
      </c>
      <c r="C27" s="108">
        <v>0</v>
      </c>
      <c r="D27" s="108">
        <v>1</v>
      </c>
      <c r="E27" s="108">
        <v>1</v>
      </c>
      <c r="F27" s="108">
        <v>0</v>
      </c>
      <c r="G27" s="108">
        <v>0</v>
      </c>
      <c r="H27" s="108">
        <v>1</v>
      </c>
      <c r="I27" s="108">
        <v>1</v>
      </c>
      <c r="J27" s="57">
        <v>0</v>
      </c>
      <c r="K27" s="57">
        <v>0</v>
      </c>
      <c r="L27" s="57">
        <v>1</v>
      </c>
      <c r="M27" s="57">
        <v>1</v>
      </c>
      <c r="N27" s="108">
        <v>1</v>
      </c>
    </row>
    <row r="28" spans="1:14" x14ac:dyDescent="0.2">
      <c r="A28" s="109">
        <v>81</v>
      </c>
      <c r="B28" s="108">
        <v>0</v>
      </c>
      <c r="C28" s="108">
        <v>0</v>
      </c>
      <c r="D28" s="108">
        <v>1</v>
      </c>
      <c r="E28" s="108">
        <v>1</v>
      </c>
      <c r="F28" s="108">
        <v>0</v>
      </c>
      <c r="G28" s="108">
        <v>0</v>
      </c>
      <c r="H28" s="108">
        <v>1</v>
      </c>
      <c r="I28" s="108">
        <v>1</v>
      </c>
      <c r="J28" s="57">
        <v>0</v>
      </c>
      <c r="K28" s="57">
        <v>0</v>
      </c>
      <c r="L28" s="57">
        <v>1</v>
      </c>
      <c r="M28" s="57">
        <v>1</v>
      </c>
      <c r="N28" s="108">
        <v>1</v>
      </c>
    </row>
    <row r="29" spans="1:14" x14ac:dyDescent="0.2">
      <c r="A29" s="109">
        <v>82</v>
      </c>
      <c r="B29" s="108">
        <v>0</v>
      </c>
      <c r="C29" s="108">
        <v>0</v>
      </c>
      <c r="D29" s="108">
        <v>1</v>
      </c>
      <c r="E29" s="108">
        <v>1</v>
      </c>
      <c r="F29" s="108">
        <v>0</v>
      </c>
      <c r="G29" s="108">
        <v>0</v>
      </c>
      <c r="H29" s="108">
        <v>1</v>
      </c>
      <c r="I29" s="108">
        <v>1</v>
      </c>
      <c r="J29" s="57">
        <v>0</v>
      </c>
      <c r="K29" s="57">
        <v>0</v>
      </c>
      <c r="L29" s="57">
        <v>1</v>
      </c>
      <c r="M29" s="57">
        <v>1</v>
      </c>
      <c r="N29" s="108">
        <v>1</v>
      </c>
    </row>
    <row r="30" spans="1:14" x14ac:dyDescent="0.2">
      <c r="A30" s="109">
        <v>83</v>
      </c>
      <c r="B30" s="108">
        <v>0</v>
      </c>
      <c r="C30" s="108">
        <v>0</v>
      </c>
      <c r="D30" s="108">
        <v>1</v>
      </c>
      <c r="E30" s="108">
        <v>1</v>
      </c>
      <c r="F30" s="108">
        <v>0</v>
      </c>
      <c r="G30" s="108">
        <v>0</v>
      </c>
      <c r="H30" s="108">
        <v>1</v>
      </c>
      <c r="I30" s="108">
        <v>1</v>
      </c>
      <c r="J30" s="57">
        <v>0</v>
      </c>
      <c r="K30" s="57">
        <v>0</v>
      </c>
      <c r="L30" s="57">
        <v>1</v>
      </c>
      <c r="M30" s="57">
        <v>1</v>
      </c>
      <c r="N30" s="108">
        <v>1</v>
      </c>
    </row>
    <row r="31" spans="1:14" x14ac:dyDescent="0.2">
      <c r="A31" s="109">
        <v>84</v>
      </c>
      <c r="B31" s="108">
        <v>0</v>
      </c>
      <c r="C31" s="108">
        <v>0</v>
      </c>
      <c r="D31" s="108">
        <v>1</v>
      </c>
      <c r="E31" s="108">
        <v>1</v>
      </c>
      <c r="F31" s="108">
        <v>0</v>
      </c>
      <c r="G31" s="108">
        <v>0</v>
      </c>
      <c r="H31" s="108">
        <v>1</v>
      </c>
      <c r="I31" s="108">
        <v>1</v>
      </c>
      <c r="J31" s="57">
        <v>0</v>
      </c>
      <c r="K31" s="57">
        <v>0</v>
      </c>
      <c r="L31" s="57">
        <v>1</v>
      </c>
      <c r="M31" s="57">
        <v>1</v>
      </c>
      <c r="N31" s="108">
        <v>1</v>
      </c>
    </row>
    <row r="32" spans="1:14" x14ac:dyDescent="0.2">
      <c r="A32" s="109">
        <v>85</v>
      </c>
      <c r="B32" s="108">
        <v>0</v>
      </c>
      <c r="C32" s="108">
        <v>0</v>
      </c>
      <c r="D32" s="108">
        <v>1</v>
      </c>
      <c r="E32" s="108">
        <v>1</v>
      </c>
      <c r="F32" s="108">
        <v>0</v>
      </c>
      <c r="G32" s="108">
        <v>0</v>
      </c>
      <c r="H32" s="108">
        <v>1</v>
      </c>
      <c r="I32" s="108">
        <v>1</v>
      </c>
      <c r="J32" s="57">
        <v>0</v>
      </c>
      <c r="K32" s="57">
        <v>0</v>
      </c>
      <c r="L32" s="57">
        <v>1</v>
      </c>
      <c r="M32" s="57">
        <v>1</v>
      </c>
      <c r="N32" s="108">
        <v>1</v>
      </c>
    </row>
    <row r="33" spans="1:14" x14ac:dyDescent="0.2">
      <c r="A33" s="109">
        <v>86</v>
      </c>
      <c r="B33" s="108">
        <v>0</v>
      </c>
      <c r="C33" s="108">
        <v>0</v>
      </c>
      <c r="D33" s="108">
        <v>1</v>
      </c>
      <c r="E33" s="108">
        <v>1</v>
      </c>
      <c r="F33" s="108">
        <v>0</v>
      </c>
      <c r="G33" s="108">
        <v>0</v>
      </c>
      <c r="H33" s="108">
        <v>1</v>
      </c>
      <c r="I33" s="108">
        <v>1</v>
      </c>
      <c r="J33" s="57">
        <v>0</v>
      </c>
      <c r="K33" s="57">
        <v>0</v>
      </c>
      <c r="L33" s="57">
        <v>1</v>
      </c>
      <c r="M33" s="57">
        <v>1</v>
      </c>
      <c r="N33" s="108">
        <v>1</v>
      </c>
    </row>
    <row r="34" spans="1:14" x14ac:dyDescent="0.2">
      <c r="A34" s="109">
        <v>87</v>
      </c>
      <c r="B34" s="108">
        <v>0</v>
      </c>
      <c r="C34" s="108">
        <v>0</v>
      </c>
      <c r="D34" s="108">
        <v>1</v>
      </c>
      <c r="E34" s="108">
        <v>1</v>
      </c>
      <c r="F34" s="108">
        <v>0</v>
      </c>
      <c r="G34" s="108">
        <v>0</v>
      </c>
      <c r="H34" s="108">
        <v>1</v>
      </c>
      <c r="I34" s="108">
        <v>1</v>
      </c>
      <c r="J34" s="57">
        <v>0</v>
      </c>
      <c r="K34" s="57">
        <v>0</v>
      </c>
      <c r="L34" s="57">
        <v>1</v>
      </c>
      <c r="M34" s="57">
        <v>1</v>
      </c>
      <c r="N34" s="108">
        <v>1</v>
      </c>
    </row>
    <row r="35" spans="1:14" x14ac:dyDescent="0.2">
      <c r="A35" s="109">
        <v>88</v>
      </c>
      <c r="B35" s="108">
        <v>0</v>
      </c>
      <c r="C35" s="108">
        <v>0</v>
      </c>
      <c r="D35" s="108">
        <v>1</v>
      </c>
      <c r="E35" s="108">
        <v>1</v>
      </c>
      <c r="F35" s="108">
        <v>0</v>
      </c>
      <c r="G35" s="108">
        <v>0</v>
      </c>
      <c r="H35" s="108">
        <v>1</v>
      </c>
      <c r="I35" s="108">
        <v>1</v>
      </c>
      <c r="J35" s="57">
        <v>0</v>
      </c>
      <c r="K35" s="57">
        <v>0</v>
      </c>
      <c r="L35" s="57">
        <v>1</v>
      </c>
      <c r="M35" s="57">
        <v>1</v>
      </c>
      <c r="N35" s="108">
        <v>1</v>
      </c>
    </row>
    <row r="36" spans="1:14" x14ac:dyDescent="0.2">
      <c r="A36" s="109">
        <v>89</v>
      </c>
      <c r="B36" s="108">
        <v>0</v>
      </c>
      <c r="C36" s="108">
        <v>0</v>
      </c>
      <c r="D36" s="108">
        <v>1</v>
      </c>
      <c r="E36" s="108">
        <v>1</v>
      </c>
      <c r="F36" s="108">
        <v>0</v>
      </c>
      <c r="G36" s="108">
        <v>0</v>
      </c>
      <c r="H36" s="108">
        <v>1</v>
      </c>
      <c r="I36" s="108">
        <v>1</v>
      </c>
      <c r="J36" s="57">
        <v>0</v>
      </c>
      <c r="K36" s="57">
        <v>0</v>
      </c>
      <c r="L36" s="57">
        <v>1</v>
      </c>
      <c r="M36" s="57">
        <v>1</v>
      </c>
      <c r="N36" s="108">
        <v>1</v>
      </c>
    </row>
    <row r="37" spans="1:14" x14ac:dyDescent="0.2">
      <c r="A37" s="109">
        <v>90</v>
      </c>
      <c r="B37" s="108">
        <v>0</v>
      </c>
      <c r="C37" s="108">
        <v>0</v>
      </c>
      <c r="D37" s="108">
        <v>1</v>
      </c>
      <c r="E37" s="108">
        <v>1</v>
      </c>
      <c r="F37" s="108">
        <v>0</v>
      </c>
      <c r="G37" s="108">
        <v>0</v>
      </c>
      <c r="H37" s="108">
        <v>1</v>
      </c>
      <c r="I37" s="108">
        <v>1</v>
      </c>
      <c r="J37" s="57">
        <v>0</v>
      </c>
      <c r="K37" s="57">
        <v>0</v>
      </c>
      <c r="L37" s="57">
        <v>1</v>
      </c>
      <c r="M37" s="57">
        <v>1</v>
      </c>
      <c r="N37" s="108">
        <v>1</v>
      </c>
    </row>
    <row r="38" spans="1:14" x14ac:dyDescent="0.2">
      <c r="A38" s="109">
        <v>91</v>
      </c>
      <c r="B38" s="108">
        <v>0</v>
      </c>
      <c r="C38" s="108">
        <v>0</v>
      </c>
      <c r="D38" s="108">
        <v>1</v>
      </c>
      <c r="E38" s="108">
        <v>1</v>
      </c>
      <c r="F38" s="108">
        <v>0</v>
      </c>
      <c r="G38" s="108">
        <v>0</v>
      </c>
      <c r="H38" s="108">
        <v>1</v>
      </c>
      <c r="I38" s="108">
        <v>1</v>
      </c>
      <c r="J38" s="57">
        <v>0</v>
      </c>
      <c r="K38" s="57">
        <v>0</v>
      </c>
      <c r="L38" s="57">
        <v>1</v>
      </c>
      <c r="M38" s="57">
        <v>1</v>
      </c>
      <c r="N38" s="108">
        <v>1</v>
      </c>
    </row>
    <row r="39" spans="1:14" x14ac:dyDescent="0.2">
      <c r="A39" s="109">
        <v>92</v>
      </c>
      <c r="B39" s="108">
        <v>0</v>
      </c>
      <c r="C39" s="108">
        <v>0</v>
      </c>
      <c r="D39" s="108">
        <v>1</v>
      </c>
      <c r="E39" s="108">
        <v>1</v>
      </c>
      <c r="F39" s="108">
        <v>0</v>
      </c>
      <c r="G39" s="108">
        <v>0</v>
      </c>
      <c r="H39" s="108">
        <v>1</v>
      </c>
      <c r="I39" s="108">
        <v>1</v>
      </c>
      <c r="J39" s="57">
        <v>0</v>
      </c>
      <c r="K39" s="57">
        <v>0</v>
      </c>
      <c r="L39" s="57">
        <v>1</v>
      </c>
      <c r="M39" s="57">
        <v>1</v>
      </c>
      <c r="N39" s="108">
        <v>1</v>
      </c>
    </row>
    <row r="40" spans="1:14" x14ac:dyDescent="0.2">
      <c r="A40" s="109">
        <v>93</v>
      </c>
      <c r="B40" s="108">
        <v>0</v>
      </c>
      <c r="C40" s="108">
        <v>0</v>
      </c>
      <c r="D40" s="108">
        <v>1</v>
      </c>
      <c r="E40" s="108">
        <v>1</v>
      </c>
      <c r="F40" s="108">
        <v>0</v>
      </c>
      <c r="G40" s="108">
        <v>0</v>
      </c>
      <c r="H40" s="108">
        <v>1</v>
      </c>
      <c r="I40" s="108">
        <v>1</v>
      </c>
      <c r="J40" s="57">
        <v>0</v>
      </c>
      <c r="K40" s="57">
        <v>0</v>
      </c>
      <c r="L40" s="57">
        <v>1</v>
      </c>
      <c r="M40" s="57">
        <v>1</v>
      </c>
      <c r="N40" s="108">
        <v>1</v>
      </c>
    </row>
    <row r="41" spans="1:14" x14ac:dyDescent="0.2">
      <c r="A41" s="109">
        <v>94</v>
      </c>
      <c r="B41" s="108">
        <v>0</v>
      </c>
      <c r="C41" s="108">
        <v>0</v>
      </c>
      <c r="D41" s="108">
        <v>1</v>
      </c>
      <c r="E41" s="108">
        <v>1</v>
      </c>
      <c r="F41" s="108">
        <v>0</v>
      </c>
      <c r="G41" s="108">
        <v>0</v>
      </c>
      <c r="H41" s="108">
        <v>1</v>
      </c>
      <c r="I41" s="108">
        <v>1</v>
      </c>
      <c r="J41" s="57">
        <v>0</v>
      </c>
      <c r="K41" s="57">
        <v>0</v>
      </c>
      <c r="L41" s="57">
        <v>1</v>
      </c>
      <c r="M41" s="57">
        <v>1</v>
      </c>
      <c r="N41" s="108">
        <v>1</v>
      </c>
    </row>
    <row r="42" spans="1:14" x14ac:dyDescent="0.2">
      <c r="A42" s="109">
        <v>95</v>
      </c>
      <c r="B42" s="108">
        <v>0</v>
      </c>
      <c r="C42" s="108">
        <v>0</v>
      </c>
      <c r="D42" s="108">
        <v>1</v>
      </c>
      <c r="E42" s="108">
        <v>1</v>
      </c>
      <c r="F42" s="108">
        <v>0</v>
      </c>
      <c r="G42" s="108">
        <v>0</v>
      </c>
      <c r="H42" s="108">
        <v>1</v>
      </c>
      <c r="I42" s="108">
        <v>1</v>
      </c>
      <c r="J42" s="57">
        <v>0</v>
      </c>
      <c r="K42" s="57">
        <v>0</v>
      </c>
      <c r="L42" s="57">
        <v>1</v>
      </c>
      <c r="M42" s="57">
        <v>1</v>
      </c>
      <c r="N42" s="108">
        <v>1</v>
      </c>
    </row>
    <row r="43" spans="1:14" x14ac:dyDescent="0.2">
      <c r="A43" s="109">
        <v>96</v>
      </c>
      <c r="B43" s="108">
        <v>0</v>
      </c>
      <c r="C43" s="108">
        <v>0</v>
      </c>
      <c r="D43" s="108">
        <v>1</v>
      </c>
      <c r="E43" s="108">
        <v>1</v>
      </c>
      <c r="F43" s="108">
        <v>0</v>
      </c>
      <c r="G43" s="108">
        <v>0</v>
      </c>
      <c r="H43" s="108">
        <v>1</v>
      </c>
      <c r="I43" s="108">
        <v>1</v>
      </c>
      <c r="J43" s="57">
        <v>0</v>
      </c>
      <c r="K43" s="57">
        <v>0</v>
      </c>
      <c r="L43" s="57">
        <v>1</v>
      </c>
      <c r="M43" s="57">
        <v>1</v>
      </c>
      <c r="N43" s="108">
        <v>1</v>
      </c>
    </row>
    <row r="44" spans="1:14" x14ac:dyDescent="0.2">
      <c r="A44" s="109">
        <v>97</v>
      </c>
      <c r="B44" s="108">
        <v>0</v>
      </c>
      <c r="C44" s="108">
        <v>0</v>
      </c>
      <c r="D44" s="108">
        <v>1</v>
      </c>
      <c r="E44" s="108">
        <v>1</v>
      </c>
      <c r="F44" s="108">
        <v>0</v>
      </c>
      <c r="G44" s="108">
        <v>0</v>
      </c>
      <c r="H44" s="108">
        <v>1</v>
      </c>
      <c r="I44" s="108">
        <v>1</v>
      </c>
      <c r="J44" s="57">
        <v>0</v>
      </c>
      <c r="K44" s="57">
        <v>0</v>
      </c>
      <c r="L44" s="57">
        <v>1</v>
      </c>
      <c r="M44" s="57">
        <v>1</v>
      </c>
      <c r="N44" s="108">
        <v>1</v>
      </c>
    </row>
    <row r="45" spans="1:14" x14ac:dyDescent="0.2">
      <c r="A45" s="109">
        <v>98</v>
      </c>
      <c r="B45" s="108">
        <v>0</v>
      </c>
      <c r="C45" s="108">
        <v>0</v>
      </c>
      <c r="D45" s="108">
        <v>1</v>
      </c>
      <c r="E45" s="108">
        <v>1</v>
      </c>
      <c r="F45" s="108">
        <v>0</v>
      </c>
      <c r="G45" s="108">
        <v>0</v>
      </c>
      <c r="H45" s="108">
        <v>1</v>
      </c>
      <c r="I45" s="108">
        <v>1</v>
      </c>
      <c r="J45" s="57">
        <v>0</v>
      </c>
      <c r="K45" s="57">
        <v>0</v>
      </c>
      <c r="L45" s="57">
        <v>1</v>
      </c>
      <c r="M45" s="57">
        <v>1</v>
      </c>
      <c r="N45" s="108">
        <v>1</v>
      </c>
    </row>
    <row r="46" spans="1:14" x14ac:dyDescent="0.2">
      <c r="A46" s="109">
        <v>99</v>
      </c>
      <c r="B46" s="108">
        <v>0</v>
      </c>
      <c r="C46" s="108">
        <v>0</v>
      </c>
      <c r="D46" s="108">
        <v>1</v>
      </c>
      <c r="E46" s="108">
        <v>1</v>
      </c>
      <c r="F46" s="108">
        <v>0</v>
      </c>
      <c r="G46" s="108">
        <v>0</v>
      </c>
      <c r="H46" s="108">
        <v>1</v>
      </c>
      <c r="I46" s="108">
        <v>1</v>
      </c>
      <c r="J46" s="57">
        <v>0</v>
      </c>
      <c r="K46" s="57">
        <v>0</v>
      </c>
      <c r="L46" s="57">
        <v>1</v>
      </c>
      <c r="M46" s="57">
        <v>1</v>
      </c>
      <c r="N46" s="108">
        <v>1</v>
      </c>
    </row>
    <row r="47" spans="1:14" x14ac:dyDescent="0.2">
      <c r="A47" s="109">
        <v>100</v>
      </c>
      <c r="B47" s="108">
        <v>0</v>
      </c>
      <c r="C47" s="108">
        <v>0</v>
      </c>
      <c r="D47" s="108">
        <v>1</v>
      </c>
      <c r="E47" s="108">
        <v>1</v>
      </c>
      <c r="F47" s="108">
        <v>0</v>
      </c>
      <c r="G47" s="108">
        <v>0</v>
      </c>
      <c r="H47" s="108">
        <v>1</v>
      </c>
      <c r="I47" s="108">
        <v>1</v>
      </c>
      <c r="J47" s="57">
        <v>0</v>
      </c>
      <c r="K47" s="57">
        <v>0</v>
      </c>
      <c r="L47" s="57">
        <v>1</v>
      </c>
      <c r="M47" s="57">
        <v>1</v>
      </c>
      <c r="N47" s="108">
        <v>1</v>
      </c>
    </row>
    <row r="48" spans="1:14" x14ac:dyDescent="0.2">
      <c r="A48" s="109">
        <v>101</v>
      </c>
      <c r="B48" s="108">
        <v>0</v>
      </c>
      <c r="C48" s="108">
        <v>0</v>
      </c>
      <c r="D48" s="108">
        <v>1</v>
      </c>
      <c r="E48" s="108">
        <v>1</v>
      </c>
      <c r="F48" s="108">
        <v>0</v>
      </c>
      <c r="G48" s="108">
        <v>0</v>
      </c>
      <c r="H48" s="108">
        <v>1</v>
      </c>
      <c r="I48" s="108">
        <v>1</v>
      </c>
      <c r="J48" s="57">
        <v>0</v>
      </c>
      <c r="K48" s="57">
        <v>0</v>
      </c>
      <c r="L48" s="57">
        <v>1</v>
      </c>
      <c r="M48" s="57">
        <v>1</v>
      </c>
      <c r="N48" s="108">
        <v>1</v>
      </c>
    </row>
    <row r="49" spans="1:14" x14ac:dyDescent="0.2">
      <c r="A49" s="109">
        <v>102</v>
      </c>
      <c r="B49" s="108">
        <v>0</v>
      </c>
      <c r="C49" s="108">
        <v>0</v>
      </c>
      <c r="D49" s="108">
        <v>1</v>
      </c>
      <c r="E49" s="108">
        <v>1</v>
      </c>
      <c r="F49" s="108">
        <v>0</v>
      </c>
      <c r="G49" s="108">
        <v>0</v>
      </c>
      <c r="H49" s="108">
        <v>1</v>
      </c>
      <c r="I49" s="108">
        <v>1</v>
      </c>
      <c r="J49" s="57">
        <v>0</v>
      </c>
      <c r="K49" s="57">
        <v>0</v>
      </c>
      <c r="L49" s="57">
        <v>1</v>
      </c>
      <c r="M49" s="57">
        <v>1</v>
      </c>
      <c r="N49" s="108">
        <v>1</v>
      </c>
    </row>
    <row r="50" spans="1:14" x14ac:dyDescent="0.2">
      <c r="A50" s="109">
        <v>103</v>
      </c>
      <c r="B50" s="108">
        <v>0</v>
      </c>
      <c r="C50" s="108">
        <v>0</v>
      </c>
      <c r="D50" s="108">
        <v>1</v>
      </c>
      <c r="E50" s="108">
        <v>1</v>
      </c>
      <c r="F50" s="108">
        <v>0</v>
      </c>
      <c r="G50" s="108">
        <v>0</v>
      </c>
      <c r="H50" s="108">
        <v>1</v>
      </c>
      <c r="I50" s="108">
        <v>1</v>
      </c>
      <c r="J50" s="57">
        <v>0</v>
      </c>
      <c r="K50" s="57">
        <v>0</v>
      </c>
      <c r="L50" s="57">
        <v>1</v>
      </c>
      <c r="M50" s="57">
        <v>1</v>
      </c>
      <c r="N50" s="108">
        <v>1</v>
      </c>
    </row>
    <row r="51" spans="1:14" x14ac:dyDescent="0.2">
      <c r="A51" s="109">
        <v>104</v>
      </c>
      <c r="B51" s="108">
        <v>0</v>
      </c>
      <c r="C51" s="108">
        <v>0</v>
      </c>
      <c r="D51" s="108">
        <v>1</v>
      </c>
      <c r="E51" s="108">
        <v>1</v>
      </c>
      <c r="F51" s="108">
        <v>0</v>
      </c>
      <c r="G51" s="108">
        <v>0</v>
      </c>
      <c r="H51" s="108">
        <v>1</v>
      </c>
      <c r="I51" s="108">
        <v>1</v>
      </c>
      <c r="J51" s="57">
        <v>0</v>
      </c>
      <c r="K51" s="57">
        <v>0</v>
      </c>
      <c r="L51" s="57">
        <v>1</v>
      </c>
      <c r="M51" s="57">
        <v>1</v>
      </c>
      <c r="N51" s="108">
        <v>1</v>
      </c>
    </row>
    <row r="52" spans="1:14" x14ac:dyDescent="0.2">
      <c r="A52" s="109">
        <v>105</v>
      </c>
      <c r="B52" s="108">
        <v>0</v>
      </c>
      <c r="C52" s="108">
        <v>0</v>
      </c>
      <c r="D52" s="108">
        <v>1</v>
      </c>
      <c r="E52" s="108">
        <v>1</v>
      </c>
      <c r="F52" s="108">
        <v>0</v>
      </c>
      <c r="G52" s="108">
        <v>0</v>
      </c>
      <c r="H52" s="108">
        <v>1</v>
      </c>
      <c r="I52" s="108">
        <v>1</v>
      </c>
      <c r="J52" s="57">
        <v>0</v>
      </c>
      <c r="K52" s="57">
        <v>0</v>
      </c>
      <c r="L52" s="57">
        <v>1</v>
      </c>
      <c r="M52" s="57">
        <v>1</v>
      </c>
      <c r="N52" s="108">
        <v>1</v>
      </c>
    </row>
    <row r="53" spans="1:14" x14ac:dyDescent="0.2">
      <c r="A53" s="109">
        <v>106</v>
      </c>
      <c r="B53" s="108">
        <v>0</v>
      </c>
      <c r="C53" s="108">
        <v>0</v>
      </c>
      <c r="D53" s="108">
        <v>1</v>
      </c>
      <c r="E53" s="108">
        <v>1</v>
      </c>
      <c r="F53" s="108">
        <v>0</v>
      </c>
      <c r="G53" s="108">
        <v>0</v>
      </c>
      <c r="H53" s="108">
        <v>1</v>
      </c>
      <c r="I53" s="108">
        <v>1</v>
      </c>
      <c r="J53" s="57">
        <v>0</v>
      </c>
      <c r="K53" s="57">
        <v>0</v>
      </c>
      <c r="L53" s="57">
        <v>1</v>
      </c>
      <c r="M53" s="57">
        <v>1</v>
      </c>
      <c r="N53" s="108">
        <v>1</v>
      </c>
    </row>
    <row r="54" spans="1:14" x14ac:dyDescent="0.2">
      <c r="A54" s="109">
        <v>107</v>
      </c>
      <c r="B54" s="108">
        <v>0</v>
      </c>
      <c r="C54" s="108">
        <v>0</v>
      </c>
      <c r="D54" s="108">
        <v>1</v>
      </c>
      <c r="E54" s="108">
        <v>1</v>
      </c>
      <c r="F54" s="108">
        <v>0</v>
      </c>
      <c r="G54" s="108">
        <v>0</v>
      </c>
      <c r="H54" s="108">
        <v>1</v>
      </c>
      <c r="I54" s="108">
        <v>1</v>
      </c>
      <c r="J54" s="57">
        <v>0</v>
      </c>
      <c r="K54" s="57">
        <v>0</v>
      </c>
      <c r="L54" s="57">
        <v>1</v>
      </c>
      <c r="M54" s="57">
        <v>1</v>
      </c>
      <c r="N54" s="108">
        <v>1</v>
      </c>
    </row>
    <row r="55" spans="1:14" x14ac:dyDescent="0.2">
      <c r="A55" s="109">
        <v>108</v>
      </c>
      <c r="B55" s="108">
        <v>0</v>
      </c>
      <c r="C55" s="108">
        <v>0</v>
      </c>
      <c r="D55" s="108">
        <v>1</v>
      </c>
      <c r="E55" s="108">
        <v>1</v>
      </c>
      <c r="F55" s="108">
        <v>0</v>
      </c>
      <c r="G55" s="108">
        <v>0</v>
      </c>
      <c r="H55" s="108">
        <v>1</v>
      </c>
      <c r="I55" s="108">
        <v>1</v>
      </c>
      <c r="J55" s="57">
        <v>0</v>
      </c>
      <c r="K55" s="57">
        <v>0</v>
      </c>
      <c r="L55" s="57">
        <v>1</v>
      </c>
      <c r="M55" s="57">
        <v>1</v>
      </c>
      <c r="N55" s="108">
        <v>1</v>
      </c>
    </row>
    <row r="56" spans="1:14" x14ac:dyDescent="0.2">
      <c r="A56" s="109">
        <v>109</v>
      </c>
      <c r="B56" s="108">
        <v>0</v>
      </c>
      <c r="C56" s="108">
        <v>0</v>
      </c>
      <c r="D56" s="108">
        <v>1</v>
      </c>
      <c r="E56" s="108">
        <v>1</v>
      </c>
      <c r="F56" s="108">
        <v>0</v>
      </c>
      <c r="G56" s="108">
        <v>0</v>
      </c>
      <c r="H56" s="108">
        <v>1</v>
      </c>
      <c r="I56" s="108">
        <v>1</v>
      </c>
      <c r="J56" s="57">
        <v>0</v>
      </c>
      <c r="K56" s="57">
        <v>0</v>
      </c>
      <c r="L56" s="57">
        <v>1</v>
      </c>
      <c r="M56" s="57">
        <v>1</v>
      </c>
      <c r="N56" s="108">
        <v>1</v>
      </c>
    </row>
    <row r="57" spans="1:14" x14ac:dyDescent="0.2">
      <c r="A57" s="109">
        <v>110</v>
      </c>
      <c r="B57" s="108">
        <v>0</v>
      </c>
      <c r="C57" s="108">
        <v>0</v>
      </c>
      <c r="D57" s="108">
        <v>1</v>
      </c>
      <c r="E57" s="108">
        <v>1</v>
      </c>
      <c r="F57" s="108">
        <v>0</v>
      </c>
      <c r="G57" s="108">
        <v>0</v>
      </c>
      <c r="H57" s="108">
        <v>1</v>
      </c>
      <c r="I57" s="108">
        <v>1</v>
      </c>
      <c r="J57" s="57">
        <v>0</v>
      </c>
      <c r="K57" s="57">
        <v>0</v>
      </c>
      <c r="L57" s="57">
        <v>1</v>
      </c>
      <c r="M57" s="57">
        <v>1</v>
      </c>
      <c r="N57" s="108">
        <v>1</v>
      </c>
    </row>
    <row r="58" spans="1:14" x14ac:dyDescent="0.2">
      <c r="A58" s="109">
        <v>111</v>
      </c>
      <c r="B58" s="108">
        <v>0</v>
      </c>
      <c r="C58" s="108">
        <v>0</v>
      </c>
      <c r="D58" s="108">
        <v>1</v>
      </c>
      <c r="E58" s="108">
        <v>1</v>
      </c>
      <c r="F58" s="108">
        <v>0</v>
      </c>
      <c r="G58" s="108">
        <v>0</v>
      </c>
      <c r="H58" s="108">
        <v>1</v>
      </c>
      <c r="I58" s="108">
        <v>1</v>
      </c>
      <c r="J58" s="57">
        <v>0</v>
      </c>
      <c r="K58" s="57">
        <v>0</v>
      </c>
      <c r="L58" s="57">
        <v>1</v>
      </c>
      <c r="M58" s="57">
        <v>1</v>
      </c>
      <c r="N58" s="108">
        <v>1</v>
      </c>
    </row>
    <row r="59" spans="1:14" x14ac:dyDescent="0.2">
      <c r="A59" s="109">
        <v>112</v>
      </c>
      <c r="B59" s="108">
        <v>0</v>
      </c>
      <c r="C59" s="108">
        <v>0</v>
      </c>
      <c r="D59" s="108">
        <v>1</v>
      </c>
      <c r="E59" s="108">
        <v>1</v>
      </c>
      <c r="F59" s="108">
        <v>0</v>
      </c>
      <c r="G59" s="108">
        <v>0</v>
      </c>
      <c r="H59" s="108">
        <v>1</v>
      </c>
      <c r="I59" s="108">
        <v>1</v>
      </c>
      <c r="J59" s="57">
        <v>0</v>
      </c>
      <c r="K59" s="57">
        <v>0</v>
      </c>
      <c r="L59" s="57">
        <v>1</v>
      </c>
      <c r="M59" s="57">
        <v>1</v>
      </c>
      <c r="N59" s="108">
        <v>1</v>
      </c>
    </row>
    <row r="60" spans="1:14" x14ac:dyDescent="0.2">
      <c r="A60" s="109">
        <v>113</v>
      </c>
      <c r="B60" s="108">
        <v>0</v>
      </c>
      <c r="C60" s="108">
        <v>0</v>
      </c>
      <c r="D60" s="108">
        <v>1</v>
      </c>
      <c r="E60" s="108">
        <v>1</v>
      </c>
      <c r="F60" s="108">
        <v>0</v>
      </c>
      <c r="G60" s="108">
        <v>0</v>
      </c>
      <c r="H60" s="108">
        <v>1</v>
      </c>
      <c r="I60" s="108">
        <v>1</v>
      </c>
      <c r="J60" s="57">
        <v>0</v>
      </c>
      <c r="K60" s="57">
        <v>0</v>
      </c>
      <c r="L60" s="57">
        <v>1</v>
      </c>
      <c r="M60" s="57">
        <v>1</v>
      </c>
      <c r="N60" s="108">
        <v>1</v>
      </c>
    </row>
    <row r="61" spans="1:14" x14ac:dyDescent="0.2">
      <c r="A61" s="109">
        <v>114</v>
      </c>
      <c r="B61" s="108">
        <v>0</v>
      </c>
      <c r="C61" s="108">
        <v>0</v>
      </c>
      <c r="D61" s="108">
        <v>1</v>
      </c>
      <c r="E61" s="108">
        <v>1</v>
      </c>
      <c r="F61" s="108">
        <v>0</v>
      </c>
      <c r="G61" s="108">
        <v>0</v>
      </c>
      <c r="H61" s="108">
        <v>1</v>
      </c>
      <c r="I61" s="108">
        <v>1</v>
      </c>
      <c r="J61" s="57">
        <v>0</v>
      </c>
      <c r="K61" s="57">
        <v>0</v>
      </c>
      <c r="L61" s="57">
        <v>1</v>
      </c>
      <c r="M61" s="57">
        <v>1</v>
      </c>
      <c r="N61" s="108">
        <v>1</v>
      </c>
    </row>
    <row r="62" spans="1:14" x14ac:dyDescent="0.2">
      <c r="A62" s="109">
        <v>115</v>
      </c>
      <c r="B62" s="108">
        <v>0</v>
      </c>
      <c r="C62" s="108">
        <v>0</v>
      </c>
      <c r="D62" s="108">
        <v>1</v>
      </c>
      <c r="E62" s="108">
        <v>1</v>
      </c>
      <c r="F62" s="108">
        <v>0</v>
      </c>
      <c r="G62" s="108">
        <v>0</v>
      </c>
      <c r="H62" s="108">
        <v>1</v>
      </c>
      <c r="I62" s="108">
        <v>1</v>
      </c>
      <c r="J62" s="57">
        <v>0</v>
      </c>
      <c r="K62" s="57">
        <v>0</v>
      </c>
      <c r="L62" s="57">
        <v>1</v>
      </c>
      <c r="M62" s="57">
        <v>1</v>
      </c>
      <c r="N62" s="108">
        <v>1</v>
      </c>
    </row>
    <row r="63" spans="1:14" x14ac:dyDescent="0.2">
      <c r="A63" s="109">
        <v>116</v>
      </c>
      <c r="B63" s="108">
        <v>0</v>
      </c>
      <c r="C63" s="108">
        <v>0</v>
      </c>
      <c r="D63" s="108">
        <v>1</v>
      </c>
      <c r="E63" s="108">
        <v>1</v>
      </c>
      <c r="F63" s="108">
        <v>0</v>
      </c>
      <c r="G63" s="108">
        <v>0</v>
      </c>
      <c r="H63" s="108">
        <v>1</v>
      </c>
      <c r="I63" s="108">
        <v>1</v>
      </c>
      <c r="J63" s="57">
        <v>0</v>
      </c>
      <c r="K63" s="57">
        <v>0</v>
      </c>
      <c r="L63" s="57">
        <v>1</v>
      </c>
      <c r="M63" s="57">
        <v>1</v>
      </c>
      <c r="N63" s="108">
        <v>1</v>
      </c>
    </row>
    <row r="64" spans="1:14" x14ac:dyDescent="0.2">
      <c r="A64" s="109">
        <v>117</v>
      </c>
      <c r="B64" s="108">
        <v>0</v>
      </c>
      <c r="C64" s="108">
        <v>0</v>
      </c>
      <c r="D64" s="108">
        <v>1</v>
      </c>
      <c r="E64" s="108">
        <v>1</v>
      </c>
      <c r="F64" s="108">
        <v>0</v>
      </c>
      <c r="G64" s="108">
        <v>0</v>
      </c>
      <c r="H64" s="108">
        <v>1</v>
      </c>
      <c r="I64" s="108">
        <v>1</v>
      </c>
      <c r="J64" s="57">
        <v>0</v>
      </c>
      <c r="K64" s="57">
        <v>0</v>
      </c>
      <c r="L64" s="57">
        <v>1</v>
      </c>
      <c r="M64" s="57">
        <v>1</v>
      </c>
      <c r="N64" s="108">
        <v>1</v>
      </c>
    </row>
    <row r="65" spans="1:14" x14ac:dyDescent="0.2">
      <c r="A65" s="109">
        <v>118</v>
      </c>
      <c r="B65" s="108">
        <v>0</v>
      </c>
      <c r="C65" s="108">
        <v>0</v>
      </c>
      <c r="D65" s="108">
        <v>1</v>
      </c>
      <c r="E65" s="108">
        <v>1</v>
      </c>
      <c r="F65" s="108">
        <v>0</v>
      </c>
      <c r="G65" s="108">
        <v>0</v>
      </c>
      <c r="H65" s="108">
        <v>1</v>
      </c>
      <c r="I65" s="108">
        <v>1</v>
      </c>
      <c r="J65" s="57">
        <v>0</v>
      </c>
      <c r="K65" s="57">
        <v>0</v>
      </c>
      <c r="L65" s="57">
        <v>1</v>
      </c>
      <c r="M65" s="57">
        <v>1</v>
      </c>
      <c r="N65" s="108">
        <v>1</v>
      </c>
    </row>
    <row r="66" spans="1:14" x14ac:dyDescent="0.2">
      <c r="A66" s="109">
        <v>119</v>
      </c>
      <c r="B66" s="108">
        <v>0</v>
      </c>
      <c r="C66" s="108">
        <v>0</v>
      </c>
      <c r="D66" s="108">
        <v>1</v>
      </c>
      <c r="E66" s="108">
        <v>1</v>
      </c>
      <c r="F66" s="108">
        <v>0</v>
      </c>
      <c r="G66" s="108">
        <v>0</v>
      </c>
      <c r="H66" s="108">
        <v>1</v>
      </c>
      <c r="I66" s="108">
        <v>1</v>
      </c>
      <c r="J66" s="57">
        <v>0</v>
      </c>
      <c r="K66" s="57">
        <v>0</v>
      </c>
      <c r="L66" s="57">
        <v>1</v>
      </c>
      <c r="M66" s="57">
        <v>1</v>
      </c>
      <c r="N66" s="108">
        <v>1</v>
      </c>
    </row>
    <row r="67" spans="1:14" x14ac:dyDescent="0.2">
      <c r="A67" s="109">
        <v>120</v>
      </c>
      <c r="B67" s="108">
        <v>0</v>
      </c>
      <c r="C67" s="108">
        <v>0</v>
      </c>
      <c r="D67" s="108">
        <v>1</v>
      </c>
      <c r="E67" s="108">
        <v>1</v>
      </c>
      <c r="F67" s="108">
        <v>0</v>
      </c>
      <c r="G67" s="108">
        <v>0</v>
      </c>
      <c r="H67" s="108">
        <v>1</v>
      </c>
      <c r="I67" s="108">
        <v>1</v>
      </c>
      <c r="J67" s="57">
        <v>0</v>
      </c>
      <c r="K67" s="57">
        <v>0</v>
      </c>
      <c r="L67" s="57">
        <v>1</v>
      </c>
      <c r="M67" s="57">
        <v>1</v>
      </c>
      <c r="N67" s="108">
        <v>1</v>
      </c>
    </row>
    <row r="68" spans="1:14" x14ac:dyDescent="0.2">
      <c r="A68" s="52"/>
      <c r="B68" s="52"/>
      <c r="C68" s="58"/>
      <c r="D68" s="58"/>
      <c r="E68" s="52"/>
      <c r="F68" s="52"/>
      <c r="J68" s="52"/>
      <c r="K68" s="58"/>
      <c r="L68" s="58"/>
      <c r="M68" s="52"/>
    </row>
    <row r="69" spans="1:14" x14ac:dyDescent="0.2">
      <c r="A69" s="52"/>
      <c r="B69" s="52"/>
      <c r="C69" s="58"/>
      <c r="D69" s="52"/>
      <c r="E69" s="52"/>
      <c r="F69" s="52"/>
      <c r="J69" s="52"/>
      <c r="K69" s="58"/>
      <c r="L69" s="52"/>
      <c r="M69" s="52"/>
    </row>
    <row r="70" spans="1:14" x14ac:dyDescent="0.2">
      <c r="A70" s="52"/>
      <c r="B70" s="52"/>
      <c r="C70" s="52"/>
      <c r="D70" s="52"/>
      <c r="E70" s="52"/>
      <c r="F70" s="52"/>
      <c r="J70" s="52"/>
      <c r="K70" s="52"/>
      <c r="L70" s="52"/>
      <c r="M70" s="52"/>
    </row>
    <row r="71" spans="1:14" x14ac:dyDescent="0.2">
      <c r="A71" s="52"/>
      <c r="B71" s="52"/>
      <c r="C71" s="52"/>
      <c r="D71" s="52"/>
      <c r="E71" s="52"/>
      <c r="F71" s="52"/>
      <c r="J71" s="52"/>
      <c r="K71" s="52"/>
      <c r="L71" s="52"/>
      <c r="M71" s="5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D102"/>
  <sheetViews>
    <sheetView workbookViewId="0">
      <selection sqref="A1:XFD1048576"/>
    </sheetView>
  </sheetViews>
  <sheetFormatPr baseColWidth="10" defaultColWidth="10.6640625" defaultRowHeight="16" x14ac:dyDescent="0.2"/>
  <cols>
    <col min="58" max="58" width="10.6640625" style="1"/>
  </cols>
  <sheetData>
    <row r="1" spans="1:108" x14ac:dyDescent="0.2">
      <c r="A1" s="13" t="s">
        <v>0</v>
      </c>
      <c r="B1" s="8">
        <v>1951</v>
      </c>
      <c r="C1" s="8">
        <v>1952</v>
      </c>
      <c r="D1" s="8">
        <v>1953</v>
      </c>
      <c r="E1" s="8">
        <v>1954</v>
      </c>
      <c r="F1" s="8">
        <v>1955</v>
      </c>
      <c r="G1" s="8">
        <v>1956</v>
      </c>
      <c r="H1" s="8">
        <v>1957</v>
      </c>
      <c r="I1" s="8">
        <v>1958</v>
      </c>
      <c r="J1" s="8">
        <v>1959</v>
      </c>
      <c r="K1" s="8">
        <v>1960</v>
      </c>
      <c r="L1" s="8">
        <v>1961</v>
      </c>
      <c r="M1" s="8">
        <v>1962</v>
      </c>
      <c r="N1" s="8">
        <v>1963</v>
      </c>
      <c r="O1" s="8">
        <v>1964</v>
      </c>
      <c r="P1" s="8">
        <v>1965</v>
      </c>
      <c r="Q1" s="8">
        <v>1966</v>
      </c>
      <c r="R1" s="8">
        <v>1967</v>
      </c>
      <c r="S1" s="8">
        <v>1968</v>
      </c>
      <c r="T1" s="8">
        <v>1969</v>
      </c>
      <c r="U1" s="8">
        <v>1970</v>
      </c>
      <c r="V1" s="8">
        <v>1971</v>
      </c>
      <c r="W1" s="8">
        <v>1972</v>
      </c>
      <c r="X1" s="8">
        <v>1973</v>
      </c>
      <c r="Y1" s="8">
        <v>1974</v>
      </c>
      <c r="Z1" s="8">
        <v>1975</v>
      </c>
      <c r="AA1" s="8">
        <v>1976</v>
      </c>
      <c r="AB1" s="8">
        <v>1977</v>
      </c>
      <c r="AC1" s="8">
        <v>1978</v>
      </c>
      <c r="AD1" s="8">
        <v>1979</v>
      </c>
      <c r="AE1" s="8">
        <v>1980</v>
      </c>
      <c r="AF1" s="8">
        <v>1981</v>
      </c>
      <c r="AG1" s="8">
        <v>1982</v>
      </c>
      <c r="AH1" s="8">
        <v>1983</v>
      </c>
      <c r="AI1" s="8">
        <v>1984</v>
      </c>
      <c r="AJ1" s="8">
        <v>1985</v>
      </c>
      <c r="AK1" s="8">
        <v>1986</v>
      </c>
      <c r="AL1" s="8">
        <v>1987</v>
      </c>
      <c r="AM1" s="8">
        <v>1988</v>
      </c>
      <c r="AN1" s="8">
        <v>1989</v>
      </c>
      <c r="AO1" s="8">
        <v>1990</v>
      </c>
      <c r="AP1" s="8">
        <v>1991</v>
      </c>
      <c r="AQ1" s="8">
        <v>1992</v>
      </c>
      <c r="AR1" s="8">
        <v>1993</v>
      </c>
      <c r="AS1" s="8">
        <v>1994</v>
      </c>
      <c r="AT1" s="8">
        <v>1995</v>
      </c>
      <c r="AU1" s="8">
        <v>1996</v>
      </c>
      <c r="AV1" s="8">
        <v>1997</v>
      </c>
      <c r="AW1" s="8">
        <v>1998</v>
      </c>
      <c r="AX1" s="8">
        <v>1999</v>
      </c>
      <c r="AY1" s="8">
        <v>2000</v>
      </c>
      <c r="AZ1" s="8">
        <v>2001</v>
      </c>
      <c r="BA1" s="8">
        <v>2002</v>
      </c>
      <c r="BB1" s="8">
        <v>2003</v>
      </c>
      <c r="BC1" s="8">
        <v>2004</v>
      </c>
      <c r="BD1" s="8">
        <v>2005</v>
      </c>
      <c r="BE1" s="8">
        <v>2006</v>
      </c>
      <c r="BF1" s="14">
        <v>2007</v>
      </c>
      <c r="BG1" s="8">
        <v>2008</v>
      </c>
      <c r="BH1" s="8">
        <v>2009</v>
      </c>
      <c r="BI1" s="8">
        <v>2010</v>
      </c>
      <c r="BJ1" s="8">
        <v>2011</v>
      </c>
      <c r="BK1" s="8">
        <v>2012</v>
      </c>
      <c r="BL1" s="8">
        <v>2013</v>
      </c>
      <c r="BM1" s="8">
        <v>2014</v>
      </c>
      <c r="BN1" s="8">
        <v>2015</v>
      </c>
      <c r="BO1" s="8">
        <v>2016</v>
      </c>
      <c r="BP1" s="8">
        <v>2017</v>
      </c>
      <c r="BQ1" s="8">
        <v>2018</v>
      </c>
      <c r="BR1" s="8">
        <v>2019</v>
      </c>
      <c r="BS1" s="8">
        <v>2020</v>
      </c>
      <c r="BT1" s="8">
        <v>2021</v>
      </c>
      <c r="BU1" s="8">
        <v>2022</v>
      </c>
      <c r="BV1" s="8">
        <v>2023</v>
      </c>
      <c r="BW1" s="8">
        <v>2024</v>
      </c>
      <c r="BX1" s="8">
        <v>2025</v>
      </c>
      <c r="BY1" s="8">
        <v>2026</v>
      </c>
      <c r="BZ1" s="8">
        <v>2027</v>
      </c>
      <c r="CA1" s="8">
        <v>2028</v>
      </c>
      <c r="CB1" s="8">
        <v>2029</v>
      </c>
      <c r="CC1" s="8">
        <v>2030</v>
      </c>
      <c r="CD1" s="8">
        <v>2031</v>
      </c>
      <c r="CE1" s="8">
        <v>2032</v>
      </c>
      <c r="CF1" s="8">
        <v>2033</v>
      </c>
      <c r="CG1" s="8">
        <v>2034</v>
      </c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</row>
    <row r="2" spans="1:108" x14ac:dyDescent="0.2">
      <c r="A2" s="6">
        <v>20</v>
      </c>
      <c r="B2" s="49">
        <v>-1.5100000000000001E-2</v>
      </c>
      <c r="C2" s="49">
        <v>-6.6E-3</v>
      </c>
      <c r="D2" s="49">
        <v>1.6000000000000001E-3</v>
      </c>
      <c r="E2" s="49">
        <v>8.9999999999999993E-3</v>
      </c>
      <c r="F2" s="49">
        <v>1.49E-2</v>
      </c>
      <c r="G2" s="49">
        <v>1.9199999999999998E-2</v>
      </c>
      <c r="H2" s="49">
        <v>2.1499999999999998E-2</v>
      </c>
      <c r="I2" s="49">
        <v>2.1299999999999999E-2</v>
      </c>
      <c r="J2" s="49">
        <v>1.84E-2</v>
      </c>
      <c r="K2" s="49">
        <v>1.2500000000000001E-2</v>
      </c>
      <c r="L2" s="49">
        <v>4.3E-3</v>
      </c>
      <c r="M2" s="49">
        <v>-5.7000000000000002E-3</v>
      </c>
      <c r="N2" s="49">
        <v>-1.6199999999999999E-2</v>
      </c>
      <c r="O2" s="49">
        <v>-2.58E-2</v>
      </c>
      <c r="P2" s="49">
        <v>-3.32E-2</v>
      </c>
      <c r="Q2" s="49">
        <v>-3.73E-2</v>
      </c>
      <c r="R2" s="49">
        <v>-3.7199999999999997E-2</v>
      </c>
      <c r="S2" s="49">
        <v>-3.2899999999999999E-2</v>
      </c>
      <c r="T2" s="49">
        <v>-2.5000000000000001E-2</v>
      </c>
      <c r="U2" s="49">
        <v>-1.5100000000000001E-2</v>
      </c>
      <c r="V2" s="49">
        <v>-5.0000000000000001E-3</v>
      </c>
      <c r="W2" s="49">
        <v>4.0000000000000001E-3</v>
      </c>
      <c r="X2" s="49">
        <v>1.0999999999999999E-2</v>
      </c>
      <c r="Y2" s="49">
        <v>1.5699999999999999E-2</v>
      </c>
      <c r="Z2" s="49">
        <v>1.8200000000000001E-2</v>
      </c>
      <c r="AA2" s="49">
        <v>1.9099999999999999E-2</v>
      </c>
      <c r="AB2" s="49">
        <v>1.9900000000000001E-2</v>
      </c>
      <c r="AC2" s="49">
        <v>2.1999999999999999E-2</v>
      </c>
      <c r="AD2" s="49">
        <v>2.5700000000000001E-2</v>
      </c>
      <c r="AE2" s="49">
        <v>3.0200000000000001E-2</v>
      </c>
      <c r="AF2" s="49">
        <v>3.3599999999999998E-2</v>
      </c>
      <c r="AG2" s="49">
        <v>3.3599999999999998E-2</v>
      </c>
      <c r="AH2" s="49">
        <v>2.9499999999999998E-2</v>
      </c>
      <c r="AI2" s="49">
        <v>2.1999999999999999E-2</v>
      </c>
      <c r="AJ2" s="49">
        <v>1.2999999999999999E-2</v>
      </c>
      <c r="AK2" s="49">
        <v>4.7000000000000002E-3</v>
      </c>
      <c r="AL2" s="49">
        <v>-1.1999999999999999E-3</v>
      </c>
      <c r="AM2" s="49">
        <v>-4.4999999999999997E-3</v>
      </c>
      <c r="AN2" s="49">
        <v>-4.8999999999999998E-3</v>
      </c>
      <c r="AO2" s="49">
        <v>-2.7000000000000001E-3</v>
      </c>
      <c r="AP2" s="49">
        <v>1.6999999999999999E-3</v>
      </c>
      <c r="AQ2" s="49">
        <v>7.7999999999999996E-3</v>
      </c>
      <c r="AR2" s="49">
        <v>1.46E-2</v>
      </c>
      <c r="AS2" s="49">
        <v>2.1399999999999999E-2</v>
      </c>
      <c r="AT2" s="49">
        <v>2.69E-2</v>
      </c>
      <c r="AU2" s="49">
        <v>2.9899999999999999E-2</v>
      </c>
      <c r="AV2" s="49">
        <v>2.92E-2</v>
      </c>
      <c r="AW2" s="49">
        <v>2.4899999999999999E-2</v>
      </c>
      <c r="AX2" s="49">
        <v>1.78E-2</v>
      </c>
      <c r="AY2" s="49">
        <v>9.4999999999999998E-3</v>
      </c>
      <c r="AZ2" s="49">
        <v>2.0999999999999999E-3</v>
      </c>
      <c r="BA2" s="49">
        <v>-2.5999999999999999E-3</v>
      </c>
      <c r="BB2" s="49">
        <v>-3.7000000000000002E-3</v>
      </c>
      <c r="BC2" s="49">
        <v>-6.9999999999999999E-4</v>
      </c>
      <c r="BD2" s="49">
        <v>6.0000000000000001E-3</v>
      </c>
      <c r="BE2" s="49">
        <v>1.55E-2</v>
      </c>
      <c r="BF2" s="49">
        <v>2.5999999999999999E-2</v>
      </c>
      <c r="BG2" s="49">
        <v>3.49E-2</v>
      </c>
      <c r="BH2" s="49">
        <v>3.9899999999999998E-2</v>
      </c>
      <c r="BI2" s="49">
        <v>3.9699999999999999E-2</v>
      </c>
      <c r="BJ2" s="49">
        <v>3.4200000000000001E-2</v>
      </c>
      <c r="BK2" s="49">
        <v>2.3800000000000002E-2</v>
      </c>
      <c r="BL2" s="49">
        <v>8.6999999999999994E-3</v>
      </c>
      <c r="BM2" s="49">
        <v>-1.01E-2</v>
      </c>
      <c r="BN2" s="12">
        <v>-9.7000000000000003E-3</v>
      </c>
      <c r="BO2" s="12">
        <v>-8.6999999999999994E-3</v>
      </c>
      <c r="BP2" s="12">
        <v>-7.3000000000000001E-3</v>
      </c>
      <c r="BQ2" s="12">
        <v>-5.4999999999999997E-3</v>
      </c>
      <c r="BR2" s="12">
        <v>-3.5000000000000001E-3</v>
      </c>
      <c r="BS2" s="12">
        <v>-1.4E-3</v>
      </c>
      <c r="BT2" s="12">
        <v>5.9999999999999995E-4</v>
      </c>
      <c r="BU2" s="12">
        <v>2.5000000000000001E-3</v>
      </c>
      <c r="BV2" s="12">
        <v>4.0000000000000001E-3</v>
      </c>
      <c r="BW2" s="12">
        <v>5.0000000000000001E-3</v>
      </c>
      <c r="BX2" s="12">
        <v>5.7000000000000002E-3</v>
      </c>
      <c r="BY2" s="12">
        <v>6.4999999999999997E-3</v>
      </c>
      <c r="BZ2" s="12">
        <v>7.1999999999999998E-3</v>
      </c>
      <c r="CA2" s="12">
        <v>7.7999999999999996E-3</v>
      </c>
      <c r="CB2" s="12">
        <v>8.3999999999999995E-3</v>
      </c>
      <c r="CC2" s="12">
        <v>8.9999999999999993E-3</v>
      </c>
      <c r="CD2" s="12">
        <v>9.4000000000000004E-3</v>
      </c>
      <c r="CE2" s="12">
        <v>9.7000000000000003E-3</v>
      </c>
      <c r="CF2" s="12">
        <v>9.9000000000000008E-3</v>
      </c>
      <c r="CG2" s="12">
        <v>0.01</v>
      </c>
      <c r="CH2" s="44"/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  <c r="CT2" s="44"/>
      <c r="CU2" s="44"/>
      <c r="CV2" s="44"/>
      <c r="CW2" s="44"/>
      <c r="CX2" s="44"/>
      <c r="CY2" s="44"/>
      <c r="CZ2" s="44"/>
      <c r="DA2" s="44"/>
      <c r="DB2" s="44"/>
      <c r="DC2" s="44"/>
      <c r="DD2" s="44"/>
    </row>
    <row r="3" spans="1:108" x14ac:dyDescent="0.2">
      <c r="A3" s="13">
        <v>21</v>
      </c>
      <c r="B3" s="49">
        <v>-1.44E-2</v>
      </c>
      <c r="C3" s="49">
        <v>-6.0000000000000001E-3</v>
      </c>
      <c r="D3" s="49">
        <v>2E-3</v>
      </c>
      <c r="E3" s="49">
        <v>9.2999999999999992E-3</v>
      </c>
      <c r="F3" s="49">
        <v>1.5100000000000001E-2</v>
      </c>
      <c r="G3" s="49">
        <v>1.9300000000000001E-2</v>
      </c>
      <c r="H3" s="49">
        <v>2.1399999999999999E-2</v>
      </c>
      <c r="I3" s="49">
        <v>2.1100000000000001E-2</v>
      </c>
      <c r="J3" s="49">
        <v>1.7899999999999999E-2</v>
      </c>
      <c r="K3" s="49">
        <v>1.2E-2</v>
      </c>
      <c r="L3" s="49">
        <v>3.8E-3</v>
      </c>
      <c r="M3" s="49">
        <v>-6.0000000000000001E-3</v>
      </c>
      <c r="N3" s="49">
        <v>-1.6E-2</v>
      </c>
      <c r="O3" s="49">
        <v>-2.53E-2</v>
      </c>
      <c r="P3" s="49">
        <v>-3.2399999999999998E-2</v>
      </c>
      <c r="Q3" s="49">
        <v>-3.6400000000000002E-2</v>
      </c>
      <c r="R3" s="49">
        <v>-3.6299999999999999E-2</v>
      </c>
      <c r="S3" s="49">
        <v>-3.2000000000000001E-2</v>
      </c>
      <c r="T3" s="49">
        <v>-2.4299999999999999E-2</v>
      </c>
      <c r="U3" s="49">
        <v>-1.47E-2</v>
      </c>
      <c r="V3" s="49">
        <v>-4.7999999999999996E-3</v>
      </c>
      <c r="W3" s="49">
        <v>3.7000000000000002E-3</v>
      </c>
      <c r="X3" s="49">
        <v>1.04E-2</v>
      </c>
      <c r="Y3" s="49">
        <v>1.47E-2</v>
      </c>
      <c r="Z3" s="49">
        <v>1.6899999999999998E-2</v>
      </c>
      <c r="AA3" s="49">
        <v>1.7600000000000001E-2</v>
      </c>
      <c r="AB3" s="49">
        <v>1.84E-2</v>
      </c>
      <c r="AC3" s="49">
        <v>2.0400000000000001E-2</v>
      </c>
      <c r="AD3" s="49">
        <v>2.41E-2</v>
      </c>
      <c r="AE3" s="49">
        <v>2.87E-2</v>
      </c>
      <c r="AF3" s="49">
        <v>3.2300000000000002E-2</v>
      </c>
      <c r="AG3" s="49">
        <v>3.2800000000000003E-2</v>
      </c>
      <c r="AH3" s="49">
        <v>2.9100000000000001E-2</v>
      </c>
      <c r="AI3" s="49">
        <v>2.1899999999999999E-2</v>
      </c>
      <c r="AJ3" s="49">
        <v>1.34E-2</v>
      </c>
      <c r="AK3" s="49">
        <v>5.4999999999999997E-3</v>
      </c>
      <c r="AL3" s="49">
        <v>-1E-4</v>
      </c>
      <c r="AM3" s="49">
        <v>-2.8999999999999998E-3</v>
      </c>
      <c r="AN3" s="49">
        <v>-3.0000000000000001E-3</v>
      </c>
      <c r="AO3" s="49">
        <v>-5.9999999999999995E-4</v>
      </c>
      <c r="AP3" s="49">
        <v>3.7000000000000002E-3</v>
      </c>
      <c r="AQ3" s="49">
        <v>9.5999999999999992E-3</v>
      </c>
      <c r="AR3" s="49">
        <v>1.6E-2</v>
      </c>
      <c r="AS3" s="49">
        <v>2.2200000000000001E-2</v>
      </c>
      <c r="AT3" s="49">
        <v>2.7E-2</v>
      </c>
      <c r="AU3" s="49">
        <v>2.9100000000000001E-2</v>
      </c>
      <c r="AV3" s="49">
        <v>2.7699999999999999E-2</v>
      </c>
      <c r="AW3" s="49">
        <v>2.2599999999999999E-2</v>
      </c>
      <c r="AX3" s="49">
        <v>1.4800000000000001E-2</v>
      </c>
      <c r="AY3" s="49">
        <v>5.8999999999999999E-3</v>
      </c>
      <c r="AZ3" s="49">
        <v>-1.9E-3</v>
      </c>
      <c r="BA3" s="49">
        <v>-6.8999999999999999E-3</v>
      </c>
      <c r="BB3" s="49">
        <v>-8.0999999999999996E-3</v>
      </c>
      <c r="BC3" s="49">
        <v>-5.3E-3</v>
      </c>
      <c r="BD3" s="49">
        <v>1.2999999999999999E-3</v>
      </c>
      <c r="BE3" s="49">
        <v>1.0800000000000001E-2</v>
      </c>
      <c r="BF3" s="49">
        <v>2.1399999999999999E-2</v>
      </c>
      <c r="BG3" s="49">
        <v>3.04E-2</v>
      </c>
      <c r="BH3" s="49">
        <v>3.5700000000000003E-2</v>
      </c>
      <c r="BI3" s="49">
        <v>3.5799999999999998E-2</v>
      </c>
      <c r="BJ3" s="49">
        <v>3.0599999999999999E-2</v>
      </c>
      <c r="BK3" s="49">
        <v>2.0400000000000001E-2</v>
      </c>
      <c r="BL3" s="49">
        <v>5.5999999999999999E-3</v>
      </c>
      <c r="BM3" s="49">
        <v>-1.2800000000000001E-2</v>
      </c>
      <c r="BN3" s="12">
        <v>-1.11E-2</v>
      </c>
      <c r="BO3" s="12">
        <v>-0.01</v>
      </c>
      <c r="BP3" s="12">
        <v>-8.3999999999999995E-3</v>
      </c>
      <c r="BQ3" s="12">
        <v>-6.4000000000000003E-3</v>
      </c>
      <c r="BR3" s="12">
        <v>-4.1999999999999997E-3</v>
      </c>
      <c r="BS3" s="12">
        <v>-1.9E-3</v>
      </c>
      <c r="BT3" s="12">
        <v>2.9999999999999997E-4</v>
      </c>
      <c r="BU3" s="12">
        <v>2.3E-3</v>
      </c>
      <c r="BV3" s="12">
        <v>3.8999999999999998E-3</v>
      </c>
      <c r="BW3" s="12">
        <v>5.0000000000000001E-3</v>
      </c>
      <c r="BX3" s="12">
        <v>5.7000000000000002E-3</v>
      </c>
      <c r="BY3" s="12">
        <v>6.4999999999999997E-3</v>
      </c>
      <c r="BZ3" s="12">
        <v>7.1999999999999998E-3</v>
      </c>
      <c r="CA3" s="12">
        <v>7.7999999999999996E-3</v>
      </c>
      <c r="CB3" s="12">
        <v>8.3999999999999995E-3</v>
      </c>
      <c r="CC3" s="12">
        <v>8.9999999999999993E-3</v>
      </c>
      <c r="CD3" s="12">
        <v>9.4000000000000004E-3</v>
      </c>
      <c r="CE3" s="12">
        <v>9.7000000000000003E-3</v>
      </c>
      <c r="CF3" s="12">
        <v>9.9000000000000008E-3</v>
      </c>
      <c r="CG3" s="12">
        <v>0.01</v>
      </c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</row>
    <row r="4" spans="1:108" x14ac:dyDescent="0.2">
      <c r="A4" s="13">
        <v>22</v>
      </c>
      <c r="B4" s="49">
        <v>-1.2E-2</v>
      </c>
      <c r="C4" s="49">
        <v>-4.1000000000000003E-3</v>
      </c>
      <c r="D4" s="49">
        <v>3.5000000000000001E-3</v>
      </c>
      <c r="E4" s="49">
        <v>1.03E-2</v>
      </c>
      <c r="F4" s="49">
        <v>1.5699999999999999E-2</v>
      </c>
      <c r="G4" s="49">
        <v>1.95E-2</v>
      </c>
      <c r="H4" s="49">
        <v>2.12E-2</v>
      </c>
      <c r="I4" s="49">
        <v>2.0500000000000001E-2</v>
      </c>
      <c r="J4" s="49">
        <v>1.7100000000000001E-2</v>
      </c>
      <c r="K4" s="49">
        <v>1.11E-2</v>
      </c>
      <c r="L4" s="49">
        <v>3.0000000000000001E-3</v>
      </c>
      <c r="M4" s="49">
        <v>-6.4000000000000003E-3</v>
      </c>
      <c r="N4" s="49">
        <v>-1.5900000000000001E-2</v>
      </c>
      <c r="O4" s="49">
        <v>-2.46E-2</v>
      </c>
      <c r="P4" s="49">
        <v>-3.1300000000000001E-2</v>
      </c>
      <c r="Q4" s="49">
        <v>-3.5000000000000003E-2</v>
      </c>
      <c r="R4" s="49">
        <v>-3.4700000000000002E-2</v>
      </c>
      <c r="S4" s="49">
        <v>-3.0599999999999999E-2</v>
      </c>
      <c r="T4" s="49">
        <v>-2.3099999999999999E-2</v>
      </c>
      <c r="U4" s="49">
        <v>-1.38E-2</v>
      </c>
      <c r="V4" s="49">
        <v>-4.4000000000000003E-3</v>
      </c>
      <c r="W4" s="49">
        <v>3.7000000000000002E-3</v>
      </c>
      <c r="X4" s="49">
        <v>9.9000000000000008E-3</v>
      </c>
      <c r="Y4" s="49">
        <v>1.38E-2</v>
      </c>
      <c r="Z4" s="49">
        <v>1.5599999999999999E-2</v>
      </c>
      <c r="AA4" s="49">
        <v>1.6199999999999999E-2</v>
      </c>
      <c r="AB4" s="49">
        <v>1.6799999999999999E-2</v>
      </c>
      <c r="AC4" s="49">
        <v>1.8599999999999998E-2</v>
      </c>
      <c r="AD4" s="49">
        <v>2.2200000000000001E-2</v>
      </c>
      <c r="AE4" s="49">
        <v>2.6800000000000001E-2</v>
      </c>
      <c r="AF4" s="49">
        <v>3.0599999999999999E-2</v>
      </c>
      <c r="AG4" s="49">
        <v>3.1300000000000001E-2</v>
      </c>
      <c r="AH4" s="49">
        <v>2.8000000000000001E-2</v>
      </c>
      <c r="AI4" s="49">
        <v>2.1100000000000001E-2</v>
      </c>
      <c r="AJ4" s="49">
        <v>1.29E-2</v>
      </c>
      <c r="AK4" s="49">
        <v>5.3E-3</v>
      </c>
      <c r="AL4" s="49">
        <v>1E-4</v>
      </c>
      <c r="AM4" s="49">
        <v>-2.3E-3</v>
      </c>
      <c r="AN4" s="49">
        <v>-2E-3</v>
      </c>
      <c r="AO4" s="49">
        <v>8.0000000000000004E-4</v>
      </c>
      <c r="AP4" s="49">
        <v>5.4999999999999997E-3</v>
      </c>
      <c r="AQ4" s="49">
        <v>1.15E-2</v>
      </c>
      <c r="AR4" s="49">
        <v>1.7999999999999999E-2</v>
      </c>
      <c r="AS4" s="49">
        <v>2.4E-2</v>
      </c>
      <c r="AT4" s="49">
        <v>2.8400000000000002E-2</v>
      </c>
      <c r="AU4" s="49">
        <v>2.9899999999999999E-2</v>
      </c>
      <c r="AV4" s="49">
        <v>2.7699999999999999E-2</v>
      </c>
      <c r="AW4" s="49">
        <v>2.1700000000000001E-2</v>
      </c>
      <c r="AX4" s="49">
        <v>1.3100000000000001E-2</v>
      </c>
      <c r="AY4" s="49">
        <v>3.3999999999999998E-3</v>
      </c>
      <c r="AZ4" s="49">
        <v>-5.0000000000000001E-3</v>
      </c>
      <c r="BA4" s="49">
        <v>-1.0500000000000001E-2</v>
      </c>
      <c r="BB4" s="49">
        <v>-1.2E-2</v>
      </c>
      <c r="BC4" s="49">
        <v>-9.4000000000000004E-3</v>
      </c>
      <c r="BD4" s="49">
        <v>-2.8999999999999998E-3</v>
      </c>
      <c r="BE4" s="49">
        <v>6.4999999999999997E-3</v>
      </c>
      <c r="BF4" s="49">
        <v>1.7000000000000001E-2</v>
      </c>
      <c r="BG4" s="49">
        <v>2.6100000000000002E-2</v>
      </c>
      <c r="BH4" s="49">
        <v>3.15E-2</v>
      </c>
      <c r="BI4" s="49">
        <v>3.1800000000000002E-2</v>
      </c>
      <c r="BJ4" s="49">
        <v>2.6800000000000001E-2</v>
      </c>
      <c r="BK4" s="49">
        <v>1.6799999999999999E-2</v>
      </c>
      <c r="BL4" s="49">
        <v>2.3E-3</v>
      </c>
      <c r="BM4" s="49">
        <v>-1.5900000000000001E-2</v>
      </c>
      <c r="BN4" s="12">
        <v>-1.3899999999999999E-2</v>
      </c>
      <c r="BO4" s="12">
        <v>-1.1299999999999999E-2</v>
      </c>
      <c r="BP4" s="12">
        <v>-9.5999999999999992E-3</v>
      </c>
      <c r="BQ4" s="12">
        <v>-7.4000000000000003E-3</v>
      </c>
      <c r="BR4" s="12">
        <v>-4.8999999999999998E-3</v>
      </c>
      <c r="BS4" s="12">
        <v>-2.3999999999999998E-3</v>
      </c>
      <c r="BT4" s="12">
        <v>0</v>
      </c>
      <c r="BU4" s="12">
        <v>2.2000000000000001E-3</v>
      </c>
      <c r="BV4" s="12">
        <v>3.8999999999999998E-3</v>
      </c>
      <c r="BW4" s="12">
        <v>5.0000000000000001E-3</v>
      </c>
      <c r="BX4" s="12">
        <v>5.7000000000000002E-3</v>
      </c>
      <c r="BY4" s="12">
        <v>6.4999999999999997E-3</v>
      </c>
      <c r="BZ4" s="12">
        <v>7.1999999999999998E-3</v>
      </c>
      <c r="CA4" s="12">
        <v>7.7999999999999996E-3</v>
      </c>
      <c r="CB4" s="12">
        <v>8.3999999999999995E-3</v>
      </c>
      <c r="CC4" s="12">
        <v>8.9999999999999993E-3</v>
      </c>
      <c r="CD4" s="12">
        <v>9.4000000000000004E-3</v>
      </c>
      <c r="CE4" s="12">
        <v>9.7000000000000003E-3</v>
      </c>
      <c r="CF4" s="12">
        <v>9.9000000000000008E-3</v>
      </c>
      <c r="CG4" s="12">
        <v>0.01</v>
      </c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</row>
    <row r="5" spans="1:108" x14ac:dyDescent="0.2">
      <c r="A5" s="13">
        <v>23</v>
      </c>
      <c r="B5" s="49">
        <v>-8.0000000000000002E-3</v>
      </c>
      <c r="C5" s="49">
        <v>-8.9999999999999998E-4</v>
      </c>
      <c r="D5" s="49">
        <v>5.8999999999999999E-3</v>
      </c>
      <c r="E5" s="49">
        <v>1.2E-2</v>
      </c>
      <c r="F5" s="49">
        <v>1.66E-2</v>
      </c>
      <c r="G5" s="49">
        <v>1.9699999999999999E-2</v>
      </c>
      <c r="H5" s="49">
        <v>2.0799999999999999E-2</v>
      </c>
      <c r="I5" s="49">
        <v>1.95E-2</v>
      </c>
      <c r="J5" s="49">
        <v>1.5800000000000002E-2</v>
      </c>
      <c r="K5" s="49">
        <v>9.7999999999999997E-3</v>
      </c>
      <c r="L5" s="49">
        <v>2E-3</v>
      </c>
      <c r="M5" s="49">
        <v>-6.8999999999999999E-3</v>
      </c>
      <c r="N5" s="49">
        <v>-1.5900000000000001E-2</v>
      </c>
      <c r="O5" s="49">
        <v>-2.3900000000000001E-2</v>
      </c>
      <c r="P5" s="49">
        <v>-0.03</v>
      </c>
      <c r="Q5" s="49">
        <v>-3.32E-2</v>
      </c>
      <c r="R5" s="49">
        <v>-3.27E-2</v>
      </c>
      <c r="S5" s="49">
        <v>-2.86E-2</v>
      </c>
      <c r="T5" s="49">
        <v>-2.1499999999999998E-2</v>
      </c>
      <c r="U5" s="49">
        <v>-1.2699999999999999E-2</v>
      </c>
      <c r="V5" s="49">
        <v>-3.8E-3</v>
      </c>
      <c r="W5" s="49">
        <v>3.8E-3</v>
      </c>
      <c r="X5" s="49">
        <v>9.4999999999999998E-3</v>
      </c>
      <c r="Y5" s="49">
        <v>1.2999999999999999E-2</v>
      </c>
      <c r="Z5" s="49">
        <v>1.4500000000000001E-2</v>
      </c>
      <c r="AA5" s="49">
        <v>1.49E-2</v>
      </c>
      <c r="AB5" s="49">
        <v>1.52E-2</v>
      </c>
      <c r="AC5" s="49">
        <v>1.6799999999999999E-2</v>
      </c>
      <c r="AD5" s="49">
        <v>2.0199999999999999E-2</v>
      </c>
      <c r="AE5" s="49">
        <v>2.47E-2</v>
      </c>
      <c r="AF5" s="49">
        <v>2.8500000000000001E-2</v>
      </c>
      <c r="AG5" s="49">
        <v>2.93E-2</v>
      </c>
      <c r="AH5" s="49">
        <v>2.6200000000000001E-2</v>
      </c>
      <c r="AI5" s="49">
        <v>1.9599999999999999E-2</v>
      </c>
      <c r="AJ5" s="49">
        <v>1.1599999999999999E-2</v>
      </c>
      <c r="AK5" s="49">
        <v>4.1999999999999997E-3</v>
      </c>
      <c r="AL5" s="49">
        <v>-8.0000000000000004E-4</v>
      </c>
      <c r="AM5" s="49">
        <v>-2.8999999999999998E-3</v>
      </c>
      <c r="AN5" s="49">
        <v>-2E-3</v>
      </c>
      <c r="AO5" s="49">
        <v>1.4E-3</v>
      </c>
      <c r="AP5" s="49">
        <v>6.8999999999999999E-3</v>
      </c>
      <c r="AQ5" s="49">
        <v>1.35E-2</v>
      </c>
      <c r="AR5" s="49">
        <v>2.0299999999999999E-2</v>
      </c>
      <c r="AS5" s="49">
        <v>2.6599999999999999E-2</v>
      </c>
      <c r="AT5" s="49">
        <v>3.09E-2</v>
      </c>
      <c r="AU5" s="49">
        <v>3.2099999999999997E-2</v>
      </c>
      <c r="AV5" s="49">
        <v>2.92E-2</v>
      </c>
      <c r="AW5" s="49">
        <v>2.24E-2</v>
      </c>
      <c r="AX5" s="49">
        <v>1.2699999999999999E-2</v>
      </c>
      <c r="AY5" s="49">
        <v>2.0999999999999999E-3</v>
      </c>
      <c r="AZ5" s="49">
        <v>-7.1999999999999998E-3</v>
      </c>
      <c r="BA5" s="49">
        <v>-1.3299999999999999E-2</v>
      </c>
      <c r="BB5" s="49">
        <v>-1.5299999999999999E-2</v>
      </c>
      <c r="BC5" s="49">
        <v>-1.29E-2</v>
      </c>
      <c r="BD5" s="49">
        <v>-6.7000000000000002E-3</v>
      </c>
      <c r="BE5" s="49">
        <v>2.5999999999999999E-3</v>
      </c>
      <c r="BF5" s="49">
        <v>1.2999999999999999E-2</v>
      </c>
      <c r="BG5" s="49">
        <v>2.1999999999999999E-2</v>
      </c>
      <c r="BH5" s="49">
        <v>2.7400000000000001E-2</v>
      </c>
      <c r="BI5" s="49">
        <v>2.7699999999999999E-2</v>
      </c>
      <c r="BJ5" s="49">
        <v>2.2800000000000001E-2</v>
      </c>
      <c r="BK5" s="49">
        <v>1.2999999999999999E-2</v>
      </c>
      <c r="BL5" s="49">
        <v>-1.1999999999999999E-3</v>
      </c>
      <c r="BM5" s="49">
        <v>-1.9099999999999999E-2</v>
      </c>
      <c r="BN5" s="12">
        <v>-1.7000000000000001E-2</v>
      </c>
      <c r="BO5" s="12">
        <v>-1.41E-2</v>
      </c>
      <c r="BP5" s="12">
        <v>-1.0800000000000001E-2</v>
      </c>
      <c r="BQ5" s="12">
        <v>-8.3999999999999995E-3</v>
      </c>
      <c r="BR5" s="12">
        <v>-5.7000000000000002E-3</v>
      </c>
      <c r="BS5" s="12">
        <v>-3.0000000000000001E-3</v>
      </c>
      <c r="BT5" s="12">
        <v>-2.9999999999999997E-4</v>
      </c>
      <c r="BU5" s="12">
        <v>2E-3</v>
      </c>
      <c r="BV5" s="12">
        <v>3.8E-3</v>
      </c>
      <c r="BW5" s="12">
        <v>5.0000000000000001E-3</v>
      </c>
      <c r="BX5" s="12">
        <v>5.7000000000000002E-3</v>
      </c>
      <c r="BY5" s="12">
        <v>6.4999999999999997E-3</v>
      </c>
      <c r="BZ5" s="12">
        <v>7.1999999999999998E-3</v>
      </c>
      <c r="CA5" s="12">
        <v>7.7999999999999996E-3</v>
      </c>
      <c r="CB5" s="12">
        <v>8.3999999999999995E-3</v>
      </c>
      <c r="CC5" s="12">
        <v>8.9999999999999993E-3</v>
      </c>
      <c r="CD5" s="12">
        <v>9.4000000000000004E-3</v>
      </c>
      <c r="CE5" s="12">
        <v>9.7000000000000003E-3</v>
      </c>
      <c r="CF5" s="12">
        <v>9.9000000000000008E-3</v>
      </c>
      <c r="CG5" s="12">
        <v>0.01</v>
      </c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</row>
    <row r="6" spans="1:108" x14ac:dyDescent="0.2">
      <c r="A6" s="13">
        <v>24</v>
      </c>
      <c r="B6" s="49">
        <v>-3.0000000000000001E-3</v>
      </c>
      <c r="C6" s="49">
        <v>3.2000000000000002E-3</v>
      </c>
      <c r="D6" s="49">
        <v>8.9999999999999993E-3</v>
      </c>
      <c r="E6" s="49">
        <v>1.4E-2</v>
      </c>
      <c r="F6" s="49">
        <v>1.77E-2</v>
      </c>
      <c r="G6" s="49">
        <v>1.9800000000000002E-2</v>
      </c>
      <c r="H6" s="49">
        <v>2.01E-2</v>
      </c>
      <c r="I6" s="49">
        <v>1.83E-2</v>
      </c>
      <c r="J6" s="49">
        <v>1.43E-2</v>
      </c>
      <c r="K6" s="49">
        <v>8.3000000000000001E-3</v>
      </c>
      <c r="L6" s="49">
        <v>8.0000000000000004E-4</v>
      </c>
      <c r="M6" s="49">
        <v>-7.6E-3</v>
      </c>
      <c r="N6" s="49">
        <v>-1.5900000000000001E-2</v>
      </c>
      <c r="O6" s="49">
        <v>-2.3199999999999998E-2</v>
      </c>
      <c r="P6" s="49">
        <v>-2.8500000000000001E-2</v>
      </c>
      <c r="Q6" s="49">
        <v>-3.1099999999999999E-2</v>
      </c>
      <c r="R6" s="49">
        <v>-3.04E-2</v>
      </c>
      <c r="S6" s="49">
        <v>-2.64E-2</v>
      </c>
      <c r="T6" s="49">
        <v>-1.9599999999999999E-2</v>
      </c>
      <c r="U6" s="49">
        <v>-1.1299999999999999E-2</v>
      </c>
      <c r="V6" s="49">
        <v>-3.0000000000000001E-3</v>
      </c>
      <c r="W6" s="49">
        <v>4.1999999999999997E-3</v>
      </c>
      <c r="X6" s="49">
        <v>9.4000000000000004E-3</v>
      </c>
      <c r="Y6" s="49">
        <v>1.26E-2</v>
      </c>
      <c r="Z6" s="49">
        <v>1.38E-2</v>
      </c>
      <c r="AA6" s="49">
        <v>1.3899999999999999E-2</v>
      </c>
      <c r="AB6" s="49">
        <v>1.3899999999999999E-2</v>
      </c>
      <c r="AC6" s="49">
        <v>1.52E-2</v>
      </c>
      <c r="AD6" s="49">
        <v>1.8100000000000002E-2</v>
      </c>
      <c r="AE6" s="49">
        <v>2.2200000000000001E-2</v>
      </c>
      <c r="AF6" s="49">
        <v>2.58E-2</v>
      </c>
      <c r="AG6" s="49">
        <v>2.6700000000000002E-2</v>
      </c>
      <c r="AH6" s="49">
        <v>2.3699999999999999E-2</v>
      </c>
      <c r="AI6" s="49">
        <v>1.72E-2</v>
      </c>
      <c r="AJ6" s="49">
        <v>9.2999999999999992E-3</v>
      </c>
      <c r="AK6" s="49">
        <v>2.0999999999999999E-3</v>
      </c>
      <c r="AL6" s="49">
        <v>-2.7000000000000001E-3</v>
      </c>
      <c r="AM6" s="49">
        <v>-4.4999999999999997E-3</v>
      </c>
      <c r="AN6" s="49">
        <v>-3.0000000000000001E-3</v>
      </c>
      <c r="AO6" s="49">
        <v>1.1999999999999999E-3</v>
      </c>
      <c r="AP6" s="49">
        <v>7.6E-3</v>
      </c>
      <c r="AQ6" s="49">
        <v>1.52E-2</v>
      </c>
      <c r="AR6" s="49">
        <v>2.2800000000000001E-2</v>
      </c>
      <c r="AS6" s="49">
        <v>2.9700000000000001E-2</v>
      </c>
      <c r="AT6" s="49">
        <v>3.4299999999999997E-2</v>
      </c>
      <c r="AU6" s="49">
        <v>3.5499999999999997E-2</v>
      </c>
      <c r="AV6" s="49">
        <v>3.2199999999999999E-2</v>
      </c>
      <c r="AW6" s="49">
        <v>2.4500000000000001E-2</v>
      </c>
      <c r="AX6" s="49">
        <v>1.38E-2</v>
      </c>
      <c r="AY6" s="49">
        <v>2.0999999999999999E-3</v>
      </c>
      <c r="AZ6" s="49">
        <v>-8.2000000000000007E-3</v>
      </c>
      <c r="BA6" s="49">
        <v>-1.5100000000000001E-2</v>
      </c>
      <c r="BB6" s="49">
        <v>-1.77E-2</v>
      </c>
      <c r="BC6" s="49">
        <v>-1.5800000000000002E-2</v>
      </c>
      <c r="BD6" s="49">
        <v>-9.7999999999999997E-3</v>
      </c>
      <c r="BE6" s="49">
        <v>-6.9999999999999999E-4</v>
      </c>
      <c r="BF6" s="49">
        <v>9.4999999999999998E-3</v>
      </c>
      <c r="BG6" s="49">
        <v>1.8200000000000001E-2</v>
      </c>
      <c r="BH6" s="49">
        <v>2.3300000000000001E-2</v>
      </c>
      <c r="BI6" s="49">
        <v>2.3599999999999999E-2</v>
      </c>
      <c r="BJ6" s="49">
        <v>1.8700000000000001E-2</v>
      </c>
      <c r="BK6" s="49">
        <v>9.1000000000000004E-3</v>
      </c>
      <c r="BL6" s="49">
        <v>-4.8999999999999998E-3</v>
      </c>
      <c r="BM6" s="49">
        <v>-2.24E-2</v>
      </c>
      <c r="BN6" s="12">
        <v>-2.0199999999999999E-2</v>
      </c>
      <c r="BO6" s="12">
        <v>-1.7100000000000001E-2</v>
      </c>
      <c r="BP6" s="12">
        <v>-1.34E-2</v>
      </c>
      <c r="BQ6" s="12">
        <v>-9.4999999999999998E-3</v>
      </c>
      <c r="BR6" s="12">
        <v>-6.6E-3</v>
      </c>
      <c r="BS6" s="12">
        <v>-3.5999999999999999E-3</v>
      </c>
      <c r="BT6" s="12">
        <v>-6.9999999999999999E-4</v>
      </c>
      <c r="BU6" s="12">
        <v>1.8E-3</v>
      </c>
      <c r="BV6" s="12">
        <v>3.8E-3</v>
      </c>
      <c r="BW6" s="12">
        <v>5.0000000000000001E-3</v>
      </c>
      <c r="BX6" s="12">
        <v>5.7000000000000002E-3</v>
      </c>
      <c r="BY6" s="12">
        <v>6.4999999999999997E-3</v>
      </c>
      <c r="BZ6" s="12">
        <v>7.1999999999999998E-3</v>
      </c>
      <c r="CA6" s="12">
        <v>7.7999999999999996E-3</v>
      </c>
      <c r="CB6" s="12">
        <v>8.3999999999999995E-3</v>
      </c>
      <c r="CC6" s="12">
        <v>8.9999999999999993E-3</v>
      </c>
      <c r="CD6" s="12">
        <v>9.4000000000000004E-3</v>
      </c>
      <c r="CE6" s="12">
        <v>9.7000000000000003E-3</v>
      </c>
      <c r="CF6" s="12">
        <v>9.9000000000000008E-3</v>
      </c>
      <c r="CG6" s="12">
        <v>0.01</v>
      </c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  <c r="DA6" s="44"/>
      <c r="DB6" s="44"/>
      <c r="DC6" s="44"/>
      <c r="DD6" s="44"/>
    </row>
    <row r="7" spans="1:108" x14ac:dyDescent="0.2">
      <c r="A7" s="13">
        <v>25</v>
      </c>
      <c r="B7" s="49">
        <v>2.8999999999999998E-3</v>
      </c>
      <c r="C7" s="49">
        <v>7.9000000000000008E-3</v>
      </c>
      <c r="D7" s="49">
        <v>1.2500000000000001E-2</v>
      </c>
      <c r="E7" s="49">
        <v>1.6299999999999999E-2</v>
      </c>
      <c r="F7" s="49">
        <v>1.8800000000000001E-2</v>
      </c>
      <c r="G7" s="49">
        <v>1.9900000000000001E-2</v>
      </c>
      <c r="H7" s="49">
        <v>1.9300000000000001E-2</v>
      </c>
      <c r="I7" s="49">
        <v>1.6799999999999999E-2</v>
      </c>
      <c r="J7" s="49">
        <v>1.2500000000000001E-2</v>
      </c>
      <c r="K7" s="49">
        <v>6.7000000000000002E-3</v>
      </c>
      <c r="L7" s="49">
        <v>-5.0000000000000001E-4</v>
      </c>
      <c r="M7" s="49">
        <v>-8.3000000000000001E-3</v>
      </c>
      <c r="N7" s="49">
        <v>-1.5900000000000001E-2</v>
      </c>
      <c r="O7" s="49">
        <v>-2.24E-2</v>
      </c>
      <c r="P7" s="49">
        <v>-2.7E-2</v>
      </c>
      <c r="Q7" s="49">
        <v>-2.9000000000000001E-2</v>
      </c>
      <c r="R7" s="49">
        <v>-2.8000000000000001E-2</v>
      </c>
      <c r="S7" s="49">
        <v>-2.4E-2</v>
      </c>
      <c r="T7" s="49">
        <v>-1.7500000000000002E-2</v>
      </c>
      <c r="U7" s="49">
        <v>-9.7000000000000003E-3</v>
      </c>
      <c r="V7" s="49">
        <v>-1.9E-3</v>
      </c>
      <c r="W7" s="49">
        <v>4.7000000000000002E-3</v>
      </c>
      <c r="X7" s="49">
        <v>9.5999999999999992E-3</v>
      </c>
      <c r="Y7" s="49">
        <v>1.2500000000000001E-2</v>
      </c>
      <c r="Z7" s="49">
        <v>1.35E-2</v>
      </c>
      <c r="AA7" s="49">
        <v>1.34E-2</v>
      </c>
      <c r="AB7" s="49">
        <v>1.2999999999999999E-2</v>
      </c>
      <c r="AC7" s="49">
        <v>1.37E-2</v>
      </c>
      <c r="AD7" s="49">
        <v>1.61E-2</v>
      </c>
      <c r="AE7" s="49">
        <v>1.9599999999999999E-2</v>
      </c>
      <c r="AF7" s="49">
        <v>2.2800000000000001E-2</v>
      </c>
      <c r="AG7" s="49">
        <v>2.35E-2</v>
      </c>
      <c r="AH7" s="49">
        <v>2.0400000000000001E-2</v>
      </c>
      <c r="AI7" s="49">
        <v>1.4E-2</v>
      </c>
      <c r="AJ7" s="49">
        <v>6.1999999999999998E-3</v>
      </c>
      <c r="AK7" s="49">
        <v>-8.9999999999999998E-4</v>
      </c>
      <c r="AL7" s="49">
        <v>-5.4999999999999997E-3</v>
      </c>
      <c r="AM7" s="49">
        <v>-6.8999999999999999E-3</v>
      </c>
      <c r="AN7" s="49">
        <v>-4.7999999999999996E-3</v>
      </c>
      <c r="AO7" s="49">
        <v>2.9999999999999997E-4</v>
      </c>
      <c r="AP7" s="49">
        <v>7.7000000000000002E-3</v>
      </c>
      <c r="AQ7" s="49">
        <v>1.6400000000000001E-2</v>
      </c>
      <c r="AR7" s="49">
        <v>2.52E-2</v>
      </c>
      <c r="AS7" s="49">
        <v>3.3000000000000002E-2</v>
      </c>
      <c r="AT7" s="49">
        <v>3.8300000000000001E-2</v>
      </c>
      <c r="AU7" s="49">
        <v>3.9800000000000002E-2</v>
      </c>
      <c r="AV7" s="49">
        <v>3.6299999999999999E-2</v>
      </c>
      <c r="AW7" s="49">
        <v>2.8000000000000001E-2</v>
      </c>
      <c r="AX7" s="49">
        <v>1.6299999999999999E-2</v>
      </c>
      <c r="AY7" s="49">
        <v>3.3999999999999998E-3</v>
      </c>
      <c r="AZ7" s="49">
        <v>-7.9000000000000008E-3</v>
      </c>
      <c r="BA7" s="49">
        <v>-1.5800000000000002E-2</v>
      </c>
      <c r="BB7" s="49">
        <v>-1.9099999999999999E-2</v>
      </c>
      <c r="BC7" s="49">
        <v>-1.77E-2</v>
      </c>
      <c r="BD7" s="49">
        <v>-1.2200000000000001E-2</v>
      </c>
      <c r="BE7" s="49">
        <v>-3.5000000000000001E-3</v>
      </c>
      <c r="BF7" s="49">
        <v>6.3E-3</v>
      </c>
      <c r="BG7" s="49">
        <v>1.47E-2</v>
      </c>
      <c r="BH7" s="49">
        <v>1.95E-2</v>
      </c>
      <c r="BI7" s="49">
        <v>1.9599999999999999E-2</v>
      </c>
      <c r="BJ7" s="49">
        <v>1.47E-2</v>
      </c>
      <c r="BK7" s="49">
        <v>5.1000000000000004E-3</v>
      </c>
      <c r="BL7" s="49">
        <v>-8.6E-3</v>
      </c>
      <c r="BM7" s="49">
        <v>-2.58E-2</v>
      </c>
      <c r="BN7" s="12">
        <v>-2.35E-2</v>
      </c>
      <c r="BO7" s="12">
        <v>-2.0199999999999999E-2</v>
      </c>
      <c r="BP7" s="12">
        <v>-1.6199999999999999E-2</v>
      </c>
      <c r="BQ7" s="12">
        <v>-1.18E-2</v>
      </c>
      <c r="BR7" s="12">
        <v>-7.4000000000000003E-3</v>
      </c>
      <c r="BS7" s="12">
        <v>-4.1999999999999997E-3</v>
      </c>
      <c r="BT7" s="12">
        <v>-1.1000000000000001E-3</v>
      </c>
      <c r="BU7" s="12">
        <v>1.6000000000000001E-3</v>
      </c>
      <c r="BV7" s="12">
        <v>3.7000000000000002E-3</v>
      </c>
      <c r="BW7" s="12">
        <v>5.0000000000000001E-3</v>
      </c>
      <c r="BX7" s="12">
        <v>5.7000000000000002E-3</v>
      </c>
      <c r="BY7" s="12">
        <v>6.4999999999999997E-3</v>
      </c>
      <c r="BZ7" s="12">
        <v>7.1999999999999998E-3</v>
      </c>
      <c r="CA7" s="12">
        <v>7.7999999999999996E-3</v>
      </c>
      <c r="CB7" s="12">
        <v>8.3999999999999995E-3</v>
      </c>
      <c r="CC7" s="12">
        <v>8.9999999999999993E-3</v>
      </c>
      <c r="CD7" s="12">
        <v>9.4000000000000004E-3</v>
      </c>
      <c r="CE7" s="12">
        <v>9.7000000000000003E-3</v>
      </c>
      <c r="CF7" s="12">
        <v>9.9000000000000008E-3</v>
      </c>
      <c r="CG7" s="12">
        <v>0.01</v>
      </c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  <c r="DA7" s="44"/>
      <c r="DB7" s="44"/>
      <c r="DC7" s="44"/>
      <c r="DD7" s="44"/>
    </row>
    <row r="8" spans="1:108" x14ac:dyDescent="0.2">
      <c r="A8" s="13">
        <v>26</v>
      </c>
      <c r="B8" s="49">
        <v>9.1000000000000004E-3</v>
      </c>
      <c r="C8" s="49">
        <v>1.2800000000000001E-2</v>
      </c>
      <c r="D8" s="49">
        <v>1.61E-2</v>
      </c>
      <c r="E8" s="49">
        <v>1.8599999999999998E-2</v>
      </c>
      <c r="F8" s="49">
        <v>1.9800000000000002E-2</v>
      </c>
      <c r="G8" s="49">
        <v>1.9800000000000002E-2</v>
      </c>
      <c r="H8" s="49">
        <v>1.8200000000000001E-2</v>
      </c>
      <c r="I8" s="49">
        <v>1.52E-2</v>
      </c>
      <c r="J8" s="49">
        <v>1.0699999999999999E-2</v>
      </c>
      <c r="K8" s="49">
        <v>4.8999999999999998E-3</v>
      </c>
      <c r="L8" s="49">
        <v>-1.8E-3</v>
      </c>
      <c r="M8" s="49">
        <v>-8.9999999999999993E-3</v>
      </c>
      <c r="N8" s="49">
        <v>-1.5900000000000001E-2</v>
      </c>
      <c r="O8" s="49">
        <v>-2.1600000000000001E-2</v>
      </c>
      <c r="P8" s="49">
        <v>-2.5499999999999998E-2</v>
      </c>
      <c r="Q8" s="49">
        <v>-2.69E-2</v>
      </c>
      <c r="R8" s="49">
        <v>-2.5600000000000001E-2</v>
      </c>
      <c r="S8" s="49">
        <v>-2.1600000000000001E-2</v>
      </c>
      <c r="T8" s="49">
        <v>-1.54E-2</v>
      </c>
      <c r="U8" s="49">
        <v>-8.0000000000000002E-3</v>
      </c>
      <c r="V8" s="49">
        <v>-8.0000000000000004E-4</v>
      </c>
      <c r="W8" s="49">
        <v>5.5999999999999999E-3</v>
      </c>
      <c r="X8" s="49">
        <v>1.0200000000000001E-2</v>
      </c>
      <c r="Y8" s="49">
        <v>1.2999999999999999E-2</v>
      </c>
      <c r="Z8" s="49">
        <v>1.38E-2</v>
      </c>
      <c r="AA8" s="49">
        <v>1.34E-2</v>
      </c>
      <c r="AB8" s="49">
        <v>1.26E-2</v>
      </c>
      <c r="AC8" s="49">
        <v>1.2699999999999999E-2</v>
      </c>
      <c r="AD8" s="49">
        <v>1.43E-2</v>
      </c>
      <c r="AE8" s="49">
        <v>1.7000000000000001E-2</v>
      </c>
      <c r="AF8" s="49">
        <v>1.9400000000000001E-2</v>
      </c>
      <c r="AG8" s="49">
        <v>1.9699999999999999E-2</v>
      </c>
      <c r="AH8" s="49">
        <v>1.6400000000000001E-2</v>
      </c>
      <c r="AI8" s="49">
        <v>0.01</v>
      </c>
      <c r="AJ8" s="49">
        <v>2.2000000000000001E-3</v>
      </c>
      <c r="AK8" s="49">
        <v>-4.7000000000000002E-3</v>
      </c>
      <c r="AL8" s="49">
        <v>-9.1000000000000004E-3</v>
      </c>
      <c r="AM8" s="49">
        <v>-1.01E-2</v>
      </c>
      <c r="AN8" s="49">
        <v>-7.4000000000000003E-3</v>
      </c>
      <c r="AO8" s="49">
        <v>-1.2999999999999999E-3</v>
      </c>
      <c r="AP8" s="49">
        <v>7.1999999999999998E-3</v>
      </c>
      <c r="AQ8" s="49">
        <v>1.7000000000000001E-2</v>
      </c>
      <c r="AR8" s="49">
        <v>2.7E-2</v>
      </c>
      <c r="AS8" s="49">
        <v>3.61E-2</v>
      </c>
      <c r="AT8" s="49">
        <v>4.2500000000000003E-2</v>
      </c>
      <c r="AU8" s="49">
        <v>4.4699999999999997E-2</v>
      </c>
      <c r="AV8" s="49">
        <v>4.1399999999999999E-2</v>
      </c>
      <c r="AW8" s="49">
        <v>3.27E-2</v>
      </c>
      <c r="AX8" s="49">
        <v>2.01E-2</v>
      </c>
      <c r="AY8" s="49">
        <v>6.1000000000000004E-3</v>
      </c>
      <c r="AZ8" s="49">
        <v>-6.4000000000000003E-3</v>
      </c>
      <c r="BA8" s="49">
        <v>-1.5299999999999999E-2</v>
      </c>
      <c r="BB8" s="49">
        <v>-1.95E-2</v>
      </c>
      <c r="BC8" s="49">
        <v>-1.8800000000000001E-2</v>
      </c>
      <c r="BD8" s="49">
        <v>-1.38E-2</v>
      </c>
      <c r="BE8" s="49">
        <v>-5.5999999999999999E-3</v>
      </c>
      <c r="BF8" s="49">
        <v>3.5999999999999999E-3</v>
      </c>
      <c r="BG8" s="49">
        <v>1.14E-2</v>
      </c>
      <c r="BH8" s="49">
        <v>1.5900000000000001E-2</v>
      </c>
      <c r="BI8" s="49">
        <v>1.5699999999999999E-2</v>
      </c>
      <c r="BJ8" s="49">
        <v>1.0699999999999999E-2</v>
      </c>
      <c r="BK8" s="49">
        <v>1.1999999999999999E-3</v>
      </c>
      <c r="BL8" s="49">
        <v>-1.23E-2</v>
      </c>
      <c r="BM8" s="49">
        <v>-2.9100000000000001E-2</v>
      </c>
      <c r="BN8" s="12">
        <v>-2.6800000000000001E-2</v>
      </c>
      <c r="BO8" s="12">
        <v>-2.3300000000000001E-2</v>
      </c>
      <c r="BP8" s="12">
        <v>-1.9E-2</v>
      </c>
      <c r="BQ8" s="12">
        <v>-1.43E-2</v>
      </c>
      <c r="BR8" s="12">
        <v>-9.4000000000000004E-3</v>
      </c>
      <c r="BS8" s="12">
        <v>-4.7999999999999996E-3</v>
      </c>
      <c r="BT8" s="12">
        <v>-1.4E-3</v>
      </c>
      <c r="BU8" s="12">
        <v>1.5E-3</v>
      </c>
      <c r="BV8" s="12">
        <v>3.7000000000000002E-3</v>
      </c>
      <c r="BW8" s="12">
        <v>5.0000000000000001E-3</v>
      </c>
      <c r="BX8" s="12">
        <v>5.7000000000000002E-3</v>
      </c>
      <c r="BY8" s="12">
        <v>6.4999999999999997E-3</v>
      </c>
      <c r="BZ8" s="12">
        <v>7.1999999999999998E-3</v>
      </c>
      <c r="CA8" s="12">
        <v>7.7999999999999996E-3</v>
      </c>
      <c r="CB8" s="12">
        <v>8.3999999999999995E-3</v>
      </c>
      <c r="CC8" s="12">
        <v>8.9999999999999993E-3</v>
      </c>
      <c r="CD8" s="12">
        <v>9.4000000000000004E-3</v>
      </c>
      <c r="CE8" s="12">
        <v>9.7000000000000003E-3</v>
      </c>
      <c r="CF8" s="12">
        <v>9.9000000000000008E-3</v>
      </c>
      <c r="CG8" s="12">
        <v>0.01</v>
      </c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  <c r="DA8" s="44"/>
      <c r="DB8" s="44"/>
      <c r="DC8" s="44"/>
      <c r="DD8" s="44"/>
    </row>
    <row r="9" spans="1:108" x14ac:dyDescent="0.2">
      <c r="A9" s="13">
        <v>27</v>
      </c>
      <c r="B9" s="49">
        <v>1.54E-2</v>
      </c>
      <c r="C9" s="49">
        <v>1.7600000000000001E-2</v>
      </c>
      <c r="D9" s="49">
        <v>1.9599999999999999E-2</v>
      </c>
      <c r="E9" s="49">
        <v>2.07E-2</v>
      </c>
      <c r="F9" s="49">
        <v>2.06E-2</v>
      </c>
      <c r="G9" s="49">
        <v>1.95E-2</v>
      </c>
      <c r="H9" s="49">
        <v>1.7100000000000001E-2</v>
      </c>
      <c r="I9" s="49">
        <v>1.3599999999999999E-2</v>
      </c>
      <c r="J9" s="49">
        <v>8.8999999999999999E-3</v>
      </c>
      <c r="K9" s="49">
        <v>3.3E-3</v>
      </c>
      <c r="L9" s="49">
        <v>-3.0000000000000001E-3</v>
      </c>
      <c r="M9" s="49">
        <v>-9.5999999999999992E-3</v>
      </c>
      <c r="N9" s="49">
        <v>-1.5800000000000002E-2</v>
      </c>
      <c r="O9" s="49">
        <v>-2.0799999999999999E-2</v>
      </c>
      <c r="P9" s="49">
        <v>-2.4E-2</v>
      </c>
      <c r="Q9" s="49">
        <v>-2.4899999999999999E-2</v>
      </c>
      <c r="R9" s="49">
        <v>-2.3300000000000001E-2</v>
      </c>
      <c r="S9" s="49">
        <v>-1.9400000000000001E-2</v>
      </c>
      <c r="T9" s="49">
        <v>-1.34E-2</v>
      </c>
      <c r="U9" s="49">
        <v>-6.4000000000000003E-3</v>
      </c>
      <c r="V9" s="49">
        <v>5.0000000000000001E-4</v>
      </c>
      <c r="W9" s="49">
        <v>6.6E-3</v>
      </c>
      <c r="X9" s="49">
        <v>1.12E-2</v>
      </c>
      <c r="Y9" s="49">
        <v>1.3899999999999999E-2</v>
      </c>
      <c r="Z9" s="49">
        <v>1.47E-2</v>
      </c>
      <c r="AA9" s="49">
        <v>1.4200000000000001E-2</v>
      </c>
      <c r="AB9" s="49">
        <v>1.2999999999999999E-2</v>
      </c>
      <c r="AC9" s="49">
        <v>1.23E-2</v>
      </c>
      <c r="AD9" s="49">
        <v>1.29E-2</v>
      </c>
      <c r="AE9" s="49">
        <v>1.4500000000000001E-2</v>
      </c>
      <c r="AF9" s="49">
        <v>1.6E-2</v>
      </c>
      <c r="AG9" s="49">
        <v>1.55E-2</v>
      </c>
      <c r="AH9" s="49">
        <v>1.18E-2</v>
      </c>
      <c r="AI9" s="49">
        <v>5.3E-3</v>
      </c>
      <c r="AJ9" s="49">
        <v>-2.3999999999999998E-3</v>
      </c>
      <c r="AK9" s="49">
        <v>-9.1999999999999998E-3</v>
      </c>
      <c r="AL9" s="49">
        <v>-1.32E-2</v>
      </c>
      <c r="AM9" s="49">
        <v>-1.3599999999999999E-2</v>
      </c>
      <c r="AN9" s="49">
        <v>-1.03E-2</v>
      </c>
      <c r="AO9" s="49">
        <v>-3.5000000000000001E-3</v>
      </c>
      <c r="AP9" s="49">
        <v>5.8999999999999999E-3</v>
      </c>
      <c r="AQ9" s="49">
        <v>1.6899999999999998E-2</v>
      </c>
      <c r="AR9" s="49">
        <v>2.8199999999999999E-2</v>
      </c>
      <c r="AS9" s="49">
        <v>3.8600000000000002E-2</v>
      </c>
      <c r="AT9" s="49">
        <v>4.65E-2</v>
      </c>
      <c r="AU9" s="49">
        <v>4.9799999999999997E-2</v>
      </c>
      <c r="AV9" s="49">
        <v>4.6899999999999997E-2</v>
      </c>
      <c r="AW9" s="49">
        <v>3.8100000000000002E-2</v>
      </c>
      <c r="AX9" s="49">
        <v>2.4799999999999999E-2</v>
      </c>
      <c r="AY9" s="49">
        <v>9.9000000000000008E-3</v>
      </c>
      <c r="AZ9" s="49">
        <v>-3.7000000000000002E-3</v>
      </c>
      <c r="BA9" s="49">
        <v>-1.3599999999999999E-2</v>
      </c>
      <c r="BB9" s="49">
        <v>-1.8700000000000001E-2</v>
      </c>
      <c r="BC9" s="49">
        <v>-1.89E-2</v>
      </c>
      <c r="BD9" s="49">
        <v>-1.46E-2</v>
      </c>
      <c r="BE9" s="49">
        <v>-7.1000000000000004E-3</v>
      </c>
      <c r="BF9" s="49">
        <v>1.4E-3</v>
      </c>
      <c r="BG9" s="49">
        <v>8.6E-3</v>
      </c>
      <c r="BH9" s="49">
        <v>1.26E-2</v>
      </c>
      <c r="BI9" s="49">
        <v>1.21E-2</v>
      </c>
      <c r="BJ9" s="49">
        <v>7.0000000000000001E-3</v>
      </c>
      <c r="BK9" s="49">
        <v>-2.5000000000000001E-3</v>
      </c>
      <c r="BL9" s="49">
        <v>-1.5800000000000002E-2</v>
      </c>
      <c r="BM9" s="49">
        <v>-3.2300000000000002E-2</v>
      </c>
      <c r="BN9" s="12">
        <v>-0.03</v>
      </c>
      <c r="BO9" s="12">
        <v>-2.64E-2</v>
      </c>
      <c r="BP9" s="12">
        <v>-2.18E-2</v>
      </c>
      <c r="BQ9" s="12">
        <v>-1.67E-2</v>
      </c>
      <c r="BR9" s="12">
        <v>-1.15E-2</v>
      </c>
      <c r="BS9" s="12">
        <v>-6.4000000000000003E-3</v>
      </c>
      <c r="BT9" s="12">
        <v>-1.8E-3</v>
      </c>
      <c r="BU9" s="12">
        <v>1.2999999999999999E-3</v>
      </c>
      <c r="BV9" s="12">
        <v>3.5999999999999999E-3</v>
      </c>
      <c r="BW9" s="12">
        <v>5.0000000000000001E-3</v>
      </c>
      <c r="BX9" s="12">
        <v>5.7000000000000002E-3</v>
      </c>
      <c r="BY9" s="12">
        <v>6.4999999999999997E-3</v>
      </c>
      <c r="BZ9" s="12">
        <v>7.1999999999999998E-3</v>
      </c>
      <c r="CA9" s="12">
        <v>7.7999999999999996E-3</v>
      </c>
      <c r="CB9" s="12">
        <v>8.3999999999999995E-3</v>
      </c>
      <c r="CC9" s="12">
        <v>8.9999999999999993E-3</v>
      </c>
      <c r="CD9" s="12">
        <v>9.4000000000000004E-3</v>
      </c>
      <c r="CE9" s="12">
        <v>9.7000000000000003E-3</v>
      </c>
      <c r="CF9" s="12">
        <v>9.9000000000000008E-3</v>
      </c>
      <c r="CG9" s="12">
        <v>0.01</v>
      </c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</row>
    <row r="10" spans="1:108" x14ac:dyDescent="0.2">
      <c r="A10" s="13">
        <v>28</v>
      </c>
      <c r="B10" s="49">
        <v>2.12E-2</v>
      </c>
      <c r="C10" s="49">
        <v>2.2100000000000002E-2</v>
      </c>
      <c r="D10" s="49">
        <v>2.2700000000000001E-2</v>
      </c>
      <c r="E10" s="49">
        <v>2.24E-2</v>
      </c>
      <c r="F10" s="49">
        <v>2.12E-2</v>
      </c>
      <c r="G10" s="49">
        <v>1.9E-2</v>
      </c>
      <c r="H10" s="49">
        <v>1.5900000000000001E-2</v>
      </c>
      <c r="I10" s="49">
        <v>1.1900000000000001E-2</v>
      </c>
      <c r="J10" s="49">
        <v>7.1999999999999998E-3</v>
      </c>
      <c r="K10" s="49">
        <v>1.8E-3</v>
      </c>
      <c r="L10" s="49">
        <v>-4.0000000000000001E-3</v>
      </c>
      <c r="M10" s="49">
        <v>-1.01E-2</v>
      </c>
      <c r="N10" s="49">
        <v>-1.5699999999999999E-2</v>
      </c>
      <c r="O10" s="49">
        <v>-2.01E-2</v>
      </c>
      <c r="P10" s="49">
        <v>-2.2700000000000001E-2</v>
      </c>
      <c r="Q10" s="49">
        <v>-2.3099999999999999E-2</v>
      </c>
      <c r="R10" s="49">
        <v>-2.1399999999999999E-2</v>
      </c>
      <c r="S10" s="49">
        <v>-1.7399999999999999E-2</v>
      </c>
      <c r="T10" s="49">
        <v>-1.17E-2</v>
      </c>
      <c r="U10" s="49">
        <v>-4.8999999999999998E-3</v>
      </c>
      <c r="V10" s="49">
        <v>1.8E-3</v>
      </c>
      <c r="W10" s="49">
        <v>7.9000000000000008E-3</v>
      </c>
      <c r="X10" s="49">
        <v>1.2500000000000001E-2</v>
      </c>
      <c r="Y10" s="49">
        <v>1.54E-2</v>
      </c>
      <c r="Z10" s="49">
        <v>1.6299999999999999E-2</v>
      </c>
      <c r="AA10" s="49">
        <v>1.5599999999999999E-2</v>
      </c>
      <c r="AB10" s="49">
        <v>1.3899999999999999E-2</v>
      </c>
      <c r="AC10" s="49">
        <v>1.2500000000000001E-2</v>
      </c>
      <c r="AD10" s="49">
        <v>1.2E-2</v>
      </c>
      <c r="AE10" s="49">
        <v>1.24E-2</v>
      </c>
      <c r="AF10" s="49">
        <v>1.26E-2</v>
      </c>
      <c r="AG10" s="49">
        <v>1.11E-2</v>
      </c>
      <c r="AH10" s="49">
        <v>6.7999999999999996E-3</v>
      </c>
      <c r="AI10" s="49">
        <v>0</v>
      </c>
      <c r="AJ10" s="49">
        <v>-7.6E-3</v>
      </c>
      <c r="AK10" s="49">
        <v>-1.41E-2</v>
      </c>
      <c r="AL10" s="49">
        <v>-1.7600000000000001E-2</v>
      </c>
      <c r="AM10" s="49">
        <v>-1.7500000000000002E-2</v>
      </c>
      <c r="AN10" s="49">
        <v>-1.35E-2</v>
      </c>
      <c r="AO10" s="49">
        <v>-6.1000000000000004E-3</v>
      </c>
      <c r="AP10" s="49">
        <v>4.1000000000000003E-3</v>
      </c>
      <c r="AQ10" s="49">
        <v>1.6E-2</v>
      </c>
      <c r="AR10" s="49">
        <v>2.8500000000000001E-2</v>
      </c>
      <c r="AS10" s="49">
        <v>4.0500000000000001E-2</v>
      </c>
      <c r="AT10" s="49">
        <v>4.99E-2</v>
      </c>
      <c r="AU10" s="49">
        <v>5.45E-2</v>
      </c>
      <c r="AV10" s="49">
        <v>5.2499999999999998E-2</v>
      </c>
      <c r="AW10" s="49">
        <v>4.3799999999999999E-2</v>
      </c>
      <c r="AX10" s="49">
        <v>3.0200000000000001E-2</v>
      </c>
      <c r="AY10" s="49">
        <v>1.4500000000000001E-2</v>
      </c>
      <c r="AZ10" s="49">
        <v>0</v>
      </c>
      <c r="BA10" s="49">
        <v>-1.0800000000000001E-2</v>
      </c>
      <c r="BB10" s="49">
        <v>-1.6799999999999999E-2</v>
      </c>
      <c r="BC10" s="49">
        <v>-1.7899999999999999E-2</v>
      </c>
      <c r="BD10" s="49">
        <v>-1.4500000000000001E-2</v>
      </c>
      <c r="BE10" s="49">
        <v>-7.9000000000000008E-3</v>
      </c>
      <c r="BF10" s="49">
        <v>-2.0000000000000001E-4</v>
      </c>
      <c r="BG10" s="49">
        <v>6.3E-3</v>
      </c>
      <c r="BH10" s="49">
        <v>9.7000000000000003E-3</v>
      </c>
      <c r="BI10" s="49">
        <v>8.8000000000000005E-3</v>
      </c>
      <c r="BJ10" s="49">
        <v>3.5999999999999999E-3</v>
      </c>
      <c r="BK10" s="49">
        <v>-5.8999999999999999E-3</v>
      </c>
      <c r="BL10" s="49">
        <v>-1.9E-2</v>
      </c>
      <c r="BM10" s="49">
        <v>-3.5200000000000002E-2</v>
      </c>
      <c r="BN10" s="12">
        <v>-3.3000000000000002E-2</v>
      </c>
      <c r="BO10" s="12">
        <v>-2.93E-2</v>
      </c>
      <c r="BP10" s="12">
        <v>-2.46E-2</v>
      </c>
      <c r="BQ10" s="12">
        <v>-1.9199999999999998E-2</v>
      </c>
      <c r="BR10" s="12">
        <v>-1.3599999999999999E-2</v>
      </c>
      <c r="BS10" s="12">
        <v>-8.0999999999999996E-3</v>
      </c>
      <c r="BT10" s="12">
        <v>-3.0999999999999999E-3</v>
      </c>
      <c r="BU10" s="12">
        <v>1.1000000000000001E-3</v>
      </c>
      <c r="BV10" s="12">
        <v>3.5999999999999999E-3</v>
      </c>
      <c r="BW10" s="12">
        <v>5.0000000000000001E-3</v>
      </c>
      <c r="BX10" s="12">
        <v>5.7000000000000002E-3</v>
      </c>
      <c r="BY10" s="12">
        <v>6.4999999999999997E-3</v>
      </c>
      <c r="BZ10" s="12">
        <v>7.1999999999999998E-3</v>
      </c>
      <c r="CA10" s="12">
        <v>7.7999999999999996E-3</v>
      </c>
      <c r="CB10" s="12">
        <v>8.3999999999999995E-3</v>
      </c>
      <c r="CC10" s="12">
        <v>8.9999999999999993E-3</v>
      </c>
      <c r="CD10" s="12">
        <v>9.4000000000000004E-3</v>
      </c>
      <c r="CE10" s="12">
        <v>9.7000000000000003E-3</v>
      </c>
      <c r="CF10" s="12">
        <v>9.9000000000000008E-3</v>
      </c>
      <c r="CG10" s="12">
        <v>0.01</v>
      </c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</row>
    <row r="11" spans="1:108" x14ac:dyDescent="0.2">
      <c r="A11" s="13">
        <v>29</v>
      </c>
      <c r="B11" s="49">
        <v>2.6499999999999999E-2</v>
      </c>
      <c r="C11" s="49">
        <v>2.5999999999999999E-2</v>
      </c>
      <c r="D11" s="49">
        <v>2.53E-2</v>
      </c>
      <c r="E11" s="49">
        <v>2.3800000000000002E-2</v>
      </c>
      <c r="F11" s="49">
        <v>2.1499999999999998E-2</v>
      </c>
      <c r="G11" s="49">
        <v>1.83E-2</v>
      </c>
      <c r="H11" s="49">
        <v>1.46E-2</v>
      </c>
      <c r="I11" s="49">
        <v>1.04E-2</v>
      </c>
      <c r="J11" s="49">
        <v>5.7000000000000002E-3</v>
      </c>
      <c r="K11" s="49">
        <v>5.9999999999999995E-4</v>
      </c>
      <c r="L11" s="49">
        <v>-4.8999999999999998E-3</v>
      </c>
      <c r="M11" s="49">
        <v>-1.04E-2</v>
      </c>
      <c r="N11" s="49">
        <v>-1.55E-2</v>
      </c>
      <c r="O11" s="49">
        <v>-1.9300000000000001E-2</v>
      </c>
      <c r="P11" s="49">
        <v>-2.1499999999999998E-2</v>
      </c>
      <c r="Q11" s="49">
        <v>-2.1600000000000001E-2</v>
      </c>
      <c r="R11" s="49">
        <v>-1.9699999999999999E-2</v>
      </c>
      <c r="S11" s="49">
        <v>-1.5699999999999999E-2</v>
      </c>
      <c r="T11" s="49">
        <v>-1.01E-2</v>
      </c>
      <c r="U11" s="49">
        <v>-3.5000000000000001E-3</v>
      </c>
      <c r="V11" s="49">
        <v>3.2000000000000002E-3</v>
      </c>
      <c r="W11" s="49">
        <v>9.2999999999999992E-3</v>
      </c>
      <c r="X11" s="49">
        <v>1.41E-2</v>
      </c>
      <c r="Y11" s="49">
        <v>1.72E-2</v>
      </c>
      <c r="Z11" s="49">
        <v>1.83E-2</v>
      </c>
      <c r="AA11" s="49">
        <v>1.7600000000000001E-2</v>
      </c>
      <c r="AB11" s="49">
        <v>1.5599999999999999E-2</v>
      </c>
      <c r="AC11" s="49">
        <v>1.34E-2</v>
      </c>
      <c r="AD11" s="49">
        <v>1.18E-2</v>
      </c>
      <c r="AE11" s="49">
        <v>1.0800000000000001E-2</v>
      </c>
      <c r="AF11" s="49">
        <v>9.5999999999999992E-3</v>
      </c>
      <c r="AG11" s="49">
        <v>6.8999999999999999E-3</v>
      </c>
      <c r="AH11" s="49">
        <v>1.8E-3</v>
      </c>
      <c r="AI11" s="49">
        <v>-5.4000000000000003E-3</v>
      </c>
      <c r="AJ11" s="49">
        <v>-1.2999999999999999E-2</v>
      </c>
      <c r="AK11" s="49">
        <v>-1.9099999999999999E-2</v>
      </c>
      <c r="AL11" s="49">
        <v>-2.2100000000000002E-2</v>
      </c>
      <c r="AM11" s="49">
        <v>-2.1399999999999999E-2</v>
      </c>
      <c r="AN11" s="49">
        <v>-1.6899999999999998E-2</v>
      </c>
      <c r="AO11" s="49">
        <v>-8.8999999999999999E-3</v>
      </c>
      <c r="AP11" s="49">
        <v>1.8E-3</v>
      </c>
      <c r="AQ11" s="49">
        <v>1.44E-2</v>
      </c>
      <c r="AR11" s="49">
        <v>2.81E-2</v>
      </c>
      <c r="AS11" s="49">
        <v>4.1599999999999998E-2</v>
      </c>
      <c r="AT11" s="49">
        <v>5.2600000000000001E-2</v>
      </c>
      <c r="AU11" s="49">
        <v>5.8700000000000002E-2</v>
      </c>
      <c r="AV11" s="49">
        <v>5.7599999999999998E-2</v>
      </c>
      <c r="AW11" s="49">
        <v>4.9299999999999997E-2</v>
      </c>
      <c r="AX11" s="49">
        <v>3.56E-2</v>
      </c>
      <c r="AY11" s="49">
        <v>1.9599999999999999E-2</v>
      </c>
      <c r="AZ11" s="49">
        <v>4.4999999999999997E-3</v>
      </c>
      <c r="BA11" s="49">
        <v>-7.1000000000000004E-3</v>
      </c>
      <c r="BB11" s="49">
        <v>-1.4E-2</v>
      </c>
      <c r="BC11" s="49">
        <v>-1.5900000000000001E-2</v>
      </c>
      <c r="BD11" s="49">
        <v>-1.34E-2</v>
      </c>
      <c r="BE11" s="49">
        <v>-7.9000000000000008E-3</v>
      </c>
      <c r="BF11" s="49">
        <v>-1.1999999999999999E-3</v>
      </c>
      <c r="BG11" s="49">
        <v>4.4999999999999997E-3</v>
      </c>
      <c r="BH11" s="49">
        <v>7.3000000000000001E-3</v>
      </c>
      <c r="BI11" s="49">
        <v>6.1000000000000004E-3</v>
      </c>
      <c r="BJ11" s="49">
        <v>6.9999999999999999E-4</v>
      </c>
      <c r="BK11" s="49">
        <v>-8.8000000000000005E-3</v>
      </c>
      <c r="BL11" s="49">
        <v>-2.18E-2</v>
      </c>
      <c r="BM11" s="49">
        <v>-3.78E-2</v>
      </c>
      <c r="BN11" s="12">
        <v>-3.5700000000000003E-2</v>
      </c>
      <c r="BO11" s="12">
        <v>-3.2000000000000001E-2</v>
      </c>
      <c r="BP11" s="12">
        <v>-2.7099999999999999E-2</v>
      </c>
      <c r="BQ11" s="12">
        <v>-2.1499999999999998E-2</v>
      </c>
      <c r="BR11" s="12">
        <v>-1.5599999999999999E-2</v>
      </c>
      <c r="BS11" s="12">
        <v>-9.7999999999999997E-3</v>
      </c>
      <c r="BT11" s="12">
        <v>-4.4999999999999997E-3</v>
      </c>
      <c r="BU11" s="12">
        <v>1E-4</v>
      </c>
      <c r="BV11" s="12">
        <v>3.5999999999999999E-3</v>
      </c>
      <c r="BW11" s="12">
        <v>5.0000000000000001E-3</v>
      </c>
      <c r="BX11" s="12">
        <v>5.7000000000000002E-3</v>
      </c>
      <c r="BY11" s="12">
        <v>6.4999999999999997E-3</v>
      </c>
      <c r="BZ11" s="12">
        <v>7.1999999999999998E-3</v>
      </c>
      <c r="CA11" s="12">
        <v>7.7999999999999996E-3</v>
      </c>
      <c r="CB11" s="12">
        <v>8.3999999999999995E-3</v>
      </c>
      <c r="CC11" s="12">
        <v>8.9999999999999993E-3</v>
      </c>
      <c r="CD11" s="12">
        <v>9.4000000000000004E-3</v>
      </c>
      <c r="CE11" s="12">
        <v>9.7000000000000003E-3</v>
      </c>
      <c r="CF11" s="12">
        <v>9.9000000000000008E-3</v>
      </c>
      <c r="CG11" s="12">
        <v>0.01</v>
      </c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</row>
    <row r="12" spans="1:108" x14ac:dyDescent="0.2">
      <c r="A12" s="13">
        <v>30</v>
      </c>
      <c r="B12" s="49">
        <v>3.1E-2</v>
      </c>
      <c r="C12" s="49">
        <v>2.93E-2</v>
      </c>
      <c r="D12" s="49">
        <v>2.7300000000000001E-2</v>
      </c>
      <c r="E12" s="49">
        <v>2.4799999999999999E-2</v>
      </c>
      <c r="F12" s="49">
        <v>2.1499999999999998E-2</v>
      </c>
      <c r="G12" s="49">
        <v>1.7600000000000001E-2</v>
      </c>
      <c r="H12" s="49">
        <v>1.34E-2</v>
      </c>
      <c r="I12" s="49">
        <v>8.9999999999999993E-3</v>
      </c>
      <c r="J12" s="49">
        <v>4.4000000000000003E-3</v>
      </c>
      <c r="K12" s="49">
        <v>-4.0000000000000002E-4</v>
      </c>
      <c r="L12" s="49">
        <v>-5.4999999999999997E-3</v>
      </c>
      <c r="M12" s="49">
        <v>-1.0699999999999999E-2</v>
      </c>
      <c r="N12" s="49">
        <v>-1.52E-2</v>
      </c>
      <c r="O12" s="49">
        <v>-1.8599999999999998E-2</v>
      </c>
      <c r="P12" s="49">
        <v>-2.0400000000000001E-2</v>
      </c>
      <c r="Q12" s="49">
        <v>-2.0299999999999999E-2</v>
      </c>
      <c r="R12" s="49">
        <v>-1.8200000000000001E-2</v>
      </c>
      <c r="S12" s="49">
        <v>-1.43E-2</v>
      </c>
      <c r="T12" s="49">
        <v>-8.8000000000000005E-3</v>
      </c>
      <c r="U12" s="49">
        <v>-2.2000000000000001E-3</v>
      </c>
      <c r="V12" s="49">
        <v>4.4999999999999997E-3</v>
      </c>
      <c r="W12" s="49">
        <v>1.0800000000000001E-2</v>
      </c>
      <c r="X12" s="49">
        <v>1.5900000000000001E-2</v>
      </c>
      <c r="Y12" s="49">
        <v>1.9300000000000001E-2</v>
      </c>
      <c r="Z12" s="49">
        <v>2.06E-2</v>
      </c>
      <c r="AA12" s="49">
        <v>0.02</v>
      </c>
      <c r="AB12" s="49">
        <v>1.77E-2</v>
      </c>
      <c r="AC12" s="49">
        <v>1.49E-2</v>
      </c>
      <c r="AD12" s="49">
        <v>1.23E-2</v>
      </c>
      <c r="AE12" s="49">
        <v>9.9000000000000008E-3</v>
      </c>
      <c r="AF12" s="49">
        <v>7.3000000000000001E-3</v>
      </c>
      <c r="AG12" s="49">
        <v>3.2000000000000002E-3</v>
      </c>
      <c r="AH12" s="49">
        <v>-2.8E-3</v>
      </c>
      <c r="AI12" s="49">
        <v>-1.0500000000000001E-2</v>
      </c>
      <c r="AJ12" s="49">
        <v>-1.8200000000000001E-2</v>
      </c>
      <c r="AK12" s="49">
        <v>-2.4E-2</v>
      </c>
      <c r="AL12" s="49">
        <v>-2.6499999999999999E-2</v>
      </c>
      <c r="AM12" s="49">
        <v>-2.52E-2</v>
      </c>
      <c r="AN12" s="49">
        <v>-2.0199999999999999E-2</v>
      </c>
      <c r="AO12" s="49">
        <v>-1.1900000000000001E-2</v>
      </c>
      <c r="AP12" s="49">
        <v>-8.9999999999999998E-4</v>
      </c>
      <c r="AQ12" s="49">
        <v>1.23E-2</v>
      </c>
      <c r="AR12" s="49">
        <v>2.7E-2</v>
      </c>
      <c r="AS12" s="49">
        <v>4.1799999999999997E-2</v>
      </c>
      <c r="AT12" s="49">
        <v>5.4399999999999997E-2</v>
      </c>
      <c r="AU12" s="49">
        <v>6.1899999999999997E-2</v>
      </c>
      <c r="AV12" s="49">
        <v>6.1899999999999997E-2</v>
      </c>
      <c r="AW12" s="49">
        <v>5.4199999999999998E-2</v>
      </c>
      <c r="AX12" s="49">
        <v>4.07E-2</v>
      </c>
      <c r="AY12" s="49">
        <v>2.4500000000000001E-2</v>
      </c>
      <c r="AZ12" s="49">
        <v>9.1000000000000004E-3</v>
      </c>
      <c r="BA12" s="49">
        <v>-3.0000000000000001E-3</v>
      </c>
      <c r="BB12" s="49">
        <v>-1.04E-2</v>
      </c>
      <c r="BC12" s="49">
        <v>-1.2999999999999999E-2</v>
      </c>
      <c r="BD12" s="49">
        <v>-1.15E-2</v>
      </c>
      <c r="BE12" s="49">
        <v>-7.0000000000000001E-3</v>
      </c>
      <c r="BF12" s="49">
        <v>-1.2999999999999999E-3</v>
      </c>
      <c r="BG12" s="49">
        <v>3.5000000000000001E-3</v>
      </c>
      <c r="BH12" s="49">
        <v>5.5999999999999999E-3</v>
      </c>
      <c r="BI12" s="49">
        <v>4.0000000000000001E-3</v>
      </c>
      <c r="BJ12" s="49">
        <v>-1.6999999999999999E-3</v>
      </c>
      <c r="BK12" s="49">
        <v>-1.12E-2</v>
      </c>
      <c r="BL12" s="49">
        <v>-2.4199999999999999E-2</v>
      </c>
      <c r="BM12" s="49">
        <v>-0.04</v>
      </c>
      <c r="BN12" s="12">
        <v>-3.7999999999999999E-2</v>
      </c>
      <c r="BO12" s="12">
        <v>-3.44E-2</v>
      </c>
      <c r="BP12" s="12">
        <v>-2.9499999999999998E-2</v>
      </c>
      <c r="BQ12" s="12">
        <v>-2.3699999999999999E-2</v>
      </c>
      <c r="BR12" s="12">
        <v>-1.7600000000000001E-2</v>
      </c>
      <c r="BS12" s="12">
        <v>-1.15E-2</v>
      </c>
      <c r="BT12" s="12">
        <v>-5.7999999999999996E-3</v>
      </c>
      <c r="BU12" s="12">
        <v>-1E-3</v>
      </c>
      <c r="BV12" s="12">
        <v>2.7000000000000001E-3</v>
      </c>
      <c r="BW12" s="12">
        <v>5.0000000000000001E-3</v>
      </c>
      <c r="BX12" s="12">
        <v>5.7000000000000002E-3</v>
      </c>
      <c r="BY12" s="12">
        <v>6.4999999999999997E-3</v>
      </c>
      <c r="BZ12" s="12">
        <v>7.1999999999999998E-3</v>
      </c>
      <c r="CA12" s="12">
        <v>7.7999999999999996E-3</v>
      </c>
      <c r="CB12" s="12">
        <v>8.3999999999999995E-3</v>
      </c>
      <c r="CC12" s="12">
        <v>8.9999999999999993E-3</v>
      </c>
      <c r="CD12" s="12">
        <v>9.4000000000000004E-3</v>
      </c>
      <c r="CE12" s="12">
        <v>9.7000000000000003E-3</v>
      </c>
      <c r="CF12" s="12">
        <v>9.9000000000000008E-3</v>
      </c>
      <c r="CG12" s="12">
        <v>0.01</v>
      </c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</row>
    <row r="13" spans="1:108" x14ac:dyDescent="0.2">
      <c r="A13" s="13">
        <v>31</v>
      </c>
      <c r="B13" s="49">
        <v>3.4500000000000003E-2</v>
      </c>
      <c r="C13" s="49">
        <v>3.1800000000000002E-2</v>
      </c>
      <c r="D13" s="49">
        <v>2.8899999999999999E-2</v>
      </c>
      <c r="E13" s="49">
        <v>2.5399999999999999E-2</v>
      </c>
      <c r="F13" s="49">
        <v>2.1299999999999999E-2</v>
      </c>
      <c r="G13" s="49">
        <v>1.6799999999999999E-2</v>
      </c>
      <c r="H13" s="49">
        <v>1.23E-2</v>
      </c>
      <c r="I13" s="49">
        <v>7.7999999999999996E-3</v>
      </c>
      <c r="J13" s="49">
        <v>3.3E-3</v>
      </c>
      <c r="K13" s="49">
        <v>-1.2999999999999999E-3</v>
      </c>
      <c r="L13" s="49">
        <v>-6.0000000000000001E-3</v>
      </c>
      <c r="M13" s="49">
        <v>-1.0800000000000001E-2</v>
      </c>
      <c r="N13" s="49">
        <v>-1.49E-2</v>
      </c>
      <c r="O13" s="49">
        <v>-1.7999999999999999E-2</v>
      </c>
      <c r="P13" s="49">
        <v>-1.9400000000000001E-2</v>
      </c>
      <c r="Q13" s="49">
        <v>-1.9199999999999998E-2</v>
      </c>
      <c r="R13" s="49">
        <v>-1.7100000000000001E-2</v>
      </c>
      <c r="S13" s="49">
        <v>-1.3100000000000001E-2</v>
      </c>
      <c r="T13" s="49">
        <v>-7.6E-3</v>
      </c>
      <c r="U13" s="49">
        <v>-1E-3</v>
      </c>
      <c r="V13" s="49">
        <v>5.8999999999999999E-3</v>
      </c>
      <c r="W13" s="49">
        <v>1.23E-2</v>
      </c>
      <c r="X13" s="49">
        <v>1.77E-2</v>
      </c>
      <c r="Y13" s="49">
        <v>2.1499999999999998E-2</v>
      </c>
      <c r="Z13" s="49">
        <v>2.3099999999999999E-2</v>
      </c>
      <c r="AA13" s="49">
        <v>2.2599999999999999E-2</v>
      </c>
      <c r="AB13" s="49">
        <v>2.0199999999999999E-2</v>
      </c>
      <c r="AC13" s="49">
        <v>1.6899999999999998E-2</v>
      </c>
      <c r="AD13" s="49">
        <v>1.34E-2</v>
      </c>
      <c r="AE13" s="49">
        <v>9.7999999999999997E-3</v>
      </c>
      <c r="AF13" s="49">
        <v>5.7999999999999996E-3</v>
      </c>
      <c r="AG13" s="49">
        <v>4.0000000000000002E-4</v>
      </c>
      <c r="AH13" s="49">
        <v>-6.7000000000000002E-3</v>
      </c>
      <c r="AI13" s="49">
        <v>-1.49E-2</v>
      </c>
      <c r="AJ13" s="49">
        <v>-2.2800000000000001E-2</v>
      </c>
      <c r="AK13" s="49">
        <v>-2.8500000000000001E-2</v>
      </c>
      <c r="AL13" s="49">
        <v>-3.0599999999999999E-2</v>
      </c>
      <c r="AM13" s="49">
        <v>-2.8899999999999999E-2</v>
      </c>
      <c r="AN13" s="49">
        <v>-2.35E-2</v>
      </c>
      <c r="AO13" s="49">
        <v>-1.49E-2</v>
      </c>
      <c r="AP13" s="49">
        <v>-3.5999999999999999E-3</v>
      </c>
      <c r="AQ13" s="49">
        <v>0.01</v>
      </c>
      <c r="AR13" s="49">
        <v>2.5399999999999999E-2</v>
      </c>
      <c r="AS13" s="49">
        <v>4.1300000000000003E-2</v>
      </c>
      <c r="AT13" s="49">
        <v>5.5199999999999999E-2</v>
      </c>
      <c r="AU13" s="49">
        <v>6.4000000000000001E-2</v>
      </c>
      <c r="AV13" s="49">
        <v>6.5000000000000002E-2</v>
      </c>
      <c r="AW13" s="49">
        <v>5.8000000000000003E-2</v>
      </c>
      <c r="AX13" s="49">
        <v>4.4900000000000002E-2</v>
      </c>
      <c r="AY13" s="49">
        <v>2.9000000000000001E-2</v>
      </c>
      <c r="AZ13" s="49">
        <v>1.3599999999999999E-2</v>
      </c>
      <c r="BA13" s="49">
        <v>1.4E-3</v>
      </c>
      <c r="BB13" s="49">
        <v>-6.3E-3</v>
      </c>
      <c r="BC13" s="49">
        <v>-9.4999999999999998E-3</v>
      </c>
      <c r="BD13" s="49">
        <v>-8.8000000000000005E-3</v>
      </c>
      <c r="BE13" s="49">
        <v>-5.3E-3</v>
      </c>
      <c r="BF13" s="49">
        <v>-5.9999999999999995E-4</v>
      </c>
      <c r="BG13" s="49">
        <v>3.3E-3</v>
      </c>
      <c r="BH13" s="49">
        <v>4.7999999999999996E-3</v>
      </c>
      <c r="BI13" s="49">
        <v>2.7000000000000001E-3</v>
      </c>
      <c r="BJ13" s="49">
        <v>-3.3E-3</v>
      </c>
      <c r="BK13" s="49">
        <v>-1.29E-2</v>
      </c>
      <c r="BL13" s="49">
        <v>-2.5899999999999999E-2</v>
      </c>
      <c r="BM13" s="49">
        <v>-4.1700000000000001E-2</v>
      </c>
      <c r="BN13" s="12">
        <v>-3.9899999999999998E-2</v>
      </c>
      <c r="BO13" s="12">
        <v>-3.6400000000000002E-2</v>
      </c>
      <c r="BP13" s="12">
        <v>-3.15E-2</v>
      </c>
      <c r="BQ13" s="12">
        <v>-2.5700000000000001E-2</v>
      </c>
      <c r="BR13" s="12">
        <v>-1.9400000000000001E-2</v>
      </c>
      <c r="BS13" s="12">
        <v>-1.3100000000000001E-2</v>
      </c>
      <c r="BT13" s="12">
        <v>-7.1999999999999998E-3</v>
      </c>
      <c r="BU13" s="12">
        <v>-2.0999999999999999E-3</v>
      </c>
      <c r="BV13" s="12">
        <v>1.8E-3</v>
      </c>
      <c r="BW13" s="12">
        <v>4.3E-3</v>
      </c>
      <c r="BX13" s="12">
        <v>5.7000000000000002E-3</v>
      </c>
      <c r="BY13" s="12">
        <v>6.4999999999999997E-3</v>
      </c>
      <c r="BZ13" s="12">
        <v>7.1999999999999998E-3</v>
      </c>
      <c r="CA13" s="12">
        <v>7.7999999999999996E-3</v>
      </c>
      <c r="CB13" s="12">
        <v>8.3999999999999995E-3</v>
      </c>
      <c r="CC13" s="12">
        <v>8.9999999999999993E-3</v>
      </c>
      <c r="CD13" s="12">
        <v>9.4000000000000004E-3</v>
      </c>
      <c r="CE13" s="12">
        <v>9.7000000000000003E-3</v>
      </c>
      <c r="CF13" s="12">
        <v>9.9000000000000008E-3</v>
      </c>
      <c r="CG13" s="12">
        <v>0.01</v>
      </c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</row>
    <row r="14" spans="1:108" x14ac:dyDescent="0.2">
      <c r="A14" s="13">
        <v>32</v>
      </c>
      <c r="B14" s="49">
        <v>3.7199999999999997E-2</v>
      </c>
      <c r="C14" s="49">
        <v>3.3700000000000001E-2</v>
      </c>
      <c r="D14" s="49">
        <v>2.9899999999999999E-2</v>
      </c>
      <c r="E14" s="49">
        <v>2.58E-2</v>
      </c>
      <c r="F14" s="49">
        <v>2.1100000000000001E-2</v>
      </c>
      <c r="G14" s="49">
        <v>1.61E-2</v>
      </c>
      <c r="H14" s="49">
        <v>1.1299999999999999E-2</v>
      </c>
      <c r="I14" s="49">
        <v>6.7999999999999996E-3</v>
      </c>
      <c r="J14" s="49">
        <v>2.5000000000000001E-3</v>
      </c>
      <c r="K14" s="49">
        <v>-1.9E-3</v>
      </c>
      <c r="L14" s="49">
        <v>-6.4000000000000003E-3</v>
      </c>
      <c r="M14" s="49">
        <v>-1.0800000000000001E-2</v>
      </c>
      <c r="N14" s="49">
        <v>-1.46E-2</v>
      </c>
      <c r="O14" s="49">
        <v>-1.7299999999999999E-2</v>
      </c>
      <c r="P14" s="49">
        <v>-1.8599999999999998E-2</v>
      </c>
      <c r="Q14" s="49">
        <v>-1.8200000000000001E-2</v>
      </c>
      <c r="R14" s="49">
        <v>-1.6E-2</v>
      </c>
      <c r="S14" s="49">
        <v>-1.21E-2</v>
      </c>
      <c r="T14" s="49">
        <v>-6.4999999999999997E-3</v>
      </c>
      <c r="U14" s="49">
        <v>1E-4</v>
      </c>
      <c r="V14" s="49">
        <v>7.1000000000000004E-3</v>
      </c>
      <c r="W14" s="49">
        <v>1.38E-2</v>
      </c>
      <c r="X14" s="49">
        <v>1.95E-2</v>
      </c>
      <c r="Y14" s="49">
        <v>2.3599999999999999E-2</v>
      </c>
      <c r="Z14" s="49">
        <v>2.5600000000000001E-2</v>
      </c>
      <c r="AA14" s="49">
        <v>2.52E-2</v>
      </c>
      <c r="AB14" s="49">
        <v>2.2800000000000001E-2</v>
      </c>
      <c r="AC14" s="49">
        <v>1.9300000000000001E-2</v>
      </c>
      <c r="AD14" s="49">
        <v>1.5100000000000001E-2</v>
      </c>
      <c r="AE14" s="49">
        <v>1.0500000000000001E-2</v>
      </c>
      <c r="AF14" s="49">
        <v>5.3E-3</v>
      </c>
      <c r="AG14" s="49">
        <v>-1.1999999999999999E-3</v>
      </c>
      <c r="AH14" s="49">
        <v>-9.2999999999999992E-3</v>
      </c>
      <c r="AI14" s="49">
        <v>-1.8200000000000001E-2</v>
      </c>
      <c r="AJ14" s="49">
        <v>-2.6499999999999999E-2</v>
      </c>
      <c r="AK14" s="49">
        <v>-3.2300000000000002E-2</v>
      </c>
      <c r="AL14" s="49">
        <v>-3.4200000000000001E-2</v>
      </c>
      <c r="AM14" s="49">
        <v>-3.2199999999999999E-2</v>
      </c>
      <c r="AN14" s="49">
        <v>-2.6599999999999999E-2</v>
      </c>
      <c r="AO14" s="49">
        <v>-1.78E-2</v>
      </c>
      <c r="AP14" s="49">
        <v>-6.3E-3</v>
      </c>
      <c r="AQ14" s="49">
        <v>7.6E-3</v>
      </c>
      <c r="AR14" s="49">
        <v>2.3599999999999999E-2</v>
      </c>
      <c r="AS14" s="49">
        <v>4.0300000000000002E-2</v>
      </c>
      <c r="AT14" s="49">
        <v>5.5100000000000003E-2</v>
      </c>
      <c r="AU14" s="49">
        <v>6.4899999999999999E-2</v>
      </c>
      <c r="AV14" s="49">
        <v>6.6699999999999995E-2</v>
      </c>
      <c r="AW14" s="49">
        <v>6.0400000000000002E-2</v>
      </c>
      <c r="AX14" s="49">
        <v>4.7800000000000002E-2</v>
      </c>
      <c r="AY14" s="49">
        <v>3.2399999999999998E-2</v>
      </c>
      <c r="AZ14" s="49">
        <v>1.7500000000000002E-2</v>
      </c>
      <c r="BA14" s="49">
        <v>5.5999999999999999E-3</v>
      </c>
      <c r="BB14" s="49">
        <v>-2E-3</v>
      </c>
      <c r="BC14" s="49">
        <v>-5.4000000000000003E-3</v>
      </c>
      <c r="BD14" s="49">
        <v>-5.4000000000000003E-3</v>
      </c>
      <c r="BE14" s="49">
        <v>-2.7000000000000001E-3</v>
      </c>
      <c r="BF14" s="49">
        <v>1E-3</v>
      </c>
      <c r="BG14" s="49">
        <v>4.0000000000000001E-3</v>
      </c>
      <c r="BH14" s="49">
        <v>4.7999999999999996E-3</v>
      </c>
      <c r="BI14" s="49">
        <v>2.2000000000000001E-3</v>
      </c>
      <c r="BJ14" s="49">
        <v>-4.0000000000000001E-3</v>
      </c>
      <c r="BK14" s="49">
        <v>-1.3899999999999999E-2</v>
      </c>
      <c r="BL14" s="49">
        <v>-2.7E-2</v>
      </c>
      <c r="BM14" s="49">
        <v>-4.2799999999999998E-2</v>
      </c>
      <c r="BN14" s="12">
        <v>-4.1300000000000003E-2</v>
      </c>
      <c r="BO14" s="12">
        <v>-3.7900000000000003E-2</v>
      </c>
      <c r="BP14" s="12">
        <v>-3.3099999999999997E-2</v>
      </c>
      <c r="BQ14" s="12">
        <v>-2.7400000000000001E-2</v>
      </c>
      <c r="BR14" s="12">
        <v>-2.1000000000000001E-2</v>
      </c>
      <c r="BS14" s="12">
        <v>-1.46E-2</v>
      </c>
      <c r="BT14" s="12">
        <v>-8.6E-3</v>
      </c>
      <c r="BU14" s="12">
        <v>-3.3E-3</v>
      </c>
      <c r="BV14" s="12">
        <v>8.9999999999999998E-4</v>
      </c>
      <c r="BW14" s="12">
        <v>3.5000000000000001E-3</v>
      </c>
      <c r="BX14" s="12">
        <v>5.1000000000000004E-3</v>
      </c>
      <c r="BY14" s="12">
        <v>6.4999999999999997E-3</v>
      </c>
      <c r="BZ14" s="12">
        <v>7.1999999999999998E-3</v>
      </c>
      <c r="CA14" s="12">
        <v>7.7999999999999996E-3</v>
      </c>
      <c r="CB14" s="12">
        <v>8.3999999999999995E-3</v>
      </c>
      <c r="CC14" s="12">
        <v>8.9999999999999993E-3</v>
      </c>
      <c r="CD14" s="12">
        <v>9.4000000000000004E-3</v>
      </c>
      <c r="CE14" s="12">
        <v>9.7000000000000003E-3</v>
      </c>
      <c r="CF14" s="12">
        <v>9.9000000000000008E-3</v>
      </c>
      <c r="CG14" s="12">
        <v>0.01</v>
      </c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</row>
    <row r="15" spans="1:108" x14ac:dyDescent="0.2">
      <c r="A15" s="13">
        <v>33</v>
      </c>
      <c r="B15" s="49">
        <v>3.9E-2</v>
      </c>
      <c r="C15" s="49">
        <v>3.49E-2</v>
      </c>
      <c r="D15" s="49">
        <v>3.0499999999999999E-2</v>
      </c>
      <c r="E15" s="49">
        <v>2.5899999999999999E-2</v>
      </c>
      <c r="F15" s="49">
        <v>2.0799999999999999E-2</v>
      </c>
      <c r="G15" s="49">
        <v>1.55E-2</v>
      </c>
      <c r="H15" s="49">
        <v>1.0500000000000001E-2</v>
      </c>
      <c r="I15" s="49">
        <v>6.0000000000000001E-3</v>
      </c>
      <c r="J15" s="49">
        <v>1.8E-3</v>
      </c>
      <c r="K15" s="49">
        <v>-2.3999999999999998E-3</v>
      </c>
      <c r="L15" s="49">
        <v>-6.6E-3</v>
      </c>
      <c r="M15" s="49">
        <v>-1.0699999999999999E-2</v>
      </c>
      <c r="N15" s="49">
        <v>-1.43E-2</v>
      </c>
      <c r="O15" s="49">
        <v>-1.67E-2</v>
      </c>
      <c r="P15" s="49">
        <v>-1.78E-2</v>
      </c>
      <c r="Q15" s="49">
        <v>-1.7299999999999999E-2</v>
      </c>
      <c r="R15" s="49">
        <v>-1.5100000000000001E-2</v>
      </c>
      <c r="S15" s="49">
        <v>-1.12E-2</v>
      </c>
      <c r="T15" s="49">
        <v>-5.5999999999999999E-3</v>
      </c>
      <c r="U15" s="49">
        <v>1.1999999999999999E-3</v>
      </c>
      <c r="V15" s="49">
        <v>8.3000000000000001E-3</v>
      </c>
      <c r="W15" s="49">
        <v>1.52E-2</v>
      </c>
      <c r="X15" s="49">
        <v>2.12E-2</v>
      </c>
      <c r="Y15" s="49">
        <v>2.5600000000000001E-2</v>
      </c>
      <c r="Z15" s="49">
        <v>2.7799999999999998E-2</v>
      </c>
      <c r="AA15" s="49">
        <v>2.76E-2</v>
      </c>
      <c r="AB15" s="49">
        <v>2.5399999999999999E-2</v>
      </c>
      <c r="AC15" s="49">
        <v>2.1700000000000001E-2</v>
      </c>
      <c r="AD15" s="49">
        <v>1.72E-2</v>
      </c>
      <c r="AE15" s="49">
        <v>1.2E-2</v>
      </c>
      <c r="AF15" s="49">
        <v>5.8999999999999999E-3</v>
      </c>
      <c r="AG15" s="49">
        <v>-1.6999999999999999E-3</v>
      </c>
      <c r="AH15" s="49">
        <v>-1.06E-2</v>
      </c>
      <c r="AI15" s="49">
        <v>-2.0199999999999999E-2</v>
      </c>
      <c r="AJ15" s="49">
        <v>-2.8899999999999999E-2</v>
      </c>
      <c r="AK15" s="49">
        <v>-3.5000000000000003E-2</v>
      </c>
      <c r="AL15" s="49">
        <v>-3.6999999999999998E-2</v>
      </c>
      <c r="AM15" s="49">
        <v>-3.5099999999999999E-2</v>
      </c>
      <c r="AN15" s="49">
        <v>-2.9399999999999999E-2</v>
      </c>
      <c r="AO15" s="49">
        <v>-2.0500000000000001E-2</v>
      </c>
      <c r="AP15" s="49">
        <v>-8.8999999999999999E-3</v>
      </c>
      <c r="AQ15" s="49">
        <v>5.1999999999999998E-3</v>
      </c>
      <c r="AR15" s="49">
        <v>2.1499999999999998E-2</v>
      </c>
      <c r="AS15" s="49">
        <v>3.8699999999999998E-2</v>
      </c>
      <c r="AT15" s="49">
        <v>5.4100000000000002E-2</v>
      </c>
      <c r="AU15" s="49">
        <v>6.4500000000000002E-2</v>
      </c>
      <c r="AV15" s="49">
        <v>6.7100000000000007E-2</v>
      </c>
      <c r="AW15" s="49">
        <v>6.13E-2</v>
      </c>
      <c r="AX15" s="49">
        <v>4.9500000000000002E-2</v>
      </c>
      <c r="AY15" s="49">
        <v>3.4799999999999998E-2</v>
      </c>
      <c r="AZ15" s="49">
        <v>2.0500000000000001E-2</v>
      </c>
      <c r="BA15" s="49">
        <v>9.2999999999999992E-3</v>
      </c>
      <c r="BB15" s="49">
        <v>2.0999999999999999E-3</v>
      </c>
      <c r="BC15" s="49">
        <v>-1.1999999999999999E-3</v>
      </c>
      <c r="BD15" s="49">
        <v>-1.5E-3</v>
      </c>
      <c r="BE15" s="49">
        <v>5.0000000000000001E-4</v>
      </c>
      <c r="BF15" s="49">
        <v>3.3999999999999998E-3</v>
      </c>
      <c r="BG15" s="49">
        <v>5.5999999999999999E-3</v>
      </c>
      <c r="BH15" s="49">
        <v>5.7000000000000002E-3</v>
      </c>
      <c r="BI15" s="49">
        <v>2.7000000000000001E-3</v>
      </c>
      <c r="BJ15" s="49">
        <v>-3.8999999999999998E-3</v>
      </c>
      <c r="BK15" s="49">
        <v>-1.4E-2</v>
      </c>
      <c r="BL15" s="49">
        <v>-2.7300000000000001E-2</v>
      </c>
      <c r="BM15" s="49">
        <v>-4.3200000000000002E-2</v>
      </c>
      <c r="BN15" s="12">
        <v>-4.2099999999999999E-2</v>
      </c>
      <c r="BO15" s="12">
        <v>-3.9E-2</v>
      </c>
      <c r="BP15" s="12">
        <v>-3.4299999999999997E-2</v>
      </c>
      <c r="BQ15" s="12">
        <v>-2.87E-2</v>
      </c>
      <c r="BR15" s="12">
        <v>-2.24E-2</v>
      </c>
      <c r="BS15" s="12">
        <v>-1.6E-2</v>
      </c>
      <c r="BT15" s="12">
        <v>-9.7999999999999997E-3</v>
      </c>
      <c r="BU15" s="12">
        <v>-4.4000000000000003E-3</v>
      </c>
      <c r="BV15" s="12">
        <v>-1E-4</v>
      </c>
      <c r="BW15" s="12">
        <v>2.7000000000000001E-3</v>
      </c>
      <c r="BX15" s="12">
        <v>4.4999999999999997E-3</v>
      </c>
      <c r="BY15" s="12">
        <v>6.0000000000000001E-3</v>
      </c>
      <c r="BZ15" s="12">
        <v>7.1999999999999998E-3</v>
      </c>
      <c r="CA15" s="12">
        <v>7.7999999999999996E-3</v>
      </c>
      <c r="CB15" s="12">
        <v>8.3999999999999995E-3</v>
      </c>
      <c r="CC15" s="12">
        <v>8.9999999999999993E-3</v>
      </c>
      <c r="CD15" s="12">
        <v>9.4000000000000004E-3</v>
      </c>
      <c r="CE15" s="12">
        <v>9.7000000000000003E-3</v>
      </c>
      <c r="CF15" s="12">
        <v>9.9000000000000008E-3</v>
      </c>
      <c r="CG15" s="12">
        <v>0.01</v>
      </c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</row>
    <row r="16" spans="1:108" x14ac:dyDescent="0.2">
      <c r="A16" s="13">
        <v>34</v>
      </c>
      <c r="B16" s="49">
        <v>0.04</v>
      </c>
      <c r="C16" s="49">
        <v>3.5499999999999997E-2</v>
      </c>
      <c r="D16" s="49">
        <v>3.0800000000000001E-2</v>
      </c>
      <c r="E16" s="49">
        <v>2.58E-2</v>
      </c>
      <c r="F16" s="49">
        <v>2.0500000000000001E-2</v>
      </c>
      <c r="G16" s="49">
        <v>1.5100000000000001E-2</v>
      </c>
      <c r="H16" s="49">
        <v>0.01</v>
      </c>
      <c r="I16" s="49">
        <v>5.4999999999999997E-3</v>
      </c>
      <c r="J16" s="49">
        <v>1.2999999999999999E-3</v>
      </c>
      <c r="K16" s="49">
        <v>-2.8E-3</v>
      </c>
      <c r="L16" s="49">
        <v>-6.7999999999999996E-3</v>
      </c>
      <c r="M16" s="49">
        <v>-1.06E-2</v>
      </c>
      <c r="N16" s="49">
        <v>-1.3899999999999999E-2</v>
      </c>
      <c r="O16" s="49">
        <v>-1.61E-2</v>
      </c>
      <c r="P16" s="49">
        <v>-1.7100000000000001E-2</v>
      </c>
      <c r="Q16" s="49">
        <v>-1.66E-2</v>
      </c>
      <c r="R16" s="49">
        <v>-1.43E-2</v>
      </c>
      <c r="S16" s="49">
        <v>-1.03E-2</v>
      </c>
      <c r="T16" s="49">
        <v>-4.5999999999999999E-3</v>
      </c>
      <c r="U16" s="49">
        <v>2.2000000000000001E-3</v>
      </c>
      <c r="V16" s="49">
        <v>9.4000000000000004E-3</v>
      </c>
      <c r="W16" s="49">
        <v>1.6500000000000001E-2</v>
      </c>
      <c r="X16" s="49">
        <v>2.2700000000000001E-2</v>
      </c>
      <c r="Y16" s="49">
        <v>2.7199999999999998E-2</v>
      </c>
      <c r="Z16" s="49">
        <v>2.9700000000000001E-2</v>
      </c>
      <c r="AA16" s="49">
        <v>2.98E-2</v>
      </c>
      <c r="AB16" s="49">
        <v>2.7799999999999998E-2</v>
      </c>
      <c r="AC16" s="49">
        <v>2.4299999999999999E-2</v>
      </c>
      <c r="AD16" s="49">
        <v>1.9599999999999999E-2</v>
      </c>
      <c r="AE16" s="49">
        <v>1.41E-2</v>
      </c>
      <c r="AF16" s="49">
        <v>7.3000000000000001E-3</v>
      </c>
      <c r="AG16" s="49">
        <v>-8.9999999999999998E-4</v>
      </c>
      <c r="AH16" s="49">
        <v>-1.0500000000000001E-2</v>
      </c>
      <c r="AI16" s="49">
        <v>-2.0799999999999999E-2</v>
      </c>
      <c r="AJ16" s="49">
        <v>-0.03</v>
      </c>
      <c r="AK16" s="49">
        <v>-3.6400000000000002E-2</v>
      </c>
      <c r="AL16" s="49">
        <v>-3.8899999999999997E-2</v>
      </c>
      <c r="AM16" s="49">
        <v>-3.7100000000000001E-2</v>
      </c>
      <c r="AN16" s="49">
        <v>-3.1600000000000003E-2</v>
      </c>
      <c r="AO16" s="49">
        <v>-2.29E-2</v>
      </c>
      <c r="AP16" s="49">
        <v>-1.1299999999999999E-2</v>
      </c>
      <c r="AQ16" s="49">
        <v>2.8999999999999998E-3</v>
      </c>
      <c r="AR16" s="49">
        <v>1.9300000000000001E-2</v>
      </c>
      <c r="AS16" s="49">
        <v>3.6600000000000001E-2</v>
      </c>
      <c r="AT16" s="49">
        <v>5.2200000000000003E-2</v>
      </c>
      <c r="AU16" s="49">
        <v>6.3E-2</v>
      </c>
      <c r="AV16" s="49">
        <v>6.6000000000000003E-2</v>
      </c>
      <c r="AW16" s="49">
        <v>6.0900000000000003E-2</v>
      </c>
      <c r="AX16" s="49">
        <v>4.9700000000000001E-2</v>
      </c>
      <c r="AY16" s="49">
        <v>3.5799999999999998E-2</v>
      </c>
      <c r="AZ16" s="49">
        <v>2.2599999999999999E-2</v>
      </c>
      <c r="BA16" s="49">
        <v>1.23E-2</v>
      </c>
      <c r="BB16" s="49">
        <v>5.7999999999999996E-3</v>
      </c>
      <c r="BC16" s="49">
        <v>2.8999999999999998E-3</v>
      </c>
      <c r="BD16" s="49">
        <v>2.5999999999999999E-3</v>
      </c>
      <c r="BE16" s="49">
        <v>4.1999999999999997E-3</v>
      </c>
      <c r="BF16" s="49">
        <v>6.4999999999999997E-3</v>
      </c>
      <c r="BG16" s="49">
        <v>8.0000000000000002E-3</v>
      </c>
      <c r="BH16" s="49">
        <v>7.4999999999999997E-3</v>
      </c>
      <c r="BI16" s="49">
        <v>4.0000000000000001E-3</v>
      </c>
      <c r="BJ16" s="49">
        <v>-2.8999999999999998E-3</v>
      </c>
      <c r="BK16" s="49">
        <v>-1.32E-2</v>
      </c>
      <c r="BL16" s="49">
        <v>-2.6800000000000001E-2</v>
      </c>
      <c r="BM16" s="49">
        <v>-4.2900000000000001E-2</v>
      </c>
      <c r="BN16" s="12">
        <v>-4.2099999999999999E-2</v>
      </c>
      <c r="BO16" s="12">
        <v>-3.9300000000000002E-2</v>
      </c>
      <c r="BP16" s="12">
        <v>-3.5000000000000003E-2</v>
      </c>
      <c r="BQ16" s="12">
        <v>-2.9499999999999998E-2</v>
      </c>
      <c r="BR16" s="12">
        <v>-2.3400000000000001E-2</v>
      </c>
      <c r="BS16" s="12">
        <v>-1.7000000000000001E-2</v>
      </c>
      <c r="BT16" s="12">
        <v>-1.09E-2</v>
      </c>
      <c r="BU16" s="12">
        <v>-5.4000000000000003E-3</v>
      </c>
      <c r="BV16" s="12">
        <v>-1E-3</v>
      </c>
      <c r="BW16" s="12">
        <v>1.9E-3</v>
      </c>
      <c r="BX16" s="12">
        <v>3.8E-3</v>
      </c>
      <c r="BY16" s="12">
        <v>5.4000000000000003E-3</v>
      </c>
      <c r="BZ16" s="12">
        <v>6.7999999999999996E-3</v>
      </c>
      <c r="CA16" s="12">
        <v>7.7999999999999996E-3</v>
      </c>
      <c r="CB16" s="12">
        <v>8.3999999999999995E-3</v>
      </c>
      <c r="CC16" s="12">
        <v>8.9999999999999993E-3</v>
      </c>
      <c r="CD16" s="12">
        <v>9.4000000000000004E-3</v>
      </c>
      <c r="CE16" s="12">
        <v>9.7000000000000003E-3</v>
      </c>
      <c r="CF16" s="12">
        <v>9.9000000000000008E-3</v>
      </c>
      <c r="CG16" s="12">
        <v>0.01</v>
      </c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</row>
    <row r="17" spans="1:108" x14ac:dyDescent="0.2">
      <c r="A17" s="13">
        <v>35</v>
      </c>
      <c r="B17" s="49">
        <v>4.02E-2</v>
      </c>
      <c r="C17" s="49">
        <v>3.56E-2</v>
      </c>
      <c r="D17" s="49">
        <v>3.0800000000000001E-2</v>
      </c>
      <c r="E17" s="49">
        <v>2.5600000000000001E-2</v>
      </c>
      <c r="F17" s="49">
        <v>2.0199999999999999E-2</v>
      </c>
      <c r="G17" s="49">
        <v>1.4800000000000001E-2</v>
      </c>
      <c r="H17" s="49">
        <v>9.7000000000000003E-3</v>
      </c>
      <c r="I17" s="49">
        <v>5.1999999999999998E-3</v>
      </c>
      <c r="J17" s="49">
        <v>1.1000000000000001E-3</v>
      </c>
      <c r="K17" s="49">
        <v>-2.8999999999999998E-3</v>
      </c>
      <c r="L17" s="49">
        <v>-6.7000000000000002E-3</v>
      </c>
      <c r="M17" s="49">
        <v>-1.04E-2</v>
      </c>
      <c r="N17" s="49">
        <v>-1.34E-2</v>
      </c>
      <c r="O17" s="49">
        <v>-1.55E-2</v>
      </c>
      <c r="P17" s="49">
        <v>-1.6400000000000001E-2</v>
      </c>
      <c r="Q17" s="49">
        <v>-1.5800000000000002E-2</v>
      </c>
      <c r="R17" s="49">
        <v>-1.35E-2</v>
      </c>
      <c r="S17" s="49">
        <v>-9.4999999999999998E-3</v>
      </c>
      <c r="T17" s="49">
        <v>-3.8E-3</v>
      </c>
      <c r="U17" s="49">
        <v>3.0999999999999999E-3</v>
      </c>
      <c r="V17" s="49">
        <v>1.0500000000000001E-2</v>
      </c>
      <c r="W17" s="49">
        <v>1.7600000000000001E-2</v>
      </c>
      <c r="X17" s="49">
        <v>2.3900000000000001E-2</v>
      </c>
      <c r="Y17" s="49">
        <v>2.86E-2</v>
      </c>
      <c r="Z17" s="49">
        <v>3.1199999999999999E-2</v>
      </c>
      <c r="AA17" s="49">
        <v>3.15E-2</v>
      </c>
      <c r="AB17" s="49">
        <v>2.9899999999999999E-2</v>
      </c>
      <c r="AC17" s="49">
        <v>2.6599999999999999E-2</v>
      </c>
      <c r="AD17" s="49">
        <v>2.2200000000000001E-2</v>
      </c>
      <c r="AE17" s="49">
        <v>1.6500000000000001E-2</v>
      </c>
      <c r="AF17" s="49">
        <v>9.4999999999999998E-3</v>
      </c>
      <c r="AG17" s="49">
        <v>1E-3</v>
      </c>
      <c r="AH17" s="49">
        <v>-9.1000000000000004E-3</v>
      </c>
      <c r="AI17" s="49">
        <v>-1.9900000000000001E-2</v>
      </c>
      <c r="AJ17" s="49">
        <v>-2.9600000000000001E-2</v>
      </c>
      <c r="AK17" s="49">
        <v>-3.6499999999999998E-2</v>
      </c>
      <c r="AL17" s="49">
        <v>-3.9399999999999998E-2</v>
      </c>
      <c r="AM17" s="49">
        <v>-3.8199999999999998E-2</v>
      </c>
      <c r="AN17" s="49">
        <v>-3.32E-2</v>
      </c>
      <c r="AO17" s="49">
        <v>-2.47E-2</v>
      </c>
      <c r="AP17" s="49">
        <v>-1.34E-2</v>
      </c>
      <c r="AQ17" s="49">
        <v>5.9999999999999995E-4</v>
      </c>
      <c r="AR17" s="49">
        <v>1.6799999999999999E-2</v>
      </c>
      <c r="AS17" s="49">
        <v>3.39E-2</v>
      </c>
      <c r="AT17" s="49">
        <v>4.9599999999999998E-2</v>
      </c>
      <c r="AU17" s="49">
        <v>6.0400000000000002E-2</v>
      </c>
      <c r="AV17" s="49">
        <v>6.3700000000000007E-2</v>
      </c>
      <c r="AW17" s="49">
        <v>5.91E-2</v>
      </c>
      <c r="AX17" s="49">
        <v>4.87E-2</v>
      </c>
      <c r="AY17" s="49">
        <v>3.5799999999999998E-2</v>
      </c>
      <c r="AZ17" s="49">
        <v>2.3599999999999999E-2</v>
      </c>
      <c r="BA17" s="49">
        <v>1.4500000000000001E-2</v>
      </c>
      <c r="BB17" s="49">
        <v>8.8999999999999999E-3</v>
      </c>
      <c r="BC17" s="49">
        <v>6.6E-3</v>
      </c>
      <c r="BD17" s="49">
        <v>6.6E-3</v>
      </c>
      <c r="BE17" s="49">
        <v>8.0000000000000002E-3</v>
      </c>
      <c r="BF17" s="49">
        <v>9.9000000000000008E-3</v>
      </c>
      <c r="BG17" s="49">
        <v>1.0999999999999999E-2</v>
      </c>
      <c r="BH17" s="49">
        <v>0.01</v>
      </c>
      <c r="BI17" s="49">
        <v>6.1999999999999998E-3</v>
      </c>
      <c r="BJ17" s="49">
        <v>-1.1000000000000001E-3</v>
      </c>
      <c r="BK17" s="49">
        <v>-1.17E-2</v>
      </c>
      <c r="BL17" s="49">
        <v>-2.5399999999999999E-2</v>
      </c>
      <c r="BM17" s="49">
        <v>-4.1700000000000001E-2</v>
      </c>
      <c r="BN17" s="12">
        <v>-4.1399999999999999E-2</v>
      </c>
      <c r="BO17" s="12">
        <v>-3.9E-2</v>
      </c>
      <c r="BP17" s="12">
        <v>-3.5099999999999999E-2</v>
      </c>
      <c r="BQ17" s="12">
        <v>-2.9899999999999999E-2</v>
      </c>
      <c r="BR17" s="12">
        <v>-2.4E-2</v>
      </c>
      <c r="BS17" s="12">
        <v>-1.7899999999999999E-2</v>
      </c>
      <c r="BT17" s="12">
        <v>-1.18E-2</v>
      </c>
      <c r="BU17" s="12">
        <v>-6.4000000000000003E-3</v>
      </c>
      <c r="BV17" s="12">
        <v>-2E-3</v>
      </c>
      <c r="BW17" s="12">
        <v>1E-3</v>
      </c>
      <c r="BX17" s="12">
        <v>3.0999999999999999E-3</v>
      </c>
      <c r="BY17" s="12">
        <v>4.8999999999999998E-3</v>
      </c>
      <c r="BZ17" s="12">
        <v>6.4000000000000003E-3</v>
      </c>
      <c r="CA17" s="12">
        <v>7.4999999999999997E-3</v>
      </c>
      <c r="CB17" s="12">
        <v>8.3999999999999995E-3</v>
      </c>
      <c r="CC17" s="12">
        <v>8.9999999999999993E-3</v>
      </c>
      <c r="CD17" s="12">
        <v>9.4000000000000004E-3</v>
      </c>
      <c r="CE17" s="12">
        <v>9.7000000000000003E-3</v>
      </c>
      <c r="CF17" s="12">
        <v>9.9000000000000008E-3</v>
      </c>
      <c r="CG17" s="12">
        <v>0.01</v>
      </c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</row>
    <row r="18" spans="1:108" x14ac:dyDescent="0.2">
      <c r="A18" s="13">
        <v>36</v>
      </c>
      <c r="B18" s="49">
        <v>3.9800000000000002E-2</v>
      </c>
      <c r="C18" s="49">
        <v>3.5200000000000002E-2</v>
      </c>
      <c r="D18" s="49">
        <v>3.0499999999999999E-2</v>
      </c>
      <c r="E18" s="49">
        <v>2.5399999999999999E-2</v>
      </c>
      <c r="F18" s="49">
        <v>0.02</v>
      </c>
      <c r="G18" s="49">
        <v>1.47E-2</v>
      </c>
      <c r="H18" s="49">
        <v>9.5999999999999992E-3</v>
      </c>
      <c r="I18" s="49">
        <v>5.1000000000000004E-3</v>
      </c>
      <c r="J18" s="49">
        <v>1.1000000000000001E-3</v>
      </c>
      <c r="K18" s="49">
        <v>-2.8E-3</v>
      </c>
      <c r="L18" s="49">
        <v>-6.4999999999999997E-3</v>
      </c>
      <c r="M18" s="49">
        <v>-0.01</v>
      </c>
      <c r="N18" s="49">
        <v>-1.29E-2</v>
      </c>
      <c r="O18" s="49">
        <v>-1.49E-2</v>
      </c>
      <c r="P18" s="49">
        <v>-1.5699999999999999E-2</v>
      </c>
      <c r="Q18" s="49">
        <v>-1.5100000000000001E-2</v>
      </c>
      <c r="R18" s="49">
        <v>-1.2800000000000001E-2</v>
      </c>
      <c r="S18" s="49">
        <v>-8.6999999999999994E-3</v>
      </c>
      <c r="T18" s="49">
        <v>-2.8999999999999998E-3</v>
      </c>
      <c r="U18" s="49">
        <v>4.0000000000000001E-3</v>
      </c>
      <c r="V18" s="49">
        <v>1.14E-2</v>
      </c>
      <c r="W18" s="49">
        <v>1.8499999999999999E-2</v>
      </c>
      <c r="X18" s="49">
        <v>2.4799999999999999E-2</v>
      </c>
      <c r="Y18" s="49">
        <v>2.9499999999999998E-2</v>
      </c>
      <c r="Z18" s="49">
        <v>3.2300000000000002E-2</v>
      </c>
      <c r="AA18" s="49">
        <v>3.2899999999999999E-2</v>
      </c>
      <c r="AB18" s="49">
        <v>3.1600000000000003E-2</v>
      </c>
      <c r="AC18" s="49">
        <v>2.8799999999999999E-2</v>
      </c>
      <c r="AD18" s="49">
        <v>2.47E-2</v>
      </c>
      <c r="AE18" s="49">
        <v>1.9199999999999998E-2</v>
      </c>
      <c r="AF18" s="49">
        <v>1.2200000000000001E-2</v>
      </c>
      <c r="AG18" s="49">
        <v>3.5000000000000001E-3</v>
      </c>
      <c r="AH18" s="49">
        <v>-6.7000000000000002E-3</v>
      </c>
      <c r="AI18" s="49">
        <v>-1.77E-2</v>
      </c>
      <c r="AJ18" s="49">
        <v>-2.7699999999999999E-2</v>
      </c>
      <c r="AK18" s="49">
        <v>-3.5000000000000003E-2</v>
      </c>
      <c r="AL18" s="49">
        <v>-3.8600000000000002E-2</v>
      </c>
      <c r="AM18" s="49">
        <v>-3.8100000000000002E-2</v>
      </c>
      <c r="AN18" s="49">
        <v>-3.3700000000000001E-2</v>
      </c>
      <c r="AO18" s="49">
        <v>-2.5999999999999999E-2</v>
      </c>
      <c r="AP18" s="49">
        <v>-1.52E-2</v>
      </c>
      <c r="AQ18" s="49">
        <v>-1.6999999999999999E-3</v>
      </c>
      <c r="AR18" s="49">
        <v>1.41E-2</v>
      </c>
      <c r="AS18" s="49">
        <v>3.0800000000000001E-2</v>
      </c>
      <c r="AT18" s="49">
        <v>4.6100000000000002E-2</v>
      </c>
      <c r="AU18" s="49">
        <v>5.6899999999999999E-2</v>
      </c>
      <c r="AV18" s="49">
        <v>6.0400000000000002E-2</v>
      </c>
      <c r="AW18" s="49">
        <v>5.6300000000000003E-2</v>
      </c>
      <c r="AX18" s="49">
        <v>4.6600000000000003E-2</v>
      </c>
      <c r="AY18" s="49">
        <v>3.4700000000000002E-2</v>
      </c>
      <c r="AZ18" s="49">
        <v>2.3699999999999999E-2</v>
      </c>
      <c r="BA18" s="49">
        <v>1.5800000000000002E-2</v>
      </c>
      <c r="BB18" s="49">
        <v>1.1299999999999999E-2</v>
      </c>
      <c r="BC18" s="49">
        <v>9.7000000000000003E-3</v>
      </c>
      <c r="BD18" s="49">
        <v>1.0200000000000001E-2</v>
      </c>
      <c r="BE18" s="49">
        <v>1.18E-2</v>
      </c>
      <c r="BF18" s="49">
        <v>1.3599999999999999E-2</v>
      </c>
      <c r="BG18" s="49">
        <v>1.44E-2</v>
      </c>
      <c r="BH18" s="49">
        <v>1.3100000000000001E-2</v>
      </c>
      <c r="BI18" s="49">
        <v>8.9999999999999993E-3</v>
      </c>
      <c r="BJ18" s="49">
        <v>1.5E-3</v>
      </c>
      <c r="BK18" s="49">
        <v>-9.4000000000000004E-3</v>
      </c>
      <c r="BL18" s="49">
        <v>-2.3300000000000001E-2</v>
      </c>
      <c r="BM18" s="49">
        <v>-3.9699999999999999E-2</v>
      </c>
      <c r="BN18" s="12">
        <v>-3.9800000000000002E-2</v>
      </c>
      <c r="BO18" s="12">
        <v>-3.7999999999999999E-2</v>
      </c>
      <c r="BP18" s="12">
        <v>-3.4500000000000003E-2</v>
      </c>
      <c r="BQ18" s="12">
        <v>-2.9700000000000001E-2</v>
      </c>
      <c r="BR18" s="12">
        <v>-2.4199999999999999E-2</v>
      </c>
      <c r="BS18" s="12">
        <v>-1.83E-2</v>
      </c>
      <c r="BT18" s="12">
        <v>-1.2500000000000001E-2</v>
      </c>
      <c r="BU18" s="12">
        <v>-7.1999999999999998E-3</v>
      </c>
      <c r="BV18" s="12">
        <v>-2.8999999999999998E-3</v>
      </c>
      <c r="BW18" s="12">
        <v>2.0000000000000001E-4</v>
      </c>
      <c r="BX18" s="12">
        <v>2.3999999999999998E-3</v>
      </c>
      <c r="BY18" s="12">
        <v>4.3E-3</v>
      </c>
      <c r="BZ18" s="12">
        <v>5.8999999999999999E-3</v>
      </c>
      <c r="CA18" s="12">
        <v>7.1999999999999998E-3</v>
      </c>
      <c r="CB18" s="12">
        <v>8.2000000000000007E-3</v>
      </c>
      <c r="CC18" s="12">
        <v>8.9999999999999993E-3</v>
      </c>
      <c r="CD18" s="12">
        <v>9.4000000000000004E-3</v>
      </c>
      <c r="CE18" s="12">
        <v>9.7000000000000003E-3</v>
      </c>
      <c r="CF18" s="12">
        <v>9.9000000000000008E-3</v>
      </c>
      <c r="CG18" s="12">
        <v>0.01</v>
      </c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</row>
    <row r="19" spans="1:108" x14ac:dyDescent="0.2">
      <c r="A19" s="13">
        <v>37</v>
      </c>
      <c r="B19" s="49">
        <v>3.8899999999999997E-2</v>
      </c>
      <c r="C19" s="49">
        <v>3.4500000000000003E-2</v>
      </c>
      <c r="D19" s="49">
        <v>2.9899999999999999E-2</v>
      </c>
      <c r="E19" s="49">
        <v>2.5000000000000001E-2</v>
      </c>
      <c r="F19" s="49">
        <v>1.9800000000000002E-2</v>
      </c>
      <c r="G19" s="49">
        <v>1.46E-2</v>
      </c>
      <c r="H19" s="49">
        <v>9.7000000000000003E-3</v>
      </c>
      <c r="I19" s="49">
        <v>5.3E-3</v>
      </c>
      <c r="J19" s="49">
        <v>1.2999999999999999E-3</v>
      </c>
      <c r="K19" s="49">
        <v>-2.5000000000000001E-3</v>
      </c>
      <c r="L19" s="49">
        <v>-6.0000000000000001E-3</v>
      </c>
      <c r="M19" s="49">
        <v>-9.4000000000000004E-3</v>
      </c>
      <c r="N19" s="49">
        <v>-1.2200000000000001E-2</v>
      </c>
      <c r="O19" s="49">
        <v>-1.41E-2</v>
      </c>
      <c r="P19" s="49">
        <v>-1.49E-2</v>
      </c>
      <c r="Q19" s="49">
        <v>-1.43E-2</v>
      </c>
      <c r="R19" s="49">
        <v>-1.2E-2</v>
      </c>
      <c r="S19" s="49">
        <v>-7.9000000000000008E-3</v>
      </c>
      <c r="T19" s="49">
        <v>-2.2000000000000001E-3</v>
      </c>
      <c r="U19" s="49">
        <v>4.7000000000000002E-3</v>
      </c>
      <c r="V19" s="49">
        <v>1.21E-2</v>
      </c>
      <c r="W19" s="49">
        <v>1.9199999999999998E-2</v>
      </c>
      <c r="X19" s="49">
        <v>2.5499999999999998E-2</v>
      </c>
      <c r="Y19" s="49">
        <v>3.0200000000000001E-2</v>
      </c>
      <c r="Z19" s="49">
        <v>3.3000000000000002E-2</v>
      </c>
      <c r="AA19" s="49">
        <v>3.39E-2</v>
      </c>
      <c r="AB19" s="49">
        <v>3.3000000000000002E-2</v>
      </c>
      <c r="AC19" s="49">
        <v>3.0700000000000002E-2</v>
      </c>
      <c r="AD19" s="49">
        <v>2.7E-2</v>
      </c>
      <c r="AE19" s="49">
        <v>2.1899999999999999E-2</v>
      </c>
      <c r="AF19" s="49">
        <v>1.5100000000000001E-2</v>
      </c>
      <c r="AG19" s="49">
        <v>6.6E-3</v>
      </c>
      <c r="AH19" s="49">
        <v>-3.5999999999999999E-3</v>
      </c>
      <c r="AI19" s="49">
        <v>-1.4500000000000001E-2</v>
      </c>
      <c r="AJ19" s="49">
        <v>-2.4500000000000001E-2</v>
      </c>
      <c r="AK19" s="49">
        <v>-3.2199999999999999E-2</v>
      </c>
      <c r="AL19" s="49">
        <v>-3.6400000000000002E-2</v>
      </c>
      <c r="AM19" s="49">
        <v>-3.6700000000000003E-2</v>
      </c>
      <c r="AN19" s="49">
        <v>-3.3300000000000003E-2</v>
      </c>
      <c r="AO19" s="49">
        <v>-2.6499999999999999E-2</v>
      </c>
      <c r="AP19" s="49">
        <v>-1.66E-2</v>
      </c>
      <c r="AQ19" s="49">
        <v>-3.8999999999999998E-3</v>
      </c>
      <c r="AR19" s="49">
        <v>1.11E-2</v>
      </c>
      <c r="AS19" s="49">
        <v>2.7199999999999998E-2</v>
      </c>
      <c r="AT19" s="49">
        <v>4.2099999999999999E-2</v>
      </c>
      <c r="AU19" s="49">
        <v>5.2600000000000001E-2</v>
      </c>
      <c r="AV19" s="49">
        <v>5.6300000000000003E-2</v>
      </c>
      <c r="AW19" s="49">
        <v>5.2600000000000001E-2</v>
      </c>
      <c r="AX19" s="49">
        <v>4.3700000000000003E-2</v>
      </c>
      <c r="AY19" s="49">
        <v>3.2899999999999999E-2</v>
      </c>
      <c r="AZ19" s="49">
        <v>2.3099999999999999E-2</v>
      </c>
      <c r="BA19" s="49">
        <v>1.6299999999999999E-2</v>
      </c>
      <c r="BB19" s="49">
        <v>1.2800000000000001E-2</v>
      </c>
      <c r="BC19" s="49">
        <v>1.21E-2</v>
      </c>
      <c r="BD19" s="49">
        <v>1.32E-2</v>
      </c>
      <c r="BE19" s="49">
        <v>1.52E-2</v>
      </c>
      <c r="BF19" s="49">
        <v>1.7100000000000001E-2</v>
      </c>
      <c r="BG19" s="49">
        <v>1.7899999999999999E-2</v>
      </c>
      <c r="BH19" s="49">
        <v>1.6500000000000001E-2</v>
      </c>
      <c r="BI19" s="49">
        <v>1.2200000000000001E-2</v>
      </c>
      <c r="BJ19" s="49">
        <v>4.4999999999999997E-3</v>
      </c>
      <c r="BK19" s="49">
        <v>-6.4000000000000003E-3</v>
      </c>
      <c r="BL19" s="49">
        <v>-2.0400000000000001E-2</v>
      </c>
      <c r="BM19" s="49">
        <v>-3.6700000000000003E-2</v>
      </c>
      <c r="BN19" s="12">
        <v>-3.7400000000000003E-2</v>
      </c>
      <c r="BO19" s="12">
        <v>-3.61E-2</v>
      </c>
      <c r="BP19" s="12">
        <v>-3.32E-2</v>
      </c>
      <c r="BQ19" s="12">
        <v>-2.9000000000000001E-2</v>
      </c>
      <c r="BR19" s="12">
        <v>-2.3900000000000001E-2</v>
      </c>
      <c r="BS19" s="12">
        <v>-1.8499999999999999E-2</v>
      </c>
      <c r="BT19" s="12">
        <v>-1.2999999999999999E-2</v>
      </c>
      <c r="BU19" s="12">
        <v>-7.9000000000000008E-3</v>
      </c>
      <c r="BV19" s="12">
        <v>-3.7000000000000002E-3</v>
      </c>
      <c r="BW19" s="12">
        <v>-5.9999999999999995E-4</v>
      </c>
      <c r="BX19" s="12">
        <v>1.6999999999999999E-3</v>
      </c>
      <c r="BY19" s="12">
        <v>3.7000000000000002E-3</v>
      </c>
      <c r="BZ19" s="12">
        <v>5.4000000000000003E-3</v>
      </c>
      <c r="CA19" s="12">
        <v>6.8999999999999999E-3</v>
      </c>
      <c r="CB19" s="12">
        <v>8.0000000000000002E-3</v>
      </c>
      <c r="CC19" s="12">
        <v>8.8000000000000005E-3</v>
      </c>
      <c r="CD19" s="12">
        <v>9.4000000000000004E-3</v>
      </c>
      <c r="CE19" s="12">
        <v>9.7000000000000003E-3</v>
      </c>
      <c r="CF19" s="12">
        <v>9.9000000000000008E-3</v>
      </c>
      <c r="CG19" s="12">
        <v>0.01</v>
      </c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</row>
    <row r="20" spans="1:108" x14ac:dyDescent="0.2">
      <c r="A20" s="13">
        <v>38</v>
      </c>
      <c r="B20" s="49">
        <v>3.7499999999999999E-2</v>
      </c>
      <c r="C20" s="49">
        <v>3.3399999999999999E-2</v>
      </c>
      <c r="D20" s="49">
        <v>2.92E-2</v>
      </c>
      <c r="E20" s="49">
        <v>2.46E-2</v>
      </c>
      <c r="F20" s="49">
        <v>1.9699999999999999E-2</v>
      </c>
      <c r="G20" s="49">
        <v>1.47E-2</v>
      </c>
      <c r="H20" s="49">
        <v>9.9000000000000008E-3</v>
      </c>
      <c r="I20" s="49">
        <v>5.7000000000000002E-3</v>
      </c>
      <c r="J20" s="49">
        <v>1.6999999999999999E-3</v>
      </c>
      <c r="K20" s="49">
        <v>-1.9E-3</v>
      </c>
      <c r="L20" s="49">
        <v>-5.4000000000000003E-3</v>
      </c>
      <c r="M20" s="49">
        <v>-8.6999999999999994E-3</v>
      </c>
      <c r="N20" s="49">
        <v>-1.14E-2</v>
      </c>
      <c r="O20" s="49">
        <v>-1.3299999999999999E-2</v>
      </c>
      <c r="P20" s="49">
        <v>-1.41E-2</v>
      </c>
      <c r="Q20" s="49">
        <v>-1.35E-2</v>
      </c>
      <c r="R20" s="49">
        <v>-1.1299999999999999E-2</v>
      </c>
      <c r="S20" s="49">
        <v>-7.1999999999999998E-3</v>
      </c>
      <c r="T20" s="49">
        <v>-1.5E-3</v>
      </c>
      <c r="U20" s="49">
        <v>5.4000000000000003E-3</v>
      </c>
      <c r="V20" s="49">
        <v>1.2699999999999999E-2</v>
      </c>
      <c r="W20" s="49">
        <v>1.9800000000000002E-2</v>
      </c>
      <c r="X20" s="49">
        <v>2.5899999999999999E-2</v>
      </c>
      <c r="Y20" s="49">
        <v>3.0599999999999999E-2</v>
      </c>
      <c r="Z20" s="49">
        <v>3.3500000000000002E-2</v>
      </c>
      <c r="AA20" s="49">
        <v>3.4599999999999999E-2</v>
      </c>
      <c r="AB20" s="49">
        <v>3.4099999999999998E-2</v>
      </c>
      <c r="AC20" s="49">
        <v>3.2199999999999999E-2</v>
      </c>
      <c r="AD20" s="49">
        <v>2.9000000000000001E-2</v>
      </c>
      <c r="AE20" s="49">
        <v>2.4299999999999999E-2</v>
      </c>
      <c r="AF20" s="49">
        <v>1.7999999999999999E-2</v>
      </c>
      <c r="AG20" s="49">
        <v>9.7999999999999997E-3</v>
      </c>
      <c r="AH20" s="49">
        <v>0</v>
      </c>
      <c r="AI20" s="49">
        <v>-1.0500000000000001E-2</v>
      </c>
      <c r="AJ20" s="49">
        <v>-2.0400000000000001E-2</v>
      </c>
      <c r="AK20" s="49">
        <v>-2.8199999999999999E-2</v>
      </c>
      <c r="AL20" s="49">
        <v>-3.2899999999999999E-2</v>
      </c>
      <c r="AM20" s="49">
        <v>-3.4099999999999998E-2</v>
      </c>
      <c r="AN20" s="49">
        <v>-3.1800000000000002E-2</v>
      </c>
      <c r="AO20" s="49">
        <v>-2.6200000000000001E-2</v>
      </c>
      <c r="AP20" s="49">
        <v>-1.7600000000000001E-2</v>
      </c>
      <c r="AQ20" s="49">
        <v>-6.1000000000000004E-3</v>
      </c>
      <c r="AR20" s="49">
        <v>8.0000000000000002E-3</v>
      </c>
      <c r="AS20" s="49">
        <v>2.3300000000000001E-2</v>
      </c>
      <c r="AT20" s="49">
        <v>3.7600000000000001E-2</v>
      </c>
      <c r="AU20" s="49">
        <v>4.7800000000000002E-2</v>
      </c>
      <c r="AV20" s="49">
        <v>5.16E-2</v>
      </c>
      <c r="AW20" s="49">
        <v>4.8399999999999999E-2</v>
      </c>
      <c r="AX20" s="49">
        <v>4.0300000000000002E-2</v>
      </c>
      <c r="AY20" s="49">
        <v>3.0499999999999999E-2</v>
      </c>
      <c r="AZ20" s="49">
        <v>2.18E-2</v>
      </c>
      <c r="BA20" s="49">
        <v>1.6E-2</v>
      </c>
      <c r="BB20" s="49">
        <v>1.35E-2</v>
      </c>
      <c r="BC20" s="49">
        <v>1.37E-2</v>
      </c>
      <c r="BD20" s="49">
        <v>1.55E-2</v>
      </c>
      <c r="BE20" s="49">
        <v>1.8100000000000002E-2</v>
      </c>
      <c r="BF20" s="49">
        <v>2.0299999999999999E-2</v>
      </c>
      <c r="BG20" s="49">
        <v>2.1299999999999999E-2</v>
      </c>
      <c r="BH20" s="49">
        <v>1.9900000000000001E-2</v>
      </c>
      <c r="BI20" s="49">
        <v>1.5599999999999999E-2</v>
      </c>
      <c r="BJ20" s="49">
        <v>7.9000000000000008E-3</v>
      </c>
      <c r="BK20" s="49">
        <v>-3.0000000000000001E-3</v>
      </c>
      <c r="BL20" s="49">
        <v>-1.6799999999999999E-2</v>
      </c>
      <c r="BM20" s="49">
        <v>-3.2899999999999999E-2</v>
      </c>
      <c r="BN20" s="12">
        <v>-3.4000000000000002E-2</v>
      </c>
      <c r="BO20" s="12">
        <v>-3.3399999999999999E-2</v>
      </c>
      <c r="BP20" s="12">
        <v>-3.1099999999999999E-2</v>
      </c>
      <c r="BQ20" s="12">
        <v>-2.76E-2</v>
      </c>
      <c r="BR20" s="12">
        <v>-2.3199999999999998E-2</v>
      </c>
      <c r="BS20" s="12">
        <v>-1.8200000000000001E-2</v>
      </c>
      <c r="BT20" s="12">
        <v>-1.32E-2</v>
      </c>
      <c r="BU20" s="12">
        <v>-8.3999999999999995E-3</v>
      </c>
      <c r="BV20" s="12">
        <v>-4.3E-3</v>
      </c>
      <c r="BW20" s="12">
        <v>-1.2999999999999999E-3</v>
      </c>
      <c r="BX20" s="12">
        <v>1E-3</v>
      </c>
      <c r="BY20" s="12">
        <v>3.0999999999999999E-3</v>
      </c>
      <c r="BZ20" s="12">
        <v>5.0000000000000001E-3</v>
      </c>
      <c r="CA20" s="12">
        <v>6.4999999999999997E-3</v>
      </c>
      <c r="CB20" s="12">
        <v>7.7000000000000002E-3</v>
      </c>
      <c r="CC20" s="12">
        <v>8.6999999999999994E-3</v>
      </c>
      <c r="CD20" s="12">
        <v>9.2999999999999992E-3</v>
      </c>
      <c r="CE20" s="12">
        <v>9.7000000000000003E-3</v>
      </c>
      <c r="CF20" s="12">
        <v>9.9000000000000008E-3</v>
      </c>
      <c r="CG20" s="12">
        <v>0.01</v>
      </c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</row>
    <row r="21" spans="1:108" x14ac:dyDescent="0.2">
      <c r="A21" s="13">
        <v>39</v>
      </c>
      <c r="B21" s="49">
        <v>3.5799999999999998E-2</v>
      </c>
      <c r="C21" s="49">
        <v>3.2199999999999999E-2</v>
      </c>
      <c r="D21" s="49">
        <v>2.8400000000000002E-2</v>
      </c>
      <c r="E21" s="49">
        <v>2.41E-2</v>
      </c>
      <c r="F21" s="49">
        <v>1.95E-2</v>
      </c>
      <c r="G21" s="49">
        <v>1.47E-2</v>
      </c>
      <c r="H21" s="49">
        <v>1.0200000000000001E-2</v>
      </c>
      <c r="I21" s="49">
        <v>6.1000000000000004E-3</v>
      </c>
      <c r="J21" s="49">
        <v>2.3E-3</v>
      </c>
      <c r="K21" s="49">
        <v>-1.1999999999999999E-3</v>
      </c>
      <c r="L21" s="49">
        <v>-4.5999999999999999E-3</v>
      </c>
      <c r="M21" s="49">
        <v>-7.7999999999999996E-3</v>
      </c>
      <c r="N21" s="49">
        <v>-1.0500000000000001E-2</v>
      </c>
      <c r="O21" s="49">
        <v>-1.24E-2</v>
      </c>
      <c r="P21" s="49">
        <v>-1.32E-2</v>
      </c>
      <c r="Q21" s="49">
        <v>-1.2699999999999999E-2</v>
      </c>
      <c r="R21" s="49">
        <v>-1.0500000000000001E-2</v>
      </c>
      <c r="S21" s="49">
        <v>-6.6E-3</v>
      </c>
      <c r="T21" s="49">
        <v>-8.9999999999999998E-4</v>
      </c>
      <c r="U21" s="49">
        <v>5.8999999999999999E-3</v>
      </c>
      <c r="V21" s="49">
        <v>1.32E-2</v>
      </c>
      <c r="W21" s="49">
        <v>2.01E-2</v>
      </c>
      <c r="X21" s="49">
        <v>2.6100000000000002E-2</v>
      </c>
      <c r="Y21" s="49">
        <v>3.0700000000000002E-2</v>
      </c>
      <c r="Z21" s="49">
        <v>3.3599999999999998E-2</v>
      </c>
      <c r="AA21" s="49">
        <v>3.49E-2</v>
      </c>
      <c r="AB21" s="49">
        <v>3.4799999999999998E-2</v>
      </c>
      <c r="AC21" s="49">
        <v>3.3399999999999999E-2</v>
      </c>
      <c r="AD21" s="49">
        <v>3.0599999999999999E-2</v>
      </c>
      <c r="AE21" s="49">
        <v>2.6499999999999999E-2</v>
      </c>
      <c r="AF21" s="49">
        <v>2.06E-2</v>
      </c>
      <c r="AG21" s="49">
        <v>1.3100000000000001E-2</v>
      </c>
      <c r="AH21" s="49">
        <v>3.8999999999999998E-3</v>
      </c>
      <c r="AI21" s="49">
        <v>-6.1000000000000004E-3</v>
      </c>
      <c r="AJ21" s="49">
        <v>-1.55E-2</v>
      </c>
      <c r="AK21" s="49">
        <v>-2.3199999999999998E-2</v>
      </c>
      <c r="AL21" s="49">
        <v>-2.8299999999999999E-2</v>
      </c>
      <c r="AM21" s="49">
        <v>-3.0300000000000001E-2</v>
      </c>
      <c r="AN21" s="49">
        <v>-2.93E-2</v>
      </c>
      <c r="AO21" s="49">
        <v>-2.52E-2</v>
      </c>
      <c r="AP21" s="49">
        <v>-1.7999999999999999E-2</v>
      </c>
      <c r="AQ21" s="49">
        <v>-7.9000000000000008E-3</v>
      </c>
      <c r="AR21" s="49">
        <v>5.0000000000000001E-3</v>
      </c>
      <c r="AS21" s="49">
        <v>1.9400000000000001E-2</v>
      </c>
      <c r="AT21" s="49">
        <v>3.2899999999999999E-2</v>
      </c>
      <c r="AU21" s="49">
        <v>4.2700000000000002E-2</v>
      </c>
      <c r="AV21" s="49">
        <v>4.6399999999999997E-2</v>
      </c>
      <c r="AW21" s="49">
        <v>4.3700000000000003E-2</v>
      </c>
      <c r="AX21" s="49">
        <v>3.6499999999999998E-2</v>
      </c>
      <c r="AY21" s="49">
        <v>2.7699999999999999E-2</v>
      </c>
      <c r="AZ21" s="49">
        <v>0.02</v>
      </c>
      <c r="BA21" s="49">
        <v>1.52E-2</v>
      </c>
      <c r="BB21" s="49">
        <v>1.3599999999999999E-2</v>
      </c>
      <c r="BC21" s="49">
        <v>1.46E-2</v>
      </c>
      <c r="BD21" s="49">
        <v>1.7100000000000001E-2</v>
      </c>
      <c r="BE21" s="49">
        <v>2.0299999999999999E-2</v>
      </c>
      <c r="BF21" s="49">
        <v>2.3E-2</v>
      </c>
      <c r="BG21" s="49">
        <v>2.4299999999999999E-2</v>
      </c>
      <c r="BH21" s="49">
        <v>2.3099999999999999E-2</v>
      </c>
      <c r="BI21" s="49">
        <v>1.89E-2</v>
      </c>
      <c r="BJ21" s="49">
        <v>1.1299999999999999E-2</v>
      </c>
      <c r="BK21" s="49">
        <v>5.9999999999999995E-4</v>
      </c>
      <c r="BL21" s="49">
        <v>-1.2800000000000001E-2</v>
      </c>
      <c r="BM21" s="49">
        <v>-2.8299999999999999E-2</v>
      </c>
      <c r="BN21" s="12">
        <v>-2.9899999999999999E-2</v>
      </c>
      <c r="BO21" s="12">
        <v>-2.9899999999999999E-2</v>
      </c>
      <c r="BP21" s="12">
        <v>-2.8299999999999999E-2</v>
      </c>
      <c r="BQ21" s="12">
        <v>-2.5600000000000001E-2</v>
      </c>
      <c r="BR21" s="12">
        <v>-2.1899999999999999E-2</v>
      </c>
      <c r="BS21" s="12">
        <v>-1.7600000000000001E-2</v>
      </c>
      <c r="BT21" s="12">
        <v>-1.3100000000000001E-2</v>
      </c>
      <c r="BU21" s="12">
        <v>-8.6999999999999994E-3</v>
      </c>
      <c r="BV21" s="12">
        <v>-4.8999999999999998E-3</v>
      </c>
      <c r="BW21" s="12">
        <v>-2E-3</v>
      </c>
      <c r="BX21" s="12">
        <v>4.0000000000000002E-4</v>
      </c>
      <c r="BY21" s="12">
        <v>2.5999999999999999E-3</v>
      </c>
      <c r="BZ21" s="12">
        <v>4.4999999999999997E-3</v>
      </c>
      <c r="CA21" s="12">
        <v>6.1000000000000004E-3</v>
      </c>
      <c r="CB21" s="12">
        <v>7.4999999999999997E-3</v>
      </c>
      <c r="CC21" s="12">
        <v>8.5000000000000006E-3</v>
      </c>
      <c r="CD21" s="12">
        <v>9.1999999999999998E-3</v>
      </c>
      <c r="CE21" s="12">
        <v>9.7000000000000003E-3</v>
      </c>
      <c r="CF21" s="12">
        <v>9.9000000000000008E-3</v>
      </c>
      <c r="CG21" s="12">
        <v>0.01</v>
      </c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</row>
    <row r="22" spans="1:108" x14ac:dyDescent="0.2">
      <c r="A22" s="13">
        <v>40</v>
      </c>
      <c r="B22" s="49">
        <v>3.39E-2</v>
      </c>
      <c r="C22" s="49">
        <v>3.0700000000000002E-2</v>
      </c>
      <c r="D22" s="49">
        <v>2.7400000000000001E-2</v>
      </c>
      <c r="E22" s="49">
        <v>2.35E-2</v>
      </c>
      <c r="F22" s="49">
        <v>1.9199999999999998E-2</v>
      </c>
      <c r="G22" s="49">
        <v>1.47E-2</v>
      </c>
      <c r="H22" s="49">
        <v>1.04E-2</v>
      </c>
      <c r="I22" s="49">
        <v>6.4999999999999997E-3</v>
      </c>
      <c r="J22" s="49">
        <v>2.8999999999999998E-3</v>
      </c>
      <c r="K22" s="49">
        <v>-5.0000000000000001E-4</v>
      </c>
      <c r="L22" s="49">
        <v>-3.8E-3</v>
      </c>
      <c r="M22" s="49">
        <v>-6.7999999999999996E-3</v>
      </c>
      <c r="N22" s="49">
        <v>-9.4999999999999998E-3</v>
      </c>
      <c r="O22" s="49">
        <v>-1.14E-2</v>
      </c>
      <c r="P22" s="49">
        <v>-1.2200000000000001E-2</v>
      </c>
      <c r="Q22" s="49">
        <v>-1.18E-2</v>
      </c>
      <c r="R22" s="49">
        <v>-9.7000000000000003E-3</v>
      </c>
      <c r="S22" s="49">
        <v>-5.8999999999999999E-3</v>
      </c>
      <c r="T22" s="49">
        <v>-4.0000000000000002E-4</v>
      </c>
      <c r="U22" s="49">
        <v>6.3E-3</v>
      </c>
      <c r="V22" s="49">
        <v>1.34E-2</v>
      </c>
      <c r="W22" s="49">
        <v>2.0199999999999999E-2</v>
      </c>
      <c r="X22" s="49">
        <v>2.5999999999999999E-2</v>
      </c>
      <c r="Y22" s="49">
        <v>3.0499999999999999E-2</v>
      </c>
      <c r="Z22" s="49">
        <v>3.3500000000000002E-2</v>
      </c>
      <c r="AA22" s="49">
        <v>3.5099999999999999E-2</v>
      </c>
      <c r="AB22" s="49">
        <v>3.5200000000000002E-2</v>
      </c>
      <c r="AC22" s="49">
        <v>3.4200000000000001E-2</v>
      </c>
      <c r="AD22" s="49">
        <v>3.1899999999999998E-2</v>
      </c>
      <c r="AE22" s="49">
        <v>2.8199999999999999E-2</v>
      </c>
      <c r="AF22" s="49">
        <v>2.3E-2</v>
      </c>
      <c r="AG22" s="49">
        <v>1.61E-2</v>
      </c>
      <c r="AH22" s="49">
        <v>7.6E-3</v>
      </c>
      <c r="AI22" s="49">
        <v>-1.5E-3</v>
      </c>
      <c r="AJ22" s="49">
        <v>-1.03E-2</v>
      </c>
      <c r="AK22" s="49">
        <v>-1.77E-2</v>
      </c>
      <c r="AL22" s="49">
        <v>-2.3E-2</v>
      </c>
      <c r="AM22" s="49">
        <v>-2.58E-2</v>
      </c>
      <c r="AN22" s="49">
        <v>-2.5999999999999999E-2</v>
      </c>
      <c r="AO22" s="49">
        <v>-2.3300000000000001E-2</v>
      </c>
      <c r="AP22" s="49">
        <v>-1.77E-2</v>
      </c>
      <c r="AQ22" s="49">
        <v>-9.1000000000000004E-3</v>
      </c>
      <c r="AR22" s="49">
        <v>2.3999999999999998E-3</v>
      </c>
      <c r="AS22" s="49">
        <v>1.5599999999999999E-2</v>
      </c>
      <c r="AT22" s="49">
        <v>2.8199999999999999E-2</v>
      </c>
      <c r="AU22" s="49">
        <v>3.7400000000000003E-2</v>
      </c>
      <c r="AV22" s="49">
        <v>4.1099999999999998E-2</v>
      </c>
      <c r="AW22" s="49">
        <v>3.8800000000000001E-2</v>
      </c>
      <c r="AX22" s="49">
        <v>3.2399999999999998E-2</v>
      </c>
      <c r="AY22" s="49">
        <v>2.46E-2</v>
      </c>
      <c r="AZ22" s="49">
        <v>1.7899999999999999E-2</v>
      </c>
      <c r="BA22" s="49">
        <v>1.3899999999999999E-2</v>
      </c>
      <c r="BB22" s="49">
        <v>1.3100000000000001E-2</v>
      </c>
      <c r="BC22" s="49">
        <v>1.4800000000000001E-2</v>
      </c>
      <c r="BD22" s="49">
        <v>1.7999999999999999E-2</v>
      </c>
      <c r="BE22" s="49">
        <v>2.18E-2</v>
      </c>
      <c r="BF22" s="49">
        <v>2.5000000000000001E-2</v>
      </c>
      <c r="BG22" s="49">
        <v>2.6599999999999999E-2</v>
      </c>
      <c r="BH22" s="49">
        <v>2.5700000000000001E-2</v>
      </c>
      <c r="BI22" s="49">
        <v>2.18E-2</v>
      </c>
      <c r="BJ22" s="49">
        <v>1.46E-2</v>
      </c>
      <c r="BK22" s="49">
        <v>4.3E-3</v>
      </c>
      <c r="BL22" s="49">
        <v>-8.3999999999999995E-3</v>
      </c>
      <c r="BM22" s="49">
        <v>-2.3199999999999998E-2</v>
      </c>
      <c r="BN22" s="12">
        <v>-2.5100000000000001E-2</v>
      </c>
      <c r="BO22" s="12">
        <v>-2.5700000000000001E-2</v>
      </c>
      <c r="BP22" s="12">
        <v>-2.4899999999999999E-2</v>
      </c>
      <c r="BQ22" s="12">
        <v>-2.3E-2</v>
      </c>
      <c r="BR22" s="12">
        <v>-2.01E-2</v>
      </c>
      <c r="BS22" s="12">
        <v>-1.66E-2</v>
      </c>
      <c r="BT22" s="12">
        <v>-1.2699999999999999E-2</v>
      </c>
      <c r="BU22" s="12">
        <v>-8.8000000000000005E-3</v>
      </c>
      <c r="BV22" s="12">
        <v>-5.3E-3</v>
      </c>
      <c r="BW22" s="12">
        <v>-2.5000000000000001E-3</v>
      </c>
      <c r="BX22" s="12">
        <v>-2.0000000000000001E-4</v>
      </c>
      <c r="BY22" s="12">
        <v>2E-3</v>
      </c>
      <c r="BZ22" s="12">
        <v>4.0000000000000001E-3</v>
      </c>
      <c r="CA22" s="12">
        <v>5.7999999999999996E-3</v>
      </c>
      <c r="CB22" s="12">
        <v>7.1999999999999998E-3</v>
      </c>
      <c r="CC22" s="12">
        <v>8.3000000000000001E-3</v>
      </c>
      <c r="CD22" s="12">
        <v>9.1000000000000004E-3</v>
      </c>
      <c r="CE22" s="12">
        <v>9.5999999999999992E-3</v>
      </c>
      <c r="CF22" s="12">
        <v>9.9000000000000008E-3</v>
      </c>
      <c r="CG22" s="12">
        <v>0.01</v>
      </c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</row>
    <row r="23" spans="1:108" x14ac:dyDescent="0.2">
      <c r="A23" s="13">
        <v>41</v>
      </c>
      <c r="B23" s="49">
        <v>3.2000000000000001E-2</v>
      </c>
      <c r="C23" s="49">
        <v>2.92E-2</v>
      </c>
      <c r="D23" s="49">
        <v>2.6200000000000001E-2</v>
      </c>
      <c r="E23" s="49">
        <v>2.2800000000000001E-2</v>
      </c>
      <c r="F23" s="49">
        <v>1.8800000000000001E-2</v>
      </c>
      <c r="G23" s="49">
        <v>1.46E-2</v>
      </c>
      <c r="H23" s="49">
        <v>1.06E-2</v>
      </c>
      <c r="I23" s="49">
        <v>6.8999999999999999E-3</v>
      </c>
      <c r="J23" s="49">
        <v>3.5000000000000001E-3</v>
      </c>
      <c r="K23" s="49">
        <v>2.0000000000000001E-4</v>
      </c>
      <c r="L23" s="49">
        <v>-2.8999999999999998E-3</v>
      </c>
      <c r="M23" s="49">
        <v>-5.7999999999999996E-3</v>
      </c>
      <c r="N23" s="49">
        <v>-8.3999999999999995E-3</v>
      </c>
      <c r="O23" s="49">
        <v>-1.03E-2</v>
      </c>
      <c r="P23" s="49">
        <v>-1.12E-2</v>
      </c>
      <c r="Q23" s="49">
        <v>-1.0699999999999999E-2</v>
      </c>
      <c r="R23" s="49">
        <v>-8.8000000000000005E-3</v>
      </c>
      <c r="S23" s="49">
        <v>-5.1000000000000004E-3</v>
      </c>
      <c r="T23" s="49">
        <v>1E-4</v>
      </c>
      <c r="U23" s="49">
        <v>6.6E-3</v>
      </c>
      <c r="V23" s="49">
        <v>1.35E-2</v>
      </c>
      <c r="W23" s="49">
        <v>0.02</v>
      </c>
      <c r="X23" s="49">
        <v>2.5700000000000001E-2</v>
      </c>
      <c r="Y23" s="49">
        <v>3.0200000000000001E-2</v>
      </c>
      <c r="Z23" s="49">
        <v>3.3300000000000003E-2</v>
      </c>
      <c r="AA23" s="49">
        <v>3.5000000000000003E-2</v>
      </c>
      <c r="AB23" s="49">
        <v>3.5400000000000001E-2</v>
      </c>
      <c r="AC23" s="49">
        <v>3.4599999999999999E-2</v>
      </c>
      <c r="AD23" s="49">
        <v>3.27E-2</v>
      </c>
      <c r="AE23" s="49">
        <v>2.9499999999999998E-2</v>
      </c>
      <c r="AF23" s="49">
        <v>2.4899999999999999E-2</v>
      </c>
      <c r="AG23" s="49">
        <v>1.8800000000000001E-2</v>
      </c>
      <c r="AH23" s="49">
        <v>1.1299999999999999E-2</v>
      </c>
      <c r="AI23" s="49">
        <v>3.0000000000000001E-3</v>
      </c>
      <c r="AJ23" s="49">
        <v>-5.0000000000000001E-3</v>
      </c>
      <c r="AK23" s="49">
        <v>-1.2E-2</v>
      </c>
      <c r="AL23" s="49">
        <v>-1.7399999999999999E-2</v>
      </c>
      <c r="AM23" s="49">
        <v>-2.0899999999999998E-2</v>
      </c>
      <c r="AN23" s="49">
        <v>-2.1999999999999999E-2</v>
      </c>
      <c r="AO23" s="49">
        <v>-2.07E-2</v>
      </c>
      <c r="AP23" s="49">
        <v>-1.66E-2</v>
      </c>
      <c r="AQ23" s="49">
        <v>-9.5999999999999992E-3</v>
      </c>
      <c r="AR23" s="49">
        <v>4.0000000000000002E-4</v>
      </c>
      <c r="AS23" s="49">
        <v>1.23E-2</v>
      </c>
      <c r="AT23" s="49">
        <v>2.3699999999999999E-2</v>
      </c>
      <c r="AU23" s="49">
        <v>3.2199999999999999E-2</v>
      </c>
      <c r="AV23" s="49">
        <v>3.56E-2</v>
      </c>
      <c r="AW23" s="49">
        <v>3.3700000000000001E-2</v>
      </c>
      <c r="AX23" s="49">
        <v>2.81E-2</v>
      </c>
      <c r="AY23" s="49">
        <v>2.12E-2</v>
      </c>
      <c r="AZ23" s="49">
        <v>1.55E-2</v>
      </c>
      <c r="BA23" s="49">
        <v>1.24E-2</v>
      </c>
      <c r="BB23" s="49">
        <v>1.2200000000000001E-2</v>
      </c>
      <c r="BC23" s="49">
        <v>1.4500000000000001E-2</v>
      </c>
      <c r="BD23" s="49">
        <v>1.8200000000000001E-2</v>
      </c>
      <c r="BE23" s="49">
        <v>2.2499999999999999E-2</v>
      </c>
      <c r="BF23" s="49">
        <v>2.6200000000000001E-2</v>
      </c>
      <c r="BG23" s="49">
        <v>2.8199999999999999E-2</v>
      </c>
      <c r="BH23" s="49">
        <v>2.7699999999999999E-2</v>
      </c>
      <c r="BI23" s="49">
        <v>2.41E-2</v>
      </c>
      <c r="BJ23" s="49">
        <v>1.7399999999999999E-2</v>
      </c>
      <c r="BK23" s="49">
        <v>7.9000000000000008E-3</v>
      </c>
      <c r="BL23" s="49">
        <v>-4.0000000000000001E-3</v>
      </c>
      <c r="BM23" s="49">
        <v>-1.77E-2</v>
      </c>
      <c r="BN23" s="12">
        <v>-1.9900000000000001E-2</v>
      </c>
      <c r="BO23" s="12">
        <v>-2.1000000000000001E-2</v>
      </c>
      <c r="BP23" s="12">
        <v>-2.1000000000000001E-2</v>
      </c>
      <c r="BQ23" s="12">
        <v>-1.9900000000000001E-2</v>
      </c>
      <c r="BR23" s="12">
        <v>-1.7899999999999999E-2</v>
      </c>
      <c r="BS23" s="12">
        <v>-1.52E-2</v>
      </c>
      <c r="BT23" s="12">
        <v>-1.2E-2</v>
      </c>
      <c r="BU23" s="12">
        <v>-8.6999999999999994E-3</v>
      </c>
      <c r="BV23" s="12">
        <v>-5.5999999999999999E-3</v>
      </c>
      <c r="BW23" s="12">
        <v>-2.8999999999999998E-3</v>
      </c>
      <c r="BX23" s="12">
        <v>-5.9999999999999995E-4</v>
      </c>
      <c r="BY23" s="12">
        <v>1.6000000000000001E-3</v>
      </c>
      <c r="BZ23" s="12">
        <v>3.5999999999999999E-3</v>
      </c>
      <c r="CA23" s="12">
        <v>5.4000000000000003E-3</v>
      </c>
      <c r="CB23" s="12">
        <v>6.8999999999999999E-3</v>
      </c>
      <c r="CC23" s="12">
        <v>8.0999999999999996E-3</v>
      </c>
      <c r="CD23" s="12">
        <v>8.9999999999999993E-3</v>
      </c>
      <c r="CE23" s="12">
        <v>9.5999999999999992E-3</v>
      </c>
      <c r="CF23" s="12">
        <v>9.9000000000000008E-3</v>
      </c>
      <c r="CG23" s="12">
        <v>0.01</v>
      </c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</row>
    <row r="24" spans="1:108" x14ac:dyDescent="0.2">
      <c r="A24" s="13">
        <v>42</v>
      </c>
      <c r="B24" s="49">
        <v>3.0200000000000001E-2</v>
      </c>
      <c r="C24" s="49">
        <v>2.7699999999999999E-2</v>
      </c>
      <c r="D24" s="49">
        <v>2.5000000000000001E-2</v>
      </c>
      <c r="E24" s="49">
        <v>2.1899999999999999E-2</v>
      </c>
      <c r="F24" s="49">
        <v>1.83E-2</v>
      </c>
      <c r="G24" s="49">
        <v>1.44E-2</v>
      </c>
      <c r="H24" s="49">
        <v>1.0699999999999999E-2</v>
      </c>
      <c r="I24" s="49">
        <v>7.1999999999999998E-3</v>
      </c>
      <c r="J24" s="49">
        <v>4.0000000000000001E-3</v>
      </c>
      <c r="K24" s="49">
        <v>8.9999999999999998E-4</v>
      </c>
      <c r="L24" s="49">
        <v>-2.0999999999999999E-3</v>
      </c>
      <c r="M24" s="49">
        <v>-4.8999999999999998E-3</v>
      </c>
      <c r="N24" s="49">
        <v>-7.3000000000000001E-3</v>
      </c>
      <c r="O24" s="49">
        <v>-9.1000000000000004E-3</v>
      </c>
      <c r="P24" s="49">
        <v>-0.01</v>
      </c>
      <c r="Q24" s="49">
        <v>-9.5999999999999992E-3</v>
      </c>
      <c r="R24" s="49">
        <v>-7.7999999999999996E-3</v>
      </c>
      <c r="S24" s="49">
        <v>-4.3E-3</v>
      </c>
      <c r="T24" s="49">
        <v>5.9999999999999995E-4</v>
      </c>
      <c r="U24" s="49">
        <v>6.7999999999999996E-3</v>
      </c>
      <c r="V24" s="49">
        <v>1.34E-2</v>
      </c>
      <c r="W24" s="49">
        <v>1.9699999999999999E-2</v>
      </c>
      <c r="X24" s="49">
        <v>2.53E-2</v>
      </c>
      <c r="Y24" s="49">
        <v>2.98E-2</v>
      </c>
      <c r="Z24" s="49">
        <v>3.2899999999999999E-2</v>
      </c>
      <c r="AA24" s="49">
        <v>3.4700000000000002E-2</v>
      </c>
      <c r="AB24" s="49">
        <v>3.5299999999999998E-2</v>
      </c>
      <c r="AC24" s="49">
        <v>3.4799999999999998E-2</v>
      </c>
      <c r="AD24" s="49">
        <v>3.3099999999999997E-2</v>
      </c>
      <c r="AE24" s="49">
        <v>3.04E-2</v>
      </c>
      <c r="AF24" s="49">
        <v>2.64E-2</v>
      </c>
      <c r="AG24" s="49">
        <v>2.1100000000000001E-2</v>
      </c>
      <c r="AH24" s="49">
        <v>1.46E-2</v>
      </c>
      <c r="AI24" s="49">
        <v>7.3000000000000001E-3</v>
      </c>
      <c r="AJ24" s="49">
        <v>1E-4</v>
      </c>
      <c r="AK24" s="49">
        <v>-6.4999999999999997E-3</v>
      </c>
      <c r="AL24" s="49">
        <v>-1.18E-2</v>
      </c>
      <c r="AM24" s="49">
        <v>-1.5699999999999999E-2</v>
      </c>
      <c r="AN24" s="49">
        <v>-1.77E-2</v>
      </c>
      <c r="AO24" s="49">
        <v>-1.7500000000000002E-2</v>
      </c>
      <c r="AP24" s="49">
        <v>-1.47E-2</v>
      </c>
      <c r="AQ24" s="49">
        <v>-9.1000000000000004E-3</v>
      </c>
      <c r="AR24" s="49">
        <v>-5.9999999999999995E-4</v>
      </c>
      <c r="AS24" s="49">
        <v>9.7000000000000003E-3</v>
      </c>
      <c r="AT24" s="49">
        <v>1.9800000000000002E-2</v>
      </c>
      <c r="AU24" s="49">
        <v>2.7300000000000001E-2</v>
      </c>
      <c r="AV24" s="49">
        <v>3.0300000000000001E-2</v>
      </c>
      <c r="AW24" s="49">
        <v>2.86E-2</v>
      </c>
      <c r="AX24" s="49">
        <v>2.3699999999999999E-2</v>
      </c>
      <c r="AY24" s="49">
        <v>1.78E-2</v>
      </c>
      <c r="AZ24" s="49">
        <v>1.2999999999999999E-2</v>
      </c>
      <c r="BA24" s="49">
        <v>1.06E-2</v>
      </c>
      <c r="BB24" s="49">
        <v>1.11E-2</v>
      </c>
      <c r="BC24" s="49">
        <v>1.38E-2</v>
      </c>
      <c r="BD24" s="49">
        <v>1.7999999999999999E-2</v>
      </c>
      <c r="BE24" s="49">
        <v>2.2599999999999999E-2</v>
      </c>
      <c r="BF24" s="49">
        <v>2.6599999999999999E-2</v>
      </c>
      <c r="BG24" s="49">
        <v>2.8899999999999999E-2</v>
      </c>
      <c r="BH24" s="49">
        <v>2.87E-2</v>
      </c>
      <c r="BI24" s="49">
        <v>2.5700000000000001E-2</v>
      </c>
      <c r="BJ24" s="49">
        <v>1.9699999999999999E-2</v>
      </c>
      <c r="BK24" s="49">
        <v>1.0999999999999999E-2</v>
      </c>
      <c r="BL24" s="49">
        <v>2.0000000000000001E-4</v>
      </c>
      <c r="BM24" s="49">
        <v>-1.23E-2</v>
      </c>
      <c r="BN24" s="12">
        <v>-1.46E-2</v>
      </c>
      <c r="BO24" s="12">
        <v>-1.61E-2</v>
      </c>
      <c r="BP24" s="12">
        <v>-1.67E-2</v>
      </c>
      <c r="BQ24" s="12">
        <v>-1.6400000000000001E-2</v>
      </c>
      <c r="BR24" s="12">
        <v>-1.5299999999999999E-2</v>
      </c>
      <c r="BS24" s="12">
        <v>-1.34E-2</v>
      </c>
      <c r="BT24" s="12">
        <v>-1.0999999999999999E-2</v>
      </c>
      <c r="BU24" s="12">
        <v>-8.3000000000000001E-3</v>
      </c>
      <c r="BV24" s="12">
        <v>-5.5999999999999999E-3</v>
      </c>
      <c r="BW24" s="12">
        <v>-3.2000000000000002E-3</v>
      </c>
      <c r="BX24" s="12">
        <v>-1E-3</v>
      </c>
      <c r="BY24" s="12">
        <v>1.1999999999999999E-3</v>
      </c>
      <c r="BZ24" s="12">
        <v>3.3E-3</v>
      </c>
      <c r="CA24" s="12">
        <v>5.1000000000000004E-3</v>
      </c>
      <c r="CB24" s="12">
        <v>6.7000000000000002E-3</v>
      </c>
      <c r="CC24" s="12">
        <v>8.0000000000000002E-3</v>
      </c>
      <c r="CD24" s="12">
        <v>8.8999999999999999E-3</v>
      </c>
      <c r="CE24" s="12">
        <v>9.4999999999999998E-3</v>
      </c>
      <c r="CF24" s="12">
        <v>9.9000000000000008E-3</v>
      </c>
      <c r="CG24" s="12">
        <v>0.01</v>
      </c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</row>
    <row r="25" spans="1:108" x14ac:dyDescent="0.2">
      <c r="A25" s="13">
        <v>43</v>
      </c>
      <c r="B25" s="49">
        <v>2.8500000000000001E-2</v>
      </c>
      <c r="C25" s="49">
        <v>2.6200000000000001E-2</v>
      </c>
      <c r="D25" s="49">
        <v>2.3800000000000002E-2</v>
      </c>
      <c r="E25" s="49">
        <v>2.0899999999999998E-2</v>
      </c>
      <c r="F25" s="49">
        <v>1.7600000000000001E-2</v>
      </c>
      <c r="G25" s="49">
        <v>1.41E-2</v>
      </c>
      <c r="H25" s="49">
        <v>1.06E-2</v>
      </c>
      <c r="I25" s="49">
        <v>7.3000000000000001E-3</v>
      </c>
      <c r="J25" s="49">
        <v>4.3E-3</v>
      </c>
      <c r="K25" s="49">
        <v>1.4E-3</v>
      </c>
      <c r="L25" s="49">
        <v>-1.4E-3</v>
      </c>
      <c r="M25" s="49">
        <v>-4.0000000000000001E-3</v>
      </c>
      <c r="N25" s="49">
        <v>-6.3E-3</v>
      </c>
      <c r="O25" s="49">
        <v>-7.9000000000000008E-3</v>
      </c>
      <c r="P25" s="49">
        <v>-8.6999999999999994E-3</v>
      </c>
      <c r="Q25" s="49">
        <v>-8.3999999999999995E-3</v>
      </c>
      <c r="R25" s="49">
        <v>-6.6E-3</v>
      </c>
      <c r="S25" s="49">
        <v>-3.3999999999999998E-3</v>
      </c>
      <c r="T25" s="49">
        <v>1.1999999999999999E-3</v>
      </c>
      <c r="U25" s="49">
        <v>7.0000000000000001E-3</v>
      </c>
      <c r="V25" s="49">
        <v>1.32E-2</v>
      </c>
      <c r="W25" s="49">
        <v>1.9199999999999998E-2</v>
      </c>
      <c r="X25" s="49">
        <v>2.47E-2</v>
      </c>
      <c r="Y25" s="49">
        <v>2.92E-2</v>
      </c>
      <c r="Z25" s="49">
        <v>3.2399999999999998E-2</v>
      </c>
      <c r="AA25" s="49">
        <v>3.4299999999999997E-2</v>
      </c>
      <c r="AB25" s="49">
        <v>3.5000000000000003E-2</v>
      </c>
      <c r="AC25" s="49">
        <v>3.4599999999999999E-2</v>
      </c>
      <c r="AD25" s="49">
        <v>3.32E-2</v>
      </c>
      <c r="AE25" s="49">
        <v>3.0800000000000001E-2</v>
      </c>
      <c r="AF25" s="49">
        <v>2.75E-2</v>
      </c>
      <c r="AG25" s="49">
        <v>2.3E-2</v>
      </c>
      <c r="AH25" s="49">
        <v>1.7399999999999999E-2</v>
      </c>
      <c r="AI25" s="49">
        <v>1.11E-2</v>
      </c>
      <c r="AJ25" s="49">
        <v>4.7000000000000002E-3</v>
      </c>
      <c r="AK25" s="49">
        <v>-1.2999999999999999E-3</v>
      </c>
      <c r="AL25" s="49">
        <v>-6.6E-3</v>
      </c>
      <c r="AM25" s="49">
        <v>-1.0699999999999999E-2</v>
      </c>
      <c r="AN25" s="49">
        <v>-1.32E-2</v>
      </c>
      <c r="AO25" s="49">
        <v>-1.37E-2</v>
      </c>
      <c r="AP25" s="49">
        <v>-1.2E-2</v>
      </c>
      <c r="AQ25" s="49">
        <v>-7.6E-3</v>
      </c>
      <c r="AR25" s="49">
        <v>-5.9999999999999995E-4</v>
      </c>
      <c r="AS25" s="49">
        <v>8.0000000000000002E-3</v>
      </c>
      <c r="AT25" s="49">
        <v>1.66E-2</v>
      </c>
      <c r="AU25" s="49">
        <v>2.29E-2</v>
      </c>
      <c r="AV25" s="49">
        <v>2.5399999999999999E-2</v>
      </c>
      <c r="AW25" s="49">
        <v>2.3699999999999999E-2</v>
      </c>
      <c r="AX25" s="49">
        <v>1.9400000000000001E-2</v>
      </c>
      <c r="AY25" s="49">
        <v>1.43E-2</v>
      </c>
      <c r="AZ25" s="49">
        <v>1.03E-2</v>
      </c>
      <c r="BA25" s="49">
        <v>8.6999999999999994E-3</v>
      </c>
      <c r="BB25" s="49">
        <v>9.7000000000000003E-3</v>
      </c>
      <c r="BC25" s="49">
        <v>1.29E-2</v>
      </c>
      <c r="BD25" s="49">
        <v>1.7299999999999999E-2</v>
      </c>
      <c r="BE25" s="49">
        <v>2.2100000000000002E-2</v>
      </c>
      <c r="BF25" s="49">
        <v>2.6200000000000001E-2</v>
      </c>
      <c r="BG25" s="49">
        <v>2.87E-2</v>
      </c>
      <c r="BH25" s="49">
        <v>2.8899999999999999E-2</v>
      </c>
      <c r="BI25" s="49">
        <v>2.6499999999999999E-2</v>
      </c>
      <c r="BJ25" s="49">
        <v>2.1299999999999999E-2</v>
      </c>
      <c r="BK25" s="49">
        <v>1.37E-2</v>
      </c>
      <c r="BL25" s="49">
        <v>4.1000000000000003E-3</v>
      </c>
      <c r="BM25" s="49">
        <v>-7.0000000000000001E-3</v>
      </c>
      <c r="BN25" s="12">
        <v>-9.2999999999999992E-3</v>
      </c>
      <c r="BO25" s="12">
        <v>-1.11E-2</v>
      </c>
      <c r="BP25" s="12">
        <v>-1.2200000000000001E-2</v>
      </c>
      <c r="BQ25" s="12">
        <v>-1.2699999999999999E-2</v>
      </c>
      <c r="BR25" s="12">
        <v>-1.23E-2</v>
      </c>
      <c r="BS25" s="12">
        <v>-1.1299999999999999E-2</v>
      </c>
      <c r="BT25" s="12">
        <v>-9.7000000000000003E-3</v>
      </c>
      <c r="BU25" s="12">
        <v>-7.7000000000000002E-3</v>
      </c>
      <c r="BV25" s="12">
        <v>-5.4000000000000003E-3</v>
      </c>
      <c r="BW25" s="12">
        <v>-3.3E-3</v>
      </c>
      <c r="BX25" s="12">
        <v>-1.1999999999999999E-3</v>
      </c>
      <c r="BY25" s="12">
        <v>8.9999999999999998E-4</v>
      </c>
      <c r="BZ25" s="12">
        <v>3.0000000000000001E-3</v>
      </c>
      <c r="CA25" s="12">
        <v>4.7999999999999996E-3</v>
      </c>
      <c r="CB25" s="12">
        <v>6.4999999999999997E-3</v>
      </c>
      <c r="CC25" s="12">
        <v>7.7999999999999996E-3</v>
      </c>
      <c r="CD25" s="12">
        <v>8.8000000000000005E-3</v>
      </c>
      <c r="CE25" s="12">
        <v>9.4999999999999998E-3</v>
      </c>
      <c r="CF25" s="12">
        <v>9.9000000000000008E-3</v>
      </c>
      <c r="CG25" s="12">
        <v>0.01</v>
      </c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</row>
    <row r="26" spans="1:108" x14ac:dyDescent="0.2">
      <c r="A26" s="13">
        <v>44</v>
      </c>
      <c r="B26" s="49">
        <v>2.69E-2</v>
      </c>
      <c r="C26" s="49">
        <v>2.47E-2</v>
      </c>
      <c r="D26" s="49">
        <v>2.2499999999999999E-2</v>
      </c>
      <c r="E26" s="49">
        <v>1.9900000000000001E-2</v>
      </c>
      <c r="F26" s="49">
        <v>1.6799999999999999E-2</v>
      </c>
      <c r="G26" s="49">
        <v>1.3599999999999999E-2</v>
      </c>
      <c r="H26" s="49">
        <v>1.03E-2</v>
      </c>
      <c r="I26" s="49">
        <v>7.3000000000000001E-3</v>
      </c>
      <c r="J26" s="49">
        <v>4.4000000000000003E-3</v>
      </c>
      <c r="K26" s="49">
        <v>1.6999999999999999E-3</v>
      </c>
      <c r="L26" s="49">
        <v>-8.9999999999999998E-4</v>
      </c>
      <c r="M26" s="49">
        <v>-3.3E-3</v>
      </c>
      <c r="N26" s="49">
        <v>-5.3E-3</v>
      </c>
      <c r="O26" s="49">
        <v>-6.7000000000000002E-3</v>
      </c>
      <c r="P26" s="49">
        <v>-7.4000000000000003E-3</v>
      </c>
      <c r="Q26" s="49">
        <v>-7.0000000000000001E-3</v>
      </c>
      <c r="R26" s="49">
        <v>-5.4000000000000003E-3</v>
      </c>
      <c r="S26" s="49">
        <v>-2.3999999999999998E-3</v>
      </c>
      <c r="T26" s="49">
        <v>1.9E-3</v>
      </c>
      <c r="U26" s="49">
        <v>7.1999999999999998E-3</v>
      </c>
      <c r="V26" s="49">
        <v>1.2999999999999999E-2</v>
      </c>
      <c r="W26" s="49">
        <v>1.8700000000000001E-2</v>
      </c>
      <c r="X26" s="49">
        <v>2.4E-2</v>
      </c>
      <c r="Y26" s="49">
        <v>2.8500000000000001E-2</v>
      </c>
      <c r="Z26" s="49">
        <v>3.1800000000000002E-2</v>
      </c>
      <c r="AA26" s="49">
        <v>3.3700000000000001E-2</v>
      </c>
      <c r="AB26" s="49">
        <v>3.4500000000000003E-2</v>
      </c>
      <c r="AC26" s="49">
        <v>3.4200000000000001E-2</v>
      </c>
      <c r="AD26" s="49">
        <v>3.3000000000000002E-2</v>
      </c>
      <c r="AE26" s="49">
        <v>3.1E-2</v>
      </c>
      <c r="AF26" s="49">
        <v>2.8199999999999999E-2</v>
      </c>
      <c r="AG26" s="49">
        <v>2.4500000000000001E-2</v>
      </c>
      <c r="AH26" s="49">
        <v>1.9800000000000002E-2</v>
      </c>
      <c r="AI26" s="49">
        <v>1.44E-2</v>
      </c>
      <c r="AJ26" s="49">
        <v>8.8000000000000005E-3</v>
      </c>
      <c r="AK26" s="49">
        <v>3.2000000000000002E-3</v>
      </c>
      <c r="AL26" s="49">
        <v>-1.8E-3</v>
      </c>
      <c r="AM26" s="49">
        <v>-5.8999999999999999E-3</v>
      </c>
      <c r="AN26" s="49">
        <v>-8.6E-3</v>
      </c>
      <c r="AO26" s="49">
        <v>-9.7000000000000003E-3</v>
      </c>
      <c r="AP26" s="49">
        <v>-8.6E-3</v>
      </c>
      <c r="AQ26" s="49">
        <v>-5.3E-3</v>
      </c>
      <c r="AR26" s="49">
        <v>2.9999999999999997E-4</v>
      </c>
      <c r="AS26" s="49">
        <v>7.3000000000000001E-3</v>
      </c>
      <c r="AT26" s="49">
        <v>1.4200000000000001E-2</v>
      </c>
      <c r="AU26" s="49">
        <v>1.9199999999999998E-2</v>
      </c>
      <c r="AV26" s="49">
        <v>2.1000000000000001E-2</v>
      </c>
      <c r="AW26" s="49">
        <v>1.9300000000000001E-2</v>
      </c>
      <c r="AX26" s="49">
        <v>1.5299999999999999E-2</v>
      </c>
      <c r="AY26" s="49">
        <v>1.09E-2</v>
      </c>
      <c r="AZ26" s="49">
        <v>7.7000000000000002E-3</v>
      </c>
      <c r="BA26" s="49">
        <v>6.7000000000000002E-3</v>
      </c>
      <c r="BB26" s="49">
        <v>8.0999999999999996E-3</v>
      </c>
      <c r="BC26" s="49">
        <v>1.1599999999999999E-2</v>
      </c>
      <c r="BD26" s="49">
        <v>1.61E-2</v>
      </c>
      <c r="BE26" s="49">
        <v>2.0899999999999998E-2</v>
      </c>
      <c r="BF26" s="49">
        <v>2.5100000000000001E-2</v>
      </c>
      <c r="BG26" s="49">
        <v>2.7799999999999998E-2</v>
      </c>
      <c r="BH26" s="49">
        <v>2.8400000000000002E-2</v>
      </c>
      <c r="BI26" s="49">
        <v>2.6599999999999999E-2</v>
      </c>
      <c r="BJ26" s="49">
        <v>2.23E-2</v>
      </c>
      <c r="BK26" s="49">
        <v>1.5800000000000002E-2</v>
      </c>
      <c r="BL26" s="49">
        <v>7.4000000000000003E-3</v>
      </c>
      <c r="BM26" s="49">
        <v>-2.3E-3</v>
      </c>
      <c r="BN26" s="12">
        <v>-4.4000000000000003E-3</v>
      </c>
      <c r="BO26" s="12">
        <v>-6.3E-3</v>
      </c>
      <c r="BP26" s="12">
        <v>-7.7999999999999996E-3</v>
      </c>
      <c r="BQ26" s="12">
        <v>-8.8000000000000005E-3</v>
      </c>
      <c r="BR26" s="12">
        <v>-9.1999999999999998E-3</v>
      </c>
      <c r="BS26" s="12">
        <v>-8.9999999999999993E-3</v>
      </c>
      <c r="BT26" s="12">
        <v>-8.0999999999999996E-3</v>
      </c>
      <c r="BU26" s="12">
        <v>-6.7000000000000002E-3</v>
      </c>
      <c r="BV26" s="12">
        <v>-5.0000000000000001E-3</v>
      </c>
      <c r="BW26" s="12">
        <v>-3.2000000000000002E-3</v>
      </c>
      <c r="BX26" s="12">
        <v>-1.2999999999999999E-3</v>
      </c>
      <c r="BY26" s="12">
        <v>6.9999999999999999E-4</v>
      </c>
      <c r="BZ26" s="12">
        <v>2.7000000000000001E-3</v>
      </c>
      <c r="CA26" s="12">
        <v>4.5999999999999999E-3</v>
      </c>
      <c r="CB26" s="12">
        <v>6.3E-3</v>
      </c>
      <c r="CC26" s="12">
        <v>7.6E-3</v>
      </c>
      <c r="CD26" s="12">
        <v>8.6999999999999994E-3</v>
      </c>
      <c r="CE26" s="12">
        <v>9.4999999999999998E-3</v>
      </c>
      <c r="CF26" s="12">
        <v>9.9000000000000008E-3</v>
      </c>
      <c r="CG26" s="12">
        <v>0.01</v>
      </c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</row>
    <row r="27" spans="1:108" x14ac:dyDescent="0.2">
      <c r="A27" s="13">
        <v>45</v>
      </c>
      <c r="B27" s="49">
        <v>2.5399999999999999E-2</v>
      </c>
      <c r="C27" s="49">
        <v>2.3300000000000001E-2</v>
      </c>
      <c r="D27" s="49">
        <v>2.12E-2</v>
      </c>
      <c r="E27" s="49">
        <v>1.8800000000000001E-2</v>
      </c>
      <c r="F27" s="49">
        <v>1.6E-2</v>
      </c>
      <c r="G27" s="49">
        <v>1.2999999999999999E-2</v>
      </c>
      <c r="H27" s="49">
        <v>0.01</v>
      </c>
      <c r="I27" s="49">
        <v>7.1000000000000004E-3</v>
      </c>
      <c r="J27" s="49">
        <v>4.4000000000000003E-3</v>
      </c>
      <c r="K27" s="49">
        <v>1.8E-3</v>
      </c>
      <c r="L27" s="49">
        <v>-5.0000000000000001E-4</v>
      </c>
      <c r="M27" s="49">
        <v>-2.5999999999999999E-3</v>
      </c>
      <c r="N27" s="49">
        <v>-4.4000000000000003E-3</v>
      </c>
      <c r="O27" s="49">
        <v>-5.5999999999999999E-3</v>
      </c>
      <c r="P27" s="49">
        <v>-6.1000000000000004E-3</v>
      </c>
      <c r="Q27" s="49">
        <v>-5.5999999999999999E-3</v>
      </c>
      <c r="R27" s="49">
        <v>-4.1000000000000003E-3</v>
      </c>
      <c r="S27" s="49">
        <v>-1.1999999999999999E-3</v>
      </c>
      <c r="T27" s="49">
        <v>2.8E-3</v>
      </c>
      <c r="U27" s="49">
        <v>7.6E-3</v>
      </c>
      <c r="V27" s="49">
        <v>1.29E-2</v>
      </c>
      <c r="W27" s="49">
        <v>1.83E-2</v>
      </c>
      <c r="X27" s="49">
        <v>2.3300000000000001E-2</v>
      </c>
      <c r="Y27" s="49">
        <v>2.7699999999999999E-2</v>
      </c>
      <c r="Z27" s="49">
        <v>3.1E-2</v>
      </c>
      <c r="AA27" s="49">
        <v>3.3000000000000002E-2</v>
      </c>
      <c r="AB27" s="49">
        <v>3.3700000000000001E-2</v>
      </c>
      <c r="AC27" s="49">
        <v>3.3500000000000002E-2</v>
      </c>
      <c r="AD27" s="49">
        <v>3.2399999999999998E-2</v>
      </c>
      <c r="AE27" s="49">
        <v>3.0800000000000001E-2</v>
      </c>
      <c r="AF27" s="49">
        <v>2.8500000000000001E-2</v>
      </c>
      <c r="AG27" s="49">
        <v>2.5499999999999998E-2</v>
      </c>
      <c r="AH27" s="49">
        <v>2.1700000000000001E-2</v>
      </c>
      <c r="AI27" s="49">
        <v>1.7100000000000001E-2</v>
      </c>
      <c r="AJ27" s="49">
        <v>1.21E-2</v>
      </c>
      <c r="AK27" s="49">
        <v>7.1999999999999998E-3</v>
      </c>
      <c r="AL27" s="49">
        <v>2.5000000000000001E-3</v>
      </c>
      <c r="AM27" s="49">
        <v>-1.4E-3</v>
      </c>
      <c r="AN27" s="49">
        <v>-4.1999999999999997E-3</v>
      </c>
      <c r="AO27" s="49">
        <v>-5.4000000000000003E-3</v>
      </c>
      <c r="AP27" s="49">
        <v>-4.8999999999999998E-3</v>
      </c>
      <c r="AQ27" s="49">
        <v>-2.3E-3</v>
      </c>
      <c r="AR27" s="49">
        <v>2E-3</v>
      </c>
      <c r="AS27" s="49">
        <v>7.4000000000000003E-3</v>
      </c>
      <c r="AT27" s="49">
        <v>1.2699999999999999E-2</v>
      </c>
      <c r="AU27" s="49">
        <v>1.6400000000000001E-2</v>
      </c>
      <c r="AV27" s="49">
        <v>1.7399999999999999E-2</v>
      </c>
      <c r="AW27" s="49">
        <v>1.55E-2</v>
      </c>
      <c r="AX27" s="49">
        <v>1.18E-2</v>
      </c>
      <c r="AY27" s="49">
        <v>7.9000000000000008E-3</v>
      </c>
      <c r="AZ27" s="49">
        <v>5.1999999999999998E-3</v>
      </c>
      <c r="BA27" s="49">
        <v>4.7000000000000002E-3</v>
      </c>
      <c r="BB27" s="49">
        <v>6.4000000000000003E-3</v>
      </c>
      <c r="BC27" s="49">
        <v>0.01</v>
      </c>
      <c r="BD27" s="49">
        <v>1.4500000000000001E-2</v>
      </c>
      <c r="BE27" s="49">
        <v>1.9300000000000001E-2</v>
      </c>
      <c r="BF27" s="49">
        <v>2.35E-2</v>
      </c>
      <c r="BG27" s="49">
        <v>2.6200000000000001E-2</v>
      </c>
      <c r="BH27" s="49">
        <v>2.7099999999999999E-2</v>
      </c>
      <c r="BI27" s="49">
        <v>2.5899999999999999E-2</v>
      </c>
      <c r="BJ27" s="49">
        <v>2.2499999999999999E-2</v>
      </c>
      <c r="BK27" s="49">
        <v>1.7100000000000001E-2</v>
      </c>
      <c r="BL27" s="49">
        <v>0.01</v>
      </c>
      <c r="BM27" s="49">
        <v>1.6999999999999999E-3</v>
      </c>
      <c r="BN27" s="12">
        <v>-1E-4</v>
      </c>
      <c r="BO27" s="12">
        <v>-2E-3</v>
      </c>
      <c r="BP27" s="12">
        <v>-3.7000000000000002E-3</v>
      </c>
      <c r="BQ27" s="12">
        <v>-5.1000000000000004E-3</v>
      </c>
      <c r="BR27" s="12">
        <v>-6.1000000000000004E-3</v>
      </c>
      <c r="BS27" s="12">
        <v>-6.4999999999999997E-3</v>
      </c>
      <c r="BT27" s="12">
        <v>-6.3E-3</v>
      </c>
      <c r="BU27" s="12">
        <v>-5.5999999999999999E-3</v>
      </c>
      <c r="BV27" s="12">
        <v>-4.4000000000000003E-3</v>
      </c>
      <c r="BW27" s="12">
        <v>-2.8999999999999998E-3</v>
      </c>
      <c r="BX27" s="12">
        <v>-1.1999999999999999E-3</v>
      </c>
      <c r="BY27" s="12">
        <v>5.9999999999999995E-4</v>
      </c>
      <c r="BZ27" s="12">
        <v>2.5999999999999999E-3</v>
      </c>
      <c r="CA27" s="12">
        <v>4.4000000000000003E-3</v>
      </c>
      <c r="CB27" s="12">
        <v>6.1000000000000004E-3</v>
      </c>
      <c r="CC27" s="12">
        <v>7.4999999999999997E-3</v>
      </c>
      <c r="CD27" s="12">
        <v>8.6E-3</v>
      </c>
      <c r="CE27" s="12">
        <v>9.4000000000000004E-3</v>
      </c>
      <c r="CF27" s="12">
        <v>9.9000000000000008E-3</v>
      </c>
      <c r="CG27" s="12">
        <v>0.01</v>
      </c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  <c r="DA27" s="44"/>
      <c r="DB27" s="44"/>
      <c r="DC27" s="44"/>
      <c r="DD27" s="44"/>
    </row>
    <row r="28" spans="1:108" x14ac:dyDescent="0.2">
      <c r="A28" s="13">
        <v>46</v>
      </c>
      <c r="B28" s="49">
        <v>2.3900000000000001E-2</v>
      </c>
      <c r="C28" s="49">
        <v>2.1999999999999999E-2</v>
      </c>
      <c r="D28" s="49">
        <v>0.02</v>
      </c>
      <c r="E28" s="49">
        <v>1.77E-2</v>
      </c>
      <c r="F28" s="49">
        <v>1.5100000000000001E-2</v>
      </c>
      <c r="G28" s="49">
        <v>1.23E-2</v>
      </c>
      <c r="H28" s="49">
        <v>9.4999999999999998E-3</v>
      </c>
      <c r="I28" s="49">
        <v>6.7000000000000002E-3</v>
      </c>
      <c r="J28" s="49">
        <v>4.1999999999999997E-3</v>
      </c>
      <c r="K28" s="49">
        <v>1.9E-3</v>
      </c>
      <c r="L28" s="49">
        <v>-2.0000000000000001E-4</v>
      </c>
      <c r="M28" s="49">
        <v>-2.0999999999999999E-3</v>
      </c>
      <c r="N28" s="49">
        <v>-3.5999999999999999E-3</v>
      </c>
      <c r="O28" s="49">
        <v>-4.4999999999999997E-3</v>
      </c>
      <c r="P28" s="49">
        <v>-4.7999999999999996E-3</v>
      </c>
      <c r="Q28" s="49">
        <v>-4.1999999999999997E-3</v>
      </c>
      <c r="R28" s="49">
        <v>-2.5999999999999999E-3</v>
      </c>
      <c r="S28" s="49">
        <v>0</v>
      </c>
      <c r="T28" s="49">
        <v>3.7000000000000002E-3</v>
      </c>
      <c r="U28" s="49">
        <v>8.2000000000000007E-3</v>
      </c>
      <c r="V28" s="49">
        <v>1.2999999999999999E-2</v>
      </c>
      <c r="W28" s="49">
        <v>1.7999999999999999E-2</v>
      </c>
      <c r="X28" s="49">
        <v>2.2700000000000001E-2</v>
      </c>
      <c r="Y28" s="49">
        <v>2.69E-2</v>
      </c>
      <c r="Z28" s="49">
        <v>3.0099999999999998E-2</v>
      </c>
      <c r="AA28" s="49">
        <v>3.2000000000000001E-2</v>
      </c>
      <c r="AB28" s="49">
        <v>3.2800000000000003E-2</v>
      </c>
      <c r="AC28" s="49">
        <v>3.2599999999999997E-2</v>
      </c>
      <c r="AD28" s="49">
        <v>3.1699999999999999E-2</v>
      </c>
      <c r="AE28" s="49">
        <v>3.0300000000000001E-2</v>
      </c>
      <c r="AF28" s="49">
        <v>2.8500000000000001E-2</v>
      </c>
      <c r="AG28" s="49">
        <v>2.6100000000000002E-2</v>
      </c>
      <c r="AH28" s="49">
        <v>2.3E-2</v>
      </c>
      <c r="AI28" s="49">
        <v>1.9099999999999999E-2</v>
      </c>
      <c r="AJ28" s="49">
        <v>1.4800000000000001E-2</v>
      </c>
      <c r="AK28" s="49">
        <v>1.04E-2</v>
      </c>
      <c r="AL28" s="49">
        <v>6.3E-3</v>
      </c>
      <c r="AM28" s="49">
        <v>2.7000000000000001E-3</v>
      </c>
      <c r="AN28" s="49">
        <v>1E-4</v>
      </c>
      <c r="AO28" s="49">
        <v>-1.1000000000000001E-3</v>
      </c>
      <c r="AP28" s="49">
        <v>-8.9999999999999998E-4</v>
      </c>
      <c r="AQ28" s="49">
        <v>8.9999999999999998E-4</v>
      </c>
      <c r="AR28" s="49">
        <v>4.1999999999999997E-3</v>
      </c>
      <c r="AS28" s="49">
        <v>8.2000000000000007E-3</v>
      </c>
      <c r="AT28" s="49">
        <v>1.21E-2</v>
      </c>
      <c r="AU28" s="49">
        <v>1.46E-2</v>
      </c>
      <c r="AV28" s="49">
        <v>1.4800000000000001E-2</v>
      </c>
      <c r="AW28" s="49">
        <v>1.26E-2</v>
      </c>
      <c r="AX28" s="49">
        <v>8.9999999999999993E-3</v>
      </c>
      <c r="AY28" s="49">
        <v>5.3E-3</v>
      </c>
      <c r="AZ28" s="49">
        <v>2.8999999999999998E-3</v>
      </c>
      <c r="BA28" s="49">
        <v>2.5999999999999999E-3</v>
      </c>
      <c r="BB28" s="49">
        <v>4.4000000000000003E-3</v>
      </c>
      <c r="BC28" s="49">
        <v>8.0000000000000002E-3</v>
      </c>
      <c r="BD28" s="49">
        <v>1.26E-2</v>
      </c>
      <c r="BE28" s="49">
        <v>1.7299999999999999E-2</v>
      </c>
      <c r="BF28" s="49">
        <v>2.1399999999999999E-2</v>
      </c>
      <c r="BG28" s="49">
        <v>2.4299999999999999E-2</v>
      </c>
      <c r="BH28" s="49">
        <v>2.5399999999999999E-2</v>
      </c>
      <c r="BI28" s="49">
        <v>2.47E-2</v>
      </c>
      <c r="BJ28" s="49">
        <v>2.2100000000000002E-2</v>
      </c>
      <c r="BK28" s="49">
        <v>1.77E-2</v>
      </c>
      <c r="BL28" s="49">
        <v>1.18E-2</v>
      </c>
      <c r="BM28" s="49">
        <v>4.7999999999999996E-3</v>
      </c>
      <c r="BN28" s="12">
        <v>3.3999999999999998E-3</v>
      </c>
      <c r="BO28" s="12">
        <v>1.6999999999999999E-3</v>
      </c>
      <c r="BP28" s="12">
        <v>0</v>
      </c>
      <c r="BQ28" s="12">
        <v>-1.6000000000000001E-3</v>
      </c>
      <c r="BR28" s="12">
        <v>-3.0000000000000001E-3</v>
      </c>
      <c r="BS28" s="12">
        <v>-3.8999999999999998E-3</v>
      </c>
      <c r="BT28" s="12">
        <v>-4.3E-3</v>
      </c>
      <c r="BU28" s="12">
        <v>-4.1999999999999997E-3</v>
      </c>
      <c r="BV28" s="12">
        <v>-3.5000000000000001E-3</v>
      </c>
      <c r="BW28" s="12">
        <v>-2.3999999999999998E-3</v>
      </c>
      <c r="BX28" s="12">
        <v>-1E-3</v>
      </c>
      <c r="BY28" s="12">
        <v>6.9999999999999999E-4</v>
      </c>
      <c r="BZ28" s="12">
        <v>2.5000000000000001E-3</v>
      </c>
      <c r="CA28" s="12">
        <v>4.3E-3</v>
      </c>
      <c r="CB28" s="12">
        <v>6.0000000000000001E-3</v>
      </c>
      <c r="CC28" s="12">
        <v>7.4000000000000003E-3</v>
      </c>
      <c r="CD28" s="12">
        <v>8.5000000000000006E-3</v>
      </c>
      <c r="CE28" s="12">
        <v>9.4000000000000004E-3</v>
      </c>
      <c r="CF28" s="12">
        <v>9.7999999999999997E-3</v>
      </c>
      <c r="CG28" s="12">
        <v>0.01</v>
      </c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  <c r="DA28" s="44"/>
      <c r="DB28" s="44"/>
      <c r="DC28" s="44"/>
      <c r="DD28" s="44"/>
    </row>
    <row r="29" spans="1:108" x14ac:dyDescent="0.2">
      <c r="A29" s="13">
        <v>47</v>
      </c>
      <c r="B29" s="49">
        <v>2.2599999999999999E-2</v>
      </c>
      <c r="C29" s="49">
        <v>2.07E-2</v>
      </c>
      <c r="D29" s="49">
        <v>1.8800000000000001E-2</v>
      </c>
      <c r="E29" s="49">
        <v>1.67E-2</v>
      </c>
      <c r="F29" s="49">
        <v>1.43E-2</v>
      </c>
      <c r="G29" s="49">
        <v>1.1599999999999999E-2</v>
      </c>
      <c r="H29" s="49">
        <v>8.8999999999999999E-3</v>
      </c>
      <c r="I29" s="49">
        <v>6.3E-3</v>
      </c>
      <c r="J29" s="49">
        <v>3.8999999999999998E-3</v>
      </c>
      <c r="K29" s="49">
        <v>1.8E-3</v>
      </c>
      <c r="L29" s="49">
        <v>0</v>
      </c>
      <c r="M29" s="49">
        <v>-1.6000000000000001E-3</v>
      </c>
      <c r="N29" s="49">
        <v>-2.8999999999999998E-3</v>
      </c>
      <c r="O29" s="49">
        <v>-3.5000000000000001E-3</v>
      </c>
      <c r="P29" s="49">
        <v>-3.5999999999999999E-3</v>
      </c>
      <c r="Q29" s="49">
        <v>-2.8999999999999998E-3</v>
      </c>
      <c r="R29" s="49">
        <v>-1.2999999999999999E-3</v>
      </c>
      <c r="S29" s="49">
        <v>1.2999999999999999E-3</v>
      </c>
      <c r="T29" s="49">
        <v>4.7999999999999996E-3</v>
      </c>
      <c r="U29" s="49">
        <v>8.8999999999999999E-3</v>
      </c>
      <c r="V29" s="49">
        <v>1.3299999999999999E-2</v>
      </c>
      <c r="W29" s="49">
        <v>1.78E-2</v>
      </c>
      <c r="X29" s="49">
        <v>2.2200000000000001E-2</v>
      </c>
      <c r="Y29" s="49">
        <v>2.6100000000000002E-2</v>
      </c>
      <c r="Z29" s="49">
        <v>2.9100000000000001E-2</v>
      </c>
      <c r="AA29" s="49">
        <v>3.09E-2</v>
      </c>
      <c r="AB29" s="49">
        <v>3.1600000000000003E-2</v>
      </c>
      <c r="AC29" s="49">
        <v>3.15E-2</v>
      </c>
      <c r="AD29" s="49">
        <v>3.0800000000000001E-2</v>
      </c>
      <c r="AE29" s="49">
        <v>2.9700000000000001E-2</v>
      </c>
      <c r="AF29" s="49">
        <v>2.8299999999999999E-2</v>
      </c>
      <c r="AG29" s="49">
        <v>2.63E-2</v>
      </c>
      <c r="AH29" s="49">
        <v>2.3699999999999999E-2</v>
      </c>
      <c r="AI29" s="49">
        <v>2.0400000000000001E-2</v>
      </c>
      <c r="AJ29" s="49">
        <v>1.6799999999999999E-2</v>
      </c>
      <c r="AK29" s="49">
        <v>1.2999999999999999E-2</v>
      </c>
      <c r="AL29" s="49">
        <v>9.4000000000000004E-3</v>
      </c>
      <c r="AM29" s="49">
        <v>6.4000000000000003E-3</v>
      </c>
      <c r="AN29" s="49">
        <v>4.1999999999999997E-3</v>
      </c>
      <c r="AO29" s="49">
        <v>3.0000000000000001E-3</v>
      </c>
      <c r="AP29" s="49">
        <v>3.0999999999999999E-3</v>
      </c>
      <c r="AQ29" s="49">
        <v>4.3E-3</v>
      </c>
      <c r="AR29" s="49">
        <v>6.6E-3</v>
      </c>
      <c r="AS29" s="49">
        <v>9.4999999999999998E-3</v>
      </c>
      <c r="AT29" s="49">
        <v>1.2200000000000001E-2</v>
      </c>
      <c r="AU29" s="49">
        <v>1.38E-2</v>
      </c>
      <c r="AV29" s="49">
        <v>1.3299999999999999E-2</v>
      </c>
      <c r="AW29" s="49">
        <v>1.0800000000000001E-2</v>
      </c>
      <c r="AX29" s="49">
        <v>7.1000000000000004E-3</v>
      </c>
      <c r="AY29" s="49">
        <v>3.3999999999999998E-3</v>
      </c>
      <c r="AZ29" s="49">
        <v>1E-3</v>
      </c>
      <c r="BA29" s="49">
        <v>6.9999999999999999E-4</v>
      </c>
      <c r="BB29" s="49">
        <v>2.3999999999999998E-3</v>
      </c>
      <c r="BC29" s="49">
        <v>5.8999999999999999E-3</v>
      </c>
      <c r="BD29" s="49">
        <v>1.03E-2</v>
      </c>
      <c r="BE29" s="49">
        <v>1.4999999999999999E-2</v>
      </c>
      <c r="BF29" s="49">
        <v>1.9099999999999999E-2</v>
      </c>
      <c r="BG29" s="49">
        <v>2.1999999999999999E-2</v>
      </c>
      <c r="BH29" s="49">
        <v>2.3400000000000001E-2</v>
      </c>
      <c r="BI29" s="49">
        <v>2.3099999999999999E-2</v>
      </c>
      <c r="BJ29" s="49">
        <v>2.1100000000000001E-2</v>
      </c>
      <c r="BK29" s="49">
        <v>1.7500000000000002E-2</v>
      </c>
      <c r="BL29" s="49">
        <v>1.2699999999999999E-2</v>
      </c>
      <c r="BM29" s="49">
        <v>7.0000000000000001E-3</v>
      </c>
      <c r="BN29" s="12">
        <v>6.0000000000000001E-3</v>
      </c>
      <c r="BO29" s="12">
        <v>4.5999999999999999E-3</v>
      </c>
      <c r="BP29" s="12">
        <v>3.0999999999999999E-3</v>
      </c>
      <c r="BQ29" s="12">
        <v>1.4E-3</v>
      </c>
      <c r="BR29" s="12">
        <v>-1E-4</v>
      </c>
      <c r="BS29" s="12">
        <v>-1.4E-3</v>
      </c>
      <c r="BT29" s="12">
        <v>-2.2000000000000001E-3</v>
      </c>
      <c r="BU29" s="12">
        <v>-2.5999999999999999E-3</v>
      </c>
      <c r="BV29" s="12">
        <v>-2.3999999999999998E-3</v>
      </c>
      <c r="BW29" s="12">
        <v>-1.6999999999999999E-3</v>
      </c>
      <c r="BX29" s="12">
        <v>-5.9999999999999995E-4</v>
      </c>
      <c r="BY29" s="12">
        <v>8.9999999999999998E-4</v>
      </c>
      <c r="BZ29" s="12">
        <v>2.5000000000000001E-3</v>
      </c>
      <c r="CA29" s="12">
        <v>4.3E-3</v>
      </c>
      <c r="CB29" s="12">
        <v>5.8999999999999999E-3</v>
      </c>
      <c r="CC29" s="12">
        <v>7.3000000000000001E-3</v>
      </c>
      <c r="CD29" s="12">
        <v>8.5000000000000006E-3</v>
      </c>
      <c r="CE29" s="12">
        <v>9.2999999999999992E-3</v>
      </c>
      <c r="CF29" s="12">
        <v>9.7999999999999997E-3</v>
      </c>
      <c r="CG29" s="12">
        <v>0.01</v>
      </c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  <c r="DA29" s="44"/>
      <c r="DB29" s="44"/>
      <c r="DC29" s="44"/>
      <c r="DD29" s="44"/>
    </row>
    <row r="30" spans="1:108" x14ac:dyDescent="0.2">
      <c r="A30" s="13">
        <v>48</v>
      </c>
      <c r="B30" s="49">
        <v>2.12E-2</v>
      </c>
      <c r="C30" s="49">
        <v>1.9599999999999999E-2</v>
      </c>
      <c r="D30" s="49">
        <v>1.78E-2</v>
      </c>
      <c r="E30" s="49">
        <v>1.5800000000000002E-2</v>
      </c>
      <c r="F30" s="49">
        <v>1.35E-2</v>
      </c>
      <c r="G30" s="49">
        <v>1.09E-2</v>
      </c>
      <c r="H30" s="49">
        <v>8.3000000000000001E-3</v>
      </c>
      <c r="I30" s="49">
        <v>5.7999999999999996E-3</v>
      </c>
      <c r="J30" s="49">
        <v>3.5999999999999999E-3</v>
      </c>
      <c r="K30" s="49">
        <v>1.6999999999999999E-3</v>
      </c>
      <c r="L30" s="49">
        <v>1E-4</v>
      </c>
      <c r="M30" s="49">
        <v>-1.2999999999999999E-3</v>
      </c>
      <c r="N30" s="49">
        <v>-2.3E-3</v>
      </c>
      <c r="O30" s="49">
        <v>-2.7000000000000001E-3</v>
      </c>
      <c r="P30" s="49">
        <v>-2.5999999999999999E-3</v>
      </c>
      <c r="Q30" s="49">
        <v>-1.6999999999999999E-3</v>
      </c>
      <c r="R30" s="49">
        <v>0</v>
      </c>
      <c r="S30" s="49">
        <v>2.5999999999999999E-3</v>
      </c>
      <c r="T30" s="49">
        <v>5.8999999999999999E-3</v>
      </c>
      <c r="U30" s="49">
        <v>9.7000000000000003E-3</v>
      </c>
      <c r="V30" s="49">
        <v>1.38E-2</v>
      </c>
      <c r="W30" s="49">
        <v>1.7899999999999999E-2</v>
      </c>
      <c r="X30" s="49">
        <v>2.1899999999999999E-2</v>
      </c>
      <c r="Y30" s="49">
        <v>2.5399999999999999E-2</v>
      </c>
      <c r="Z30" s="49">
        <v>2.81E-2</v>
      </c>
      <c r="AA30" s="49">
        <v>2.9700000000000001E-2</v>
      </c>
      <c r="AB30" s="49">
        <v>3.0300000000000001E-2</v>
      </c>
      <c r="AC30" s="49">
        <v>3.0300000000000001E-2</v>
      </c>
      <c r="AD30" s="49">
        <v>2.98E-2</v>
      </c>
      <c r="AE30" s="49">
        <v>2.8899999999999999E-2</v>
      </c>
      <c r="AF30" s="49">
        <v>2.7699999999999999E-2</v>
      </c>
      <c r="AG30" s="49">
        <v>2.6100000000000002E-2</v>
      </c>
      <c r="AH30" s="49">
        <v>2.3900000000000001E-2</v>
      </c>
      <c r="AI30" s="49">
        <v>2.12E-2</v>
      </c>
      <c r="AJ30" s="49">
        <v>1.8100000000000002E-2</v>
      </c>
      <c r="AK30" s="49">
        <v>1.4999999999999999E-2</v>
      </c>
      <c r="AL30" s="49">
        <v>1.21E-2</v>
      </c>
      <c r="AM30" s="49">
        <v>9.7000000000000003E-3</v>
      </c>
      <c r="AN30" s="49">
        <v>7.9000000000000008E-3</v>
      </c>
      <c r="AO30" s="49">
        <v>6.8999999999999999E-3</v>
      </c>
      <c r="AP30" s="49">
        <v>6.7999999999999996E-3</v>
      </c>
      <c r="AQ30" s="49">
        <v>7.6E-3</v>
      </c>
      <c r="AR30" s="49">
        <v>9.1999999999999998E-3</v>
      </c>
      <c r="AS30" s="49">
        <v>1.12E-2</v>
      </c>
      <c r="AT30" s="49">
        <v>1.2999999999999999E-2</v>
      </c>
      <c r="AU30" s="49">
        <v>1.3899999999999999E-2</v>
      </c>
      <c r="AV30" s="49">
        <v>1.29E-2</v>
      </c>
      <c r="AW30" s="49">
        <v>0.01</v>
      </c>
      <c r="AX30" s="49">
        <v>6.1000000000000004E-3</v>
      </c>
      <c r="AY30" s="49">
        <v>2.2000000000000001E-3</v>
      </c>
      <c r="AZ30" s="49">
        <v>-4.0000000000000002E-4</v>
      </c>
      <c r="BA30" s="49">
        <v>-1.1000000000000001E-3</v>
      </c>
      <c r="BB30" s="49">
        <v>4.0000000000000002E-4</v>
      </c>
      <c r="BC30" s="49">
        <v>3.5999999999999999E-3</v>
      </c>
      <c r="BD30" s="49">
        <v>7.9000000000000008E-3</v>
      </c>
      <c r="BE30" s="49">
        <v>1.2500000000000001E-2</v>
      </c>
      <c r="BF30" s="49">
        <v>1.66E-2</v>
      </c>
      <c r="BG30" s="49">
        <v>1.9599999999999999E-2</v>
      </c>
      <c r="BH30" s="49">
        <v>2.1100000000000001E-2</v>
      </c>
      <c r="BI30" s="49">
        <v>2.1100000000000001E-2</v>
      </c>
      <c r="BJ30" s="49">
        <v>1.9599999999999999E-2</v>
      </c>
      <c r="BK30" s="49">
        <v>1.67E-2</v>
      </c>
      <c r="BL30" s="49">
        <v>1.2800000000000001E-2</v>
      </c>
      <c r="BM30" s="49">
        <v>8.2000000000000007E-3</v>
      </c>
      <c r="BN30" s="12">
        <v>7.6E-3</v>
      </c>
      <c r="BO30" s="12">
        <v>6.7000000000000002E-3</v>
      </c>
      <c r="BP30" s="12">
        <v>5.4000000000000003E-3</v>
      </c>
      <c r="BQ30" s="12">
        <v>3.8999999999999998E-3</v>
      </c>
      <c r="BR30" s="12">
        <v>2.3999999999999998E-3</v>
      </c>
      <c r="BS30" s="12">
        <v>1E-3</v>
      </c>
      <c r="BT30" s="12">
        <v>-2.0000000000000001E-4</v>
      </c>
      <c r="BU30" s="12">
        <v>-8.0000000000000004E-4</v>
      </c>
      <c r="BV30" s="12">
        <v>-1E-3</v>
      </c>
      <c r="BW30" s="12">
        <v>-6.9999999999999999E-4</v>
      </c>
      <c r="BX30" s="12">
        <v>1E-4</v>
      </c>
      <c r="BY30" s="12">
        <v>1.2999999999999999E-3</v>
      </c>
      <c r="BZ30" s="12">
        <v>2.7000000000000001E-3</v>
      </c>
      <c r="CA30" s="12">
        <v>4.3E-3</v>
      </c>
      <c r="CB30" s="12">
        <v>5.7999999999999996E-3</v>
      </c>
      <c r="CC30" s="12">
        <v>7.3000000000000001E-3</v>
      </c>
      <c r="CD30" s="12">
        <v>8.3999999999999995E-3</v>
      </c>
      <c r="CE30" s="12">
        <v>9.2999999999999992E-3</v>
      </c>
      <c r="CF30" s="12">
        <v>9.7999999999999997E-3</v>
      </c>
      <c r="CG30" s="12">
        <v>0.01</v>
      </c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  <c r="DA30" s="44"/>
      <c r="DB30" s="44"/>
      <c r="DC30" s="44"/>
      <c r="DD30" s="44"/>
    </row>
    <row r="31" spans="1:108" x14ac:dyDescent="0.2">
      <c r="A31" s="13">
        <v>49</v>
      </c>
      <c r="B31" s="49">
        <v>0.02</v>
      </c>
      <c r="C31" s="49">
        <v>1.8499999999999999E-2</v>
      </c>
      <c r="D31" s="49">
        <v>1.6899999999999998E-2</v>
      </c>
      <c r="E31" s="49">
        <v>1.4999999999999999E-2</v>
      </c>
      <c r="F31" s="49">
        <v>1.2800000000000001E-2</v>
      </c>
      <c r="G31" s="49">
        <v>1.03E-2</v>
      </c>
      <c r="H31" s="49">
        <v>7.7000000000000002E-3</v>
      </c>
      <c r="I31" s="49">
        <v>5.4000000000000003E-3</v>
      </c>
      <c r="J31" s="49">
        <v>3.3999999999999998E-3</v>
      </c>
      <c r="K31" s="49">
        <v>1.6000000000000001E-3</v>
      </c>
      <c r="L31" s="49">
        <v>2.0000000000000001E-4</v>
      </c>
      <c r="M31" s="49">
        <v>-1E-3</v>
      </c>
      <c r="N31" s="49">
        <v>-1.8E-3</v>
      </c>
      <c r="O31" s="49">
        <v>-2.0999999999999999E-3</v>
      </c>
      <c r="P31" s="49">
        <v>-1.6999999999999999E-3</v>
      </c>
      <c r="Q31" s="49">
        <v>-6.9999999999999999E-4</v>
      </c>
      <c r="R31" s="49">
        <v>1.1000000000000001E-3</v>
      </c>
      <c r="S31" s="49">
        <v>3.7000000000000002E-3</v>
      </c>
      <c r="T31" s="49">
        <v>6.8999999999999999E-3</v>
      </c>
      <c r="U31" s="49">
        <v>1.06E-2</v>
      </c>
      <c r="V31" s="49">
        <v>1.44E-2</v>
      </c>
      <c r="W31" s="49">
        <v>1.8200000000000001E-2</v>
      </c>
      <c r="X31" s="49">
        <v>2.18E-2</v>
      </c>
      <c r="Y31" s="49">
        <v>2.4899999999999999E-2</v>
      </c>
      <c r="Z31" s="49">
        <v>2.7199999999999998E-2</v>
      </c>
      <c r="AA31" s="49">
        <v>2.8500000000000001E-2</v>
      </c>
      <c r="AB31" s="49">
        <v>2.9100000000000001E-2</v>
      </c>
      <c r="AC31" s="49">
        <v>2.9000000000000001E-2</v>
      </c>
      <c r="AD31" s="49">
        <v>2.86E-2</v>
      </c>
      <c r="AE31" s="49">
        <v>2.7900000000000001E-2</v>
      </c>
      <c r="AF31" s="49">
        <v>2.69E-2</v>
      </c>
      <c r="AG31" s="49">
        <v>2.5600000000000001E-2</v>
      </c>
      <c r="AH31" s="49">
        <v>2.3699999999999999E-2</v>
      </c>
      <c r="AI31" s="49">
        <v>2.1399999999999999E-2</v>
      </c>
      <c r="AJ31" s="49">
        <v>1.89E-2</v>
      </c>
      <c r="AK31" s="49">
        <v>1.6400000000000001E-2</v>
      </c>
      <c r="AL31" s="49">
        <v>1.43E-2</v>
      </c>
      <c r="AM31" s="49">
        <v>1.2500000000000001E-2</v>
      </c>
      <c r="AN31" s="49">
        <v>1.12E-2</v>
      </c>
      <c r="AO31" s="49">
        <v>1.04E-2</v>
      </c>
      <c r="AP31" s="49">
        <v>1.0200000000000001E-2</v>
      </c>
      <c r="AQ31" s="49">
        <v>1.06E-2</v>
      </c>
      <c r="AR31" s="49">
        <v>1.1599999999999999E-2</v>
      </c>
      <c r="AS31" s="49">
        <v>1.2999999999999999E-2</v>
      </c>
      <c r="AT31" s="49">
        <v>1.43E-2</v>
      </c>
      <c r="AU31" s="49">
        <v>1.46E-2</v>
      </c>
      <c r="AV31" s="49">
        <v>1.3299999999999999E-2</v>
      </c>
      <c r="AW31" s="49">
        <v>1.0200000000000001E-2</v>
      </c>
      <c r="AX31" s="49">
        <v>6.0000000000000001E-3</v>
      </c>
      <c r="AY31" s="49">
        <v>1.8E-3</v>
      </c>
      <c r="AZ31" s="49">
        <v>-1.1999999999999999E-3</v>
      </c>
      <c r="BA31" s="49">
        <v>-2.3E-3</v>
      </c>
      <c r="BB31" s="49">
        <v>-1.2999999999999999E-3</v>
      </c>
      <c r="BC31" s="49">
        <v>1.5E-3</v>
      </c>
      <c r="BD31" s="49">
        <v>5.5999999999999999E-3</v>
      </c>
      <c r="BE31" s="49">
        <v>0.01</v>
      </c>
      <c r="BF31" s="49">
        <v>1.4E-2</v>
      </c>
      <c r="BG31" s="49">
        <v>1.7000000000000001E-2</v>
      </c>
      <c r="BH31" s="49">
        <v>1.8700000000000001E-2</v>
      </c>
      <c r="BI31" s="49">
        <v>1.89E-2</v>
      </c>
      <c r="BJ31" s="49">
        <v>1.77E-2</v>
      </c>
      <c r="BK31" s="49">
        <v>1.5299999999999999E-2</v>
      </c>
      <c r="BL31" s="49">
        <v>1.2200000000000001E-2</v>
      </c>
      <c r="BM31" s="49">
        <v>8.3999999999999995E-3</v>
      </c>
      <c r="BN31" s="12">
        <v>8.3000000000000001E-3</v>
      </c>
      <c r="BO31" s="12">
        <v>7.7999999999999996E-3</v>
      </c>
      <c r="BP31" s="12">
        <v>7.0000000000000001E-3</v>
      </c>
      <c r="BQ31" s="12">
        <v>5.7999999999999996E-3</v>
      </c>
      <c r="BR31" s="12">
        <v>4.4000000000000003E-3</v>
      </c>
      <c r="BS31" s="12">
        <v>3.0999999999999999E-3</v>
      </c>
      <c r="BT31" s="12">
        <v>1.8E-3</v>
      </c>
      <c r="BU31" s="12">
        <v>8.9999999999999998E-4</v>
      </c>
      <c r="BV31" s="12">
        <v>4.0000000000000002E-4</v>
      </c>
      <c r="BW31" s="12">
        <v>4.0000000000000002E-4</v>
      </c>
      <c r="BX31" s="12">
        <v>8.9999999999999998E-4</v>
      </c>
      <c r="BY31" s="12">
        <v>1.8E-3</v>
      </c>
      <c r="BZ31" s="12">
        <v>3.0000000000000001E-3</v>
      </c>
      <c r="CA31" s="12">
        <v>4.4000000000000003E-3</v>
      </c>
      <c r="CB31" s="12">
        <v>5.8999999999999999E-3</v>
      </c>
      <c r="CC31" s="12">
        <v>7.1999999999999998E-3</v>
      </c>
      <c r="CD31" s="12">
        <v>8.3999999999999995E-3</v>
      </c>
      <c r="CE31" s="12">
        <v>9.2999999999999992E-3</v>
      </c>
      <c r="CF31" s="12">
        <v>9.7999999999999997E-3</v>
      </c>
      <c r="CG31" s="12">
        <v>0.01</v>
      </c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  <c r="DA31" s="44"/>
      <c r="DB31" s="44"/>
      <c r="DC31" s="44"/>
      <c r="DD31" s="44"/>
    </row>
    <row r="32" spans="1:108" x14ac:dyDescent="0.2">
      <c r="A32" s="13">
        <v>50</v>
      </c>
      <c r="B32" s="49">
        <v>1.9E-2</v>
      </c>
      <c r="C32" s="49">
        <v>1.7600000000000001E-2</v>
      </c>
      <c r="D32" s="49">
        <v>1.61E-2</v>
      </c>
      <c r="E32" s="49">
        <v>1.43E-2</v>
      </c>
      <c r="F32" s="49">
        <v>1.2200000000000001E-2</v>
      </c>
      <c r="G32" s="49">
        <v>9.7000000000000003E-3</v>
      </c>
      <c r="H32" s="49">
        <v>7.3000000000000001E-3</v>
      </c>
      <c r="I32" s="49">
        <v>5.0000000000000001E-3</v>
      </c>
      <c r="J32" s="49">
        <v>3.2000000000000002E-3</v>
      </c>
      <c r="K32" s="49">
        <v>1.6000000000000001E-3</v>
      </c>
      <c r="L32" s="49">
        <v>2.9999999999999997E-4</v>
      </c>
      <c r="M32" s="49">
        <v>-6.9999999999999999E-4</v>
      </c>
      <c r="N32" s="49">
        <v>-1.4E-3</v>
      </c>
      <c r="O32" s="49">
        <v>-1.6000000000000001E-3</v>
      </c>
      <c r="P32" s="49">
        <v>-1.1999999999999999E-3</v>
      </c>
      <c r="Q32" s="49">
        <v>0</v>
      </c>
      <c r="R32" s="49">
        <v>1.9E-3</v>
      </c>
      <c r="S32" s="49">
        <v>4.4999999999999997E-3</v>
      </c>
      <c r="T32" s="49">
        <v>7.7999999999999996E-3</v>
      </c>
      <c r="U32" s="49">
        <v>1.1299999999999999E-2</v>
      </c>
      <c r="V32" s="49">
        <v>1.4999999999999999E-2</v>
      </c>
      <c r="W32" s="49">
        <v>1.8599999999999998E-2</v>
      </c>
      <c r="X32" s="49">
        <v>2.1899999999999999E-2</v>
      </c>
      <c r="Y32" s="49">
        <v>2.46E-2</v>
      </c>
      <c r="Z32" s="49">
        <v>2.6499999999999999E-2</v>
      </c>
      <c r="AA32" s="49">
        <v>2.75E-2</v>
      </c>
      <c r="AB32" s="49">
        <v>2.7900000000000001E-2</v>
      </c>
      <c r="AC32" s="49">
        <v>2.7799999999999998E-2</v>
      </c>
      <c r="AD32" s="49">
        <v>2.7400000000000001E-2</v>
      </c>
      <c r="AE32" s="49">
        <v>2.6800000000000001E-2</v>
      </c>
      <c r="AF32" s="49">
        <v>2.5899999999999999E-2</v>
      </c>
      <c r="AG32" s="49">
        <v>2.47E-2</v>
      </c>
      <c r="AH32" s="49">
        <v>2.3099999999999999E-2</v>
      </c>
      <c r="AI32" s="49">
        <v>2.12E-2</v>
      </c>
      <c r="AJ32" s="49">
        <v>1.9199999999999998E-2</v>
      </c>
      <c r="AK32" s="49">
        <v>1.7500000000000002E-2</v>
      </c>
      <c r="AL32" s="49">
        <v>1.6E-2</v>
      </c>
      <c r="AM32" s="49">
        <v>1.49E-2</v>
      </c>
      <c r="AN32" s="49">
        <v>1.4E-2</v>
      </c>
      <c r="AO32" s="49">
        <v>1.34E-2</v>
      </c>
      <c r="AP32" s="49">
        <v>1.32E-2</v>
      </c>
      <c r="AQ32" s="49">
        <v>1.3299999999999999E-2</v>
      </c>
      <c r="AR32" s="49">
        <v>1.3899999999999999E-2</v>
      </c>
      <c r="AS32" s="49">
        <v>1.49E-2</v>
      </c>
      <c r="AT32" s="49">
        <v>1.5800000000000002E-2</v>
      </c>
      <c r="AU32" s="49">
        <v>1.5800000000000002E-2</v>
      </c>
      <c r="AV32" s="49">
        <v>1.4200000000000001E-2</v>
      </c>
      <c r="AW32" s="49">
        <v>1.0999999999999999E-2</v>
      </c>
      <c r="AX32" s="49">
        <v>6.6E-3</v>
      </c>
      <c r="AY32" s="49">
        <v>2.2000000000000001E-3</v>
      </c>
      <c r="AZ32" s="49">
        <v>-1.1999999999999999E-3</v>
      </c>
      <c r="BA32" s="49">
        <v>-2.8999999999999998E-3</v>
      </c>
      <c r="BB32" s="49">
        <v>-2.5000000000000001E-3</v>
      </c>
      <c r="BC32" s="49">
        <v>-1E-4</v>
      </c>
      <c r="BD32" s="49">
        <v>3.5000000000000001E-3</v>
      </c>
      <c r="BE32" s="49">
        <v>7.7000000000000002E-3</v>
      </c>
      <c r="BF32" s="49">
        <v>1.15E-2</v>
      </c>
      <c r="BG32" s="49">
        <v>1.44E-2</v>
      </c>
      <c r="BH32" s="49">
        <v>1.61E-2</v>
      </c>
      <c r="BI32" s="49">
        <v>1.6400000000000001E-2</v>
      </c>
      <c r="BJ32" s="49">
        <v>1.54E-2</v>
      </c>
      <c r="BK32" s="49">
        <v>1.35E-2</v>
      </c>
      <c r="BL32" s="49">
        <v>1.09E-2</v>
      </c>
      <c r="BM32" s="49">
        <v>8.0000000000000002E-3</v>
      </c>
      <c r="BN32" s="12">
        <v>8.3000000000000001E-3</v>
      </c>
      <c r="BO32" s="12">
        <v>8.2000000000000007E-3</v>
      </c>
      <c r="BP32" s="12">
        <v>7.7999999999999996E-3</v>
      </c>
      <c r="BQ32" s="12">
        <v>7.0000000000000001E-3</v>
      </c>
      <c r="BR32" s="12">
        <v>6.0000000000000001E-3</v>
      </c>
      <c r="BS32" s="12">
        <v>4.7999999999999996E-3</v>
      </c>
      <c r="BT32" s="12">
        <v>3.7000000000000002E-3</v>
      </c>
      <c r="BU32" s="12">
        <v>2.7000000000000001E-3</v>
      </c>
      <c r="BV32" s="12">
        <v>2E-3</v>
      </c>
      <c r="BW32" s="12">
        <v>1.6999999999999999E-3</v>
      </c>
      <c r="BX32" s="12">
        <v>1.9E-3</v>
      </c>
      <c r="BY32" s="12">
        <v>2.5000000000000001E-3</v>
      </c>
      <c r="BZ32" s="12">
        <v>3.3999999999999998E-3</v>
      </c>
      <c r="CA32" s="12">
        <v>4.5999999999999999E-3</v>
      </c>
      <c r="CB32" s="12">
        <v>6.0000000000000001E-3</v>
      </c>
      <c r="CC32" s="12">
        <v>7.1999999999999998E-3</v>
      </c>
      <c r="CD32" s="12">
        <v>8.3999999999999995E-3</v>
      </c>
      <c r="CE32" s="12">
        <v>9.2999999999999992E-3</v>
      </c>
      <c r="CF32" s="12">
        <v>9.7999999999999997E-3</v>
      </c>
      <c r="CG32" s="12">
        <v>0.01</v>
      </c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</row>
    <row r="33" spans="1:108" x14ac:dyDescent="0.2">
      <c r="A33" s="13">
        <v>51</v>
      </c>
      <c r="B33" s="49">
        <v>1.8100000000000002E-2</v>
      </c>
      <c r="C33" s="49">
        <v>1.6799999999999999E-2</v>
      </c>
      <c r="D33" s="49">
        <v>1.54E-2</v>
      </c>
      <c r="E33" s="49">
        <v>1.37E-2</v>
      </c>
      <c r="F33" s="49">
        <v>1.1599999999999999E-2</v>
      </c>
      <c r="G33" s="49">
        <v>9.2999999999999992E-3</v>
      </c>
      <c r="H33" s="49">
        <v>6.8999999999999999E-3</v>
      </c>
      <c r="I33" s="49">
        <v>4.7999999999999996E-3</v>
      </c>
      <c r="J33" s="49">
        <v>3.0000000000000001E-3</v>
      </c>
      <c r="K33" s="49">
        <v>1.6000000000000001E-3</v>
      </c>
      <c r="L33" s="49">
        <v>4.0000000000000002E-4</v>
      </c>
      <c r="M33" s="49">
        <v>-5.9999999999999995E-4</v>
      </c>
      <c r="N33" s="49">
        <v>-1.1999999999999999E-3</v>
      </c>
      <c r="O33" s="49">
        <v>-1.2999999999999999E-3</v>
      </c>
      <c r="P33" s="49">
        <v>-8.0000000000000004E-4</v>
      </c>
      <c r="Q33" s="49">
        <v>4.0000000000000002E-4</v>
      </c>
      <c r="R33" s="49">
        <v>2.3999999999999998E-3</v>
      </c>
      <c r="S33" s="49">
        <v>5.0000000000000001E-3</v>
      </c>
      <c r="T33" s="49">
        <v>8.3000000000000001E-3</v>
      </c>
      <c r="U33" s="49">
        <v>1.1900000000000001E-2</v>
      </c>
      <c r="V33" s="49">
        <v>1.5599999999999999E-2</v>
      </c>
      <c r="W33" s="49">
        <v>1.9099999999999999E-2</v>
      </c>
      <c r="X33" s="49">
        <v>2.2100000000000002E-2</v>
      </c>
      <c r="Y33" s="49">
        <v>2.4500000000000001E-2</v>
      </c>
      <c r="Z33" s="49">
        <v>2.6100000000000002E-2</v>
      </c>
      <c r="AA33" s="49">
        <v>2.69E-2</v>
      </c>
      <c r="AB33" s="49">
        <v>2.7E-2</v>
      </c>
      <c r="AC33" s="49">
        <v>2.6800000000000001E-2</v>
      </c>
      <c r="AD33" s="49">
        <v>2.63E-2</v>
      </c>
      <c r="AE33" s="49">
        <v>2.5499999999999998E-2</v>
      </c>
      <c r="AF33" s="49">
        <v>2.47E-2</v>
      </c>
      <c r="AG33" s="49">
        <v>2.35E-2</v>
      </c>
      <c r="AH33" s="49">
        <v>2.2100000000000002E-2</v>
      </c>
      <c r="AI33" s="49">
        <v>2.07E-2</v>
      </c>
      <c r="AJ33" s="49">
        <v>1.9300000000000001E-2</v>
      </c>
      <c r="AK33" s="49">
        <v>1.8100000000000002E-2</v>
      </c>
      <c r="AL33" s="49">
        <v>1.7299999999999999E-2</v>
      </c>
      <c r="AM33" s="49">
        <v>1.67E-2</v>
      </c>
      <c r="AN33" s="49">
        <v>1.6299999999999999E-2</v>
      </c>
      <c r="AO33" s="49">
        <v>1.5900000000000001E-2</v>
      </c>
      <c r="AP33" s="49">
        <v>1.5599999999999999E-2</v>
      </c>
      <c r="AQ33" s="49">
        <v>1.5599999999999999E-2</v>
      </c>
      <c r="AR33" s="49">
        <v>1.6E-2</v>
      </c>
      <c r="AS33" s="49">
        <v>1.67E-2</v>
      </c>
      <c r="AT33" s="49">
        <v>1.7299999999999999E-2</v>
      </c>
      <c r="AU33" s="49">
        <v>1.72E-2</v>
      </c>
      <c r="AV33" s="49">
        <v>1.55E-2</v>
      </c>
      <c r="AW33" s="49">
        <v>1.2200000000000001E-2</v>
      </c>
      <c r="AX33" s="49">
        <v>7.7999999999999996E-3</v>
      </c>
      <c r="AY33" s="49">
        <v>3.3E-3</v>
      </c>
      <c r="AZ33" s="49">
        <v>-5.0000000000000001E-4</v>
      </c>
      <c r="BA33" s="49">
        <v>-2.7000000000000001E-3</v>
      </c>
      <c r="BB33" s="49">
        <v>-2.8E-3</v>
      </c>
      <c r="BC33" s="49">
        <v>-1.1000000000000001E-3</v>
      </c>
      <c r="BD33" s="49">
        <v>2E-3</v>
      </c>
      <c r="BE33" s="49">
        <v>5.7000000000000002E-3</v>
      </c>
      <c r="BF33" s="49">
        <v>9.1999999999999998E-3</v>
      </c>
      <c r="BG33" s="49">
        <v>1.1900000000000001E-2</v>
      </c>
      <c r="BH33" s="49">
        <v>1.34E-2</v>
      </c>
      <c r="BI33" s="49">
        <v>1.38E-2</v>
      </c>
      <c r="BJ33" s="49">
        <v>1.29E-2</v>
      </c>
      <c r="BK33" s="49">
        <v>1.14E-2</v>
      </c>
      <c r="BL33" s="49">
        <v>9.2999999999999992E-3</v>
      </c>
      <c r="BM33" s="49">
        <v>7.0000000000000001E-3</v>
      </c>
      <c r="BN33" s="12">
        <v>7.4999999999999997E-3</v>
      </c>
      <c r="BO33" s="12">
        <v>7.9000000000000008E-3</v>
      </c>
      <c r="BP33" s="12">
        <v>7.9000000000000008E-3</v>
      </c>
      <c r="BQ33" s="12">
        <v>7.7000000000000002E-3</v>
      </c>
      <c r="BR33" s="12">
        <v>7.1000000000000004E-3</v>
      </c>
      <c r="BS33" s="12">
        <v>6.1999999999999998E-3</v>
      </c>
      <c r="BT33" s="12">
        <v>5.3E-3</v>
      </c>
      <c r="BU33" s="12">
        <v>4.3E-3</v>
      </c>
      <c r="BV33" s="12">
        <v>3.5999999999999999E-3</v>
      </c>
      <c r="BW33" s="12">
        <v>3.0999999999999999E-3</v>
      </c>
      <c r="BX33" s="12">
        <v>2.8999999999999998E-3</v>
      </c>
      <c r="BY33" s="12">
        <v>3.3E-3</v>
      </c>
      <c r="BZ33" s="12">
        <v>4.0000000000000001E-3</v>
      </c>
      <c r="CA33" s="12">
        <v>5.0000000000000001E-3</v>
      </c>
      <c r="CB33" s="12">
        <v>6.1000000000000004E-3</v>
      </c>
      <c r="CC33" s="12">
        <v>7.3000000000000001E-3</v>
      </c>
      <c r="CD33" s="12">
        <v>8.3999999999999995E-3</v>
      </c>
      <c r="CE33" s="12">
        <v>9.2999999999999992E-3</v>
      </c>
      <c r="CF33" s="12">
        <v>9.7999999999999997E-3</v>
      </c>
      <c r="CG33" s="12">
        <v>0.01</v>
      </c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</row>
    <row r="34" spans="1:108" x14ac:dyDescent="0.2">
      <c r="A34" s="13">
        <v>52</v>
      </c>
      <c r="B34" s="49">
        <v>1.7399999999999999E-2</v>
      </c>
      <c r="C34" s="49">
        <v>1.6199999999999999E-2</v>
      </c>
      <c r="D34" s="49">
        <v>1.49E-2</v>
      </c>
      <c r="E34" s="49">
        <v>1.32E-2</v>
      </c>
      <c r="F34" s="49">
        <v>1.11E-2</v>
      </c>
      <c r="G34" s="49">
        <v>8.8000000000000005E-3</v>
      </c>
      <c r="H34" s="49">
        <v>6.4999999999999997E-3</v>
      </c>
      <c r="I34" s="49">
        <v>4.5999999999999999E-3</v>
      </c>
      <c r="J34" s="49">
        <v>2.8999999999999998E-3</v>
      </c>
      <c r="K34" s="49">
        <v>1.6000000000000001E-3</v>
      </c>
      <c r="L34" s="49">
        <v>5.0000000000000001E-4</v>
      </c>
      <c r="M34" s="49">
        <v>-5.0000000000000001E-4</v>
      </c>
      <c r="N34" s="49">
        <v>-1.1000000000000001E-3</v>
      </c>
      <c r="O34" s="49">
        <v>-1.1999999999999999E-3</v>
      </c>
      <c r="P34" s="49">
        <v>-8.0000000000000004E-4</v>
      </c>
      <c r="Q34" s="49">
        <v>5.0000000000000001E-4</v>
      </c>
      <c r="R34" s="49">
        <v>2.5000000000000001E-3</v>
      </c>
      <c r="S34" s="49">
        <v>5.1999999999999998E-3</v>
      </c>
      <c r="T34" s="49">
        <v>8.6E-3</v>
      </c>
      <c r="U34" s="49">
        <v>1.2200000000000001E-2</v>
      </c>
      <c r="V34" s="49">
        <v>1.6E-2</v>
      </c>
      <c r="W34" s="49">
        <v>1.95E-2</v>
      </c>
      <c r="X34" s="49">
        <v>2.2499999999999999E-2</v>
      </c>
      <c r="Y34" s="49">
        <v>2.47E-2</v>
      </c>
      <c r="Z34" s="49">
        <v>2.6100000000000002E-2</v>
      </c>
      <c r="AA34" s="49">
        <v>2.6599999999999999E-2</v>
      </c>
      <c r="AB34" s="49">
        <v>2.64E-2</v>
      </c>
      <c r="AC34" s="49">
        <v>2.5899999999999999E-2</v>
      </c>
      <c r="AD34" s="49">
        <v>2.5100000000000001E-2</v>
      </c>
      <c r="AE34" s="49">
        <v>2.4199999999999999E-2</v>
      </c>
      <c r="AF34" s="49">
        <v>2.3199999999999998E-2</v>
      </c>
      <c r="AG34" s="49">
        <v>2.2200000000000001E-2</v>
      </c>
      <c r="AH34" s="49">
        <v>2.1000000000000001E-2</v>
      </c>
      <c r="AI34" s="49">
        <v>1.9900000000000001E-2</v>
      </c>
      <c r="AJ34" s="49">
        <v>1.9E-2</v>
      </c>
      <c r="AK34" s="49">
        <v>1.84E-2</v>
      </c>
      <c r="AL34" s="49">
        <v>1.8100000000000002E-2</v>
      </c>
      <c r="AM34" s="49">
        <v>1.7999999999999999E-2</v>
      </c>
      <c r="AN34" s="49">
        <v>1.7899999999999999E-2</v>
      </c>
      <c r="AO34" s="49">
        <v>1.78E-2</v>
      </c>
      <c r="AP34" s="49">
        <v>1.7600000000000001E-2</v>
      </c>
      <c r="AQ34" s="49">
        <v>1.7600000000000001E-2</v>
      </c>
      <c r="AR34" s="49">
        <v>1.78E-2</v>
      </c>
      <c r="AS34" s="49">
        <v>1.84E-2</v>
      </c>
      <c r="AT34" s="49">
        <v>1.8800000000000001E-2</v>
      </c>
      <c r="AU34" s="49">
        <v>1.8499999999999999E-2</v>
      </c>
      <c r="AV34" s="49">
        <v>1.6899999999999998E-2</v>
      </c>
      <c r="AW34" s="49">
        <v>1.37E-2</v>
      </c>
      <c r="AX34" s="49">
        <v>9.4000000000000004E-3</v>
      </c>
      <c r="AY34" s="49">
        <v>4.8999999999999998E-3</v>
      </c>
      <c r="AZ34" s="49">
        <v>1E-3</v>
      </c>
      <c r="BA34" s="49">
        <v>-1.5E-3</v>
      </c>
      <c r="BB34" s="49">
        <v>-2.2000000000000001E-3</v>
      </c>
      <c r="BC34" s="49">
        <v>-1.1999999999999999E-3</v>
      </c>
      <c r="BD34" s="49">
        <v>1.1999999999999999E-3</v>
      </c>
      <c r="BE34" s="49">
        <v>4.1000000000000003E-3</v>
      </c>
      <c r="BF34" s="49">
        <v>7.1000000000000004E-3</v>
      </c>
      <c r="BG34" s="49">
        <v>9.4000000000000004E-3</v>
      </c>
      <c r="BH34" s="49">
        <v>1.0699999999999999E-2</v>
      </c>
      <c r="BI34" s="49">
        <v>1.0999999999999999E-2</v>
      </c>
      <c r="BJ34" s="49">
        <v>1.03E-2</v>
      </c>
      <c r="BK34" s="49">
        <v>8.9999999999999993E-3</v>
      </c>
      <c r="BL34" s="49">
        <v>7.4000000000000003E-3</v>
      </c>
      <c r="BM34" s="49">
        <v>5.4999999999999997E-3</v>
      </c>
      <c r="BN34" s="12">
        <v>6.3E-3</v>
      </c>
      <c r="BO34" s="12">
        <v>7.0000000000000001E-3</v>
      </c>
      <c r="BP34" s="12">
        <v>7.4999999999999997E-3</v>
      </c>
      <c r="BQ34" s="12">
        <v>7.7000000000000002E-3</v>
      </c>
      <c r="BR34" s="12">
        <v>7.6E-3</v>
      </c>
      <c r="BS34" s="12">
        <v>7.1999999999999998E-3</v>
      </c>
      <c r="BT34" s="12">
        <v>6.6E-3</v>
      </c>
      <c r="BU34" s="12">
        <v>5.7999999999999996E-3</v>
      </c>
      <c r="BV34" s="12">
        <v>5.0000000000000001E-3</v>
      </c>
      <c r="BW34" s="12">
        <v>4.4000000000000003E-3</v>
      </c>
      <c r="BX34" s="12">
        <v>4.1000000000000003E-3</v>
      </c>
      <c r="BY34" s="12">
        <v>4.1999999999999997E-3</v>
      </c>
      <c r="BZ34" s="12">
        <v>4.5999999999999999E-3</v>
      </c>
      <c r="CA34" s="12">
        <v>5.4000000000000003E-3</v>
      </c>
      <c r="CB34" s="12">
        <v>6.4000000000000003E-3</v>
      </c>
      <c r="CC34" s="12">
        <v>7.4000000000000003E-3</v>
      </c>
      <c r="CD34" s="12">
        <v>8.3999999999999995E-3</v>
      </c>
      <c r="CE34" s="12">
        <v>9.2999999999999992E-3</v>
      </c>
      <c r="CF34" s="12">
        <v>9.7999999999999997E-3</v>
      </c>
      <c r="CG34" s="12">
        <v>0.01</v>
      </c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</row>
    <row r="35" spans="1:108" x14ac:dyDescent="0.2">
      <c r="A35" s="13">
        <v>53</v>
      </c>
      <c r="B35" s="49">
        <v>1.6799999999999999E-2</v>
      </c>
      <c r="C35" s="49">
        <v>1.5699999999999999E-2</v>
      </c>
      <c r="D35" s="49">
        <v>1.43E-2</v>
      </c>
      <c r="E35" s="49">
        <v>1.2699999999999999E-2</v>
      </c>
      <c r="F35" s="49">
        <v>1.0699999999999999E-2</v>
      </c>
      <c r="G35" s="49">
        <v>8.3999999999999995E-3</v>
      </c>
      <c r="H35" s="49">
        <v>6.3E-3</v>
      </c>
      <c r="I35" s="49">
        <v>4.4000000000000003E-3</v>
      </c>
      <c r="J35" s="49">
        <v>2.8999999999999998E-3</v>
      </c>
      <c r="K35" s="49">
        <v>1.6000000000000001E-3</v>
      </c>
      <c r="L35" s="49">
        <v>5.0000000000000001E-4</v>
      </c>
      <c r="M35" s="49">
        <v>-5.0000000000000001E-4</v>
      </c>
      <c r="N35" s="49">
        <v>-1.1000000000000001E-3</v>
      </c>
      <c r="O35" s="49">
        <v>-1.2999999999999999E-3</v>
      </c>
      <c r="P35" s="49">
        <v>-8.9999999999999998E-4</v>
      </c>
      <c r="Q35" s="49">
        <v>2.9999999999999997E-4</v>
      </c>
      <c r="R35" s="49">
        <v>2.3E-3</v>
      </c>
      <c r="S35" s="49">
        <v>5.1000000000000004E-3</v>
      </c>
      <c r="T35" s="49">
        <v>8.5000000000000006E-3</v>
      </c>
      <c r="U35" s="49">
        <v>1.23E-2</v>
      </c>
      <c r="V35" s="49">
        <v>1.6199999999999999E-2</v>
      </c>
      <c r="W35" s="49">
        <v>1.9900000000000001E-2</v>
      </c>
      <c r="X35" s="49">
        <v>2.29E-2</v>
      </c>
      <c r="Y35" s="49">
        <v>2.5100000000000001E-2</v>
      </c>
      <c r="Z35" s="49">
        <v>2.64E-2</v>
      </c>
      <c r="AA35" s="49">
        <v>2.6599999999999999E-2</v>
      </c>
      <c r="AB35" s="49">
        <v>2.6200000000000001E-2</v>
      </c>
      <c r="AC35" s="49">
        <v>2.53E-2</v>
      </c>
      <c r="AD35" s="49">
        <v>2.41E-2</v>
      </c>
      <c r="AE35" s="49">
        <v>2.29E-2</v>
      </c>
      <c r="AF35" s="49">
        <v>2.18E-2</v>
      </c>
      <c r="AG35" s="49">
        <v>2.07E-2</v>
      </c>
      <c r="AH35" s="49">
        <v>1.9800000000000002E-2</v>
      </c>
      <c r="AI35" s="49">
        <v>1.9E-2</v>
      </c>
      <c r="AJ35" s="49">
        <v>1.8599999999999998E-2</v>
      </c>
      <c r="AK35" s="49">
        <v>1.8499999999999999E-2</v>
      </c>
      <c r="AL35" s="49">
        <v>1.8599999999999998E-2</v>
      </c>
      <c r="AM35" s="49">
        <v>1.89E-2</v>
      </c>
      <c r="AN35" s="49">
        <v>1.9099999999999999E-2</v>
      </c>
      <c r="AO35" s="49">
        <v>1.9099999999999999E-2</v>
      </c>
      <c r="AP35" s="49">
        <v>1.9099999999999999E-2</v>
      </c>
      <c r="AQ35" s="49">
        <v>1.9199999999999998E-2</v>
      </c>
      <c r="AR35" s="49">
        <v>1.9400000000000001E-2</v>
      </c>
      <c r="AS35" s="49">
        <v>1.9900000000000001E-2</v>
      </c>
      <c r="AT35" s="49">
        <v>2.0199999999999999E-2</v>
      </c>
      <c r="AU35" s="49">
        <v>1.9699999999999999E-2</v>
      </c>
      <c r="AV35" s="49">
        <v>1.8100000000000002E-2</v>
      </c>
      <c r="AW35" s="49">
        <v>1.5100000000000001E-2</v>
      </c>
      <c r="AX35" s="49">
        <v>1.12E-2</v>
      </c>
      <c r="AY35" s="49">
        <v>6.8999999999999999E-3</v>
      </c>
      <c r="AZ35" s="49">
        <v>3.2000000000000002E-3</v>
      </c>
      <c r="BA35" s="49">
        <v>5.0000000000000001E-4</v>
      </c>
      <c r="BB35" s="49">
        <v>-5.9999999999999995E-4</v>
      </c>
      <c r="BC35" s="49">
        <v>-2.9999999999999997E-4</v>
      </c>
      <c r="BD35" s="49">
        <v>1.1999999999999999E-3</v>
      </c>
      <c r="BE35" s="49">
        <v>3.2000000000000002E-3</v>
      </c>
      <c r="BF35" s="49">
        <v>5.4000000000000003E-3</v>
      </c>
      <c r="BG35" s="49">
        <v>7.1000000000000004E-3</v>
      </c>
      <c r="BH35" s="49">
        <v>8.0999999999999996E-3</v>
      </c>
      <c r="BI35" s="49">
        <v>8.3000000000000001E-3</v>
      </c>
      <c r="BJ35" s="49">
        <v>7.7000000000000002E-3</v>
      </c>
      <c r="BK35" s="49">
        <v>6.6E-3</v>
      </c>
      <c r="BL35" s="49">
        <v>5.3E-3</v>
      </c>
      <c r="BM35" s="49">
        <v>3.8E-3</v>
      </c>
      <c r="BN35" s="12">
        <v>4.7999999999999996E-3</v>
      </c>
      <c r="BO35" s="12">
        <v>5.7999999999999996E-3</v>
      </c>
      <c r="BP35" s="12">
        <v>6.6E-3</v>
      </c>
      <c r="BQ35" s="12">
        <v>7.3000000000000001E-3</v>
      </c>
      <c r="BR35" s="12">
        <v>7.7000000000000002E-3</v>
      </c>
      <c r="BS35" s="12">
        <v>7.7000000000000002E-3</v>
      </c>
      <c r="BT35" s="12">
        <v>7.4999999999999997E-3</v>
      </c>
      <c r="BU35" s="12">
        <v>7.0000000000000001E-3</v>
      </c>
      <c r="BV35" s="12">
        <v>6.4000000000000003E-3</v>
      </c>
      <c r="BW35" s="12">
        <v>5.7000000000000002E-3</v>
      </c>
      <c r="BX35" s="12">
        <v>5.3E-3</v>
      </c>
      <c r="BY35" s="12">
        <v>5.1000000000000004E-3</v>
      </c>
      <c r="BZ35" s="12">
        <v>5.3E-3</v>
      </c>
      <c r="CA35" s="12">
        <v>5.8999999999999999E-3</v>
      </c>
      <c r="CB35" s="12">
        <v>6.7000000000000002E-3</v>
      </c>
      <c r="CC35" s="12">
        <v>7.6E-3</v>
      </c>
      <c r="CD35" s="12">
        <v>8.5000000000000006E-3</v>
      </c>
      <c r="CE35" s="12">
        <v>9.2999999999999992E-3</v>
      </c>
      <c r="CF35" s="12">
        <v>9.7999999999999997E-3</v>
      </c>
      <c r="CG35" s="12">
        <v>0.01</v>
      </c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</row>
    <row r="36" spans="1:108" x14ac:dyDescent="0.2">
      <c r="A36" s="13">
        <v>54</v>
      </c>
      <c r="B36" s="49">
        <v>1.6400000000000001E-2</v>
      </c>
      <c r="C36" s="49">
        <v>1.52E-2</v>
      </c>
      <c r="D36" s="49">
        <v>1.3899999999999999E-2</v>
      </c>
      <c r="E36" s="49">
        <v>1.2200000000000001E-2</v>
      </c>
      <c r="F36" s="49">
        <v>1.0200000000000001E-2</v>
      </c>
      <c r="G36" s="49">
        <v>8.0000000000000002E-3</v>
      </c>
      <c r="H36" s="49">
        <v>6.0000000000000001E-3</v>
      </c>
      <c r="I36" s="49">
        <v>4.1999999999999997E-3</v>
      </c>
      <c r="J36" s="49">
        <v>2.8E-3</v>
      </c>
      <c r="K36" s="49">
        <v>1.5E-3</v>
      </c>
      <c r="L36" s="49">
        <v>4.0000000000000002E-4</v>
      </c>
      <c r="M36" s="49">
        <v>-5.0000000000000001E-4</v>
      </c>
      <c r="N36" s="49">
        <v>-1.2999999999999999E-3</v>
      </c>
      <c r="O36" s="49">
        <v>-1.5E-3</v>
      </c>
      <c r="P36" s="49">
        <v>-1.1999999999999999E-3</v>
      </c>
      <c r="Q36" s="49">
        <v>-1E-4</v>
      </c>
      <c r="R36" s="49">
        <v>1.9E-3</v>
      </c>
      <c r="S36" s="49">
        <v>4.7000000000000002E-3</v>
      </c>
      <c r="T36" s="49">
        <v>8.2000000000000007E-3</v>
      </c>
      <c r="U36" s="49">
        <v>1.2200000000000001E-2</v>
      </c>
      <c r="V36" s="49">
        <v>1.6299999999999999E-2</v>
      </c>
      <c r="W36" s="49">
        <v>2.01E-2</v>
      </c>
      <c r="X36" s="49">
        <v>2.3400000000000001E-2</v>
      </c>
      <c r="Y36" s="49">
        <v>2.5600000000000001E-2</v>
      </c>
      <c r="Z36" s="49">
        <v>2.6800000000000001E-2</v>
      </c>
      <c r="AA36" s="49">
        <v>2.7E-2</v>
      </c>
      <c r="AB36" s="49">
        <v>2.6200000000000001E-2</v>
      </c>
      <c r="AC36" s="49">
        <v>2.4899999999999999E-2</v>
      </c>
      <c r="AD36" s="49">
        <v>2.3199999999999998E-2</v>
      </c>
      <c r="AE36" s="49">
        <v>2.1700000000000001E-2</v>
      </c>
      <c r="AF36" s="49">
        <v>2.0299999999999999E-2</v>
      </c>
      <c r="AG36" s="49">
        <v>1.9300000000000001E-2</v>
      </c>
      <c r="AH36" s="49">
        <v>1.8499999999999999E-2</v>
      </c>
      <c r="AI36" s="49">
        <v>1.8100000000000002E-2</v>
      </c>
      <c r="AJ36" s="49">
        <v>1.7999999999999999E-2</v>
      </c>
      <c r="AK36" s="49">
        <v>1.83E-2</v>
      </c>
      <c r="AL36" s="49">
        <v>1.8700000000000001E-2</v>
      </c>
      <c r="AM36" s="49">
        <v>1.9199999999999998E-2</v>
      </c>
      <c r="AN36" s="49">
        <v>1.9699999999999999E-2</v>
      </c>
      <c r="AO36" s="49">
        <v>0.02</v>
      </c>
      <c r="AP36" s="49">
        <v>2.0199999999999999E-2</v>
      </c>
      <c r="AQ36" s="49">
        <v>2.0400000000000001E-2</v>
      </c>
      <c r="AR36" s="49">
        <v>2.07E-2</v>
      </c>
      <c r="AS36" s="49">
        <v>2.1100000000000001E-2</v>
      </c>
      <c r="AT36" s="49">
        <v>2.12E-2</v>
      </c>
      <c r="AU36" s="49">
        <v>2.07E-2</v>
      </c>
      <c r="AV36" s="49">
        <v>1.9199999999999998E-2</v>
      </c>
      <c r="AW36" s="49">
        <v>1.6500000000000001E-2</v>
      </c>
      <c r="AX36" s="49">
        <v>1.2999999999999999E-2</v>
      </c>
      <c r="AY36" s="49">
        <v>9.1999999999999998E-3</v>
      </c>
      <c r="AZ36" s="49">
        <v>5.7999999999999996E-3</v>
      </c>
      <c r="BA36" s="49">
        <v>3.2000000000000002E-3</v>
      </c>
      <c r="BB36" s="49">
        <v>1.8E-3</v>
      </c>
      <c r="BC36" s="49">
        <v>1.4E-3</v>
      </c>
      <c r="BD36" s="49">
        <v>1.9E-3</v>
      </c>
      <c r="BE36" s="49">
        <v>3.0000000000000001E-3</v>
      </c>
      <c r="BF36" s="49">
        <v>4.1999999999999997E-3</v>
      </c>
      <c r="BG36" s="49">
        <v>5.1999999999999998E-3</v>
      </c>
      <c r="BH36" s="49">
        <v>5.7999999999999996E-3</v>
      </c>
      <c r="BI36" s="49">
        <v>5.7999999999999996E-3</v>
      </c>
      <c r="BJ36" s="49">
        <v>5.1999999999999998E-3</v>
      </c>
      <c r="BK36" s="49">
        <v>4.3E-3</v>
      </c>
      <c r="BL36" s="49">
        <v>3.0999999999999999E-3</v>
      </c>
      <c r="BM36" s="49">
        <v>1.9E-3</v>
      </c>
      <c r="BN36" s="12">
        <v>3.0000000000000001E-3</v>
      </c>
      <c r="BO36" s="12">
        <v>4.1999999999999997E-3</v>
      </c>
      <c r="BP36" s="12">
        <v>5.4000000000000003E-3</v>
      </c>
      <c r="BQ36" s="12">
        <v>6.4999999999999997E-3</v>
      </c>
      <c r="BR36" s="12">
        <v>7.3000000000000001E-3</v>
      </c>
      <c r="BS36" s="12">
        <v>7.7999999999999996E-3</v>
      </c>
      <c r="BT36" s="12">
        <v>8.0000000000000002E-3</v>
      </c>
      <c r="BU36" s="12">
        <v>7.9000000000000008E-3</v>
      </c>
      <c r="BV36" s="12">
        <v>7.4999999999999997E-3</v>
      </c>
      <c r="BW36" s="12">
        <v>6.8999999999999999E-3</v>
      </c>
      <c r="BX36" s="12">
        <v>6.4000000000000003E-3</v>
      </c>
      <c r="BY36" s="12">
        <v>6.1000000000000004E-3</v>
      </c>
      <c r="BZ36" s="12">
        <v>6.1000000000000004E-3</v>
      </c>
      <c r="CA36" s="12">
        <v>6.4000000000000003E-3</v>
      </c>
      <c r="CB36" s="12">
        <v>7.0000000000000001E-3</v>
      </c>
      <c r="CC36" s="12">
        <v>7.7999999999999996E-3</v>
      </c>
      <c r="CD36" s="12">
        <v>8.6E-3</v>
      </c>
      <c r="CE36" s="12">
        <v>9.2999999999999992E-3</v>
      </c>
      <c r="CF36" s="12">
        <v>9.7999999999999997E-3</v>
      </c>
      <c r="CG36" s="12">
        <v>0.01</v>
      </c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</row>
    <row r="37" spans="1:108" x14ac:dyDescent="0.2">
      <c r="A37" s="13">
        <v>55</v>
      </c>
      <c r="B37" s="49">
        <v>1.61E-2</v>
      </c>
      <c r="C37" s="49">
        <v>1.4800000000000001E-2</v>
      </c>
      <c r="D37" s="49">
        <v>1.34E-2</v>
      </c>
      <c r="E37" s="49">
        <v>1.17E-2</v>
      </c>
      <c r="F37" s="49">
        <v>9.5999999999999992E-3</v>
      </c>
      <c r="G37" s="49">
        <v>7.4999999999999997E-3</v>
      </c>
      <c r="H37" s="49">
        <v>5.5999999999999999E-3</v>
      </c>
      <c r="I37" s="49">
        <v>4.0000000000000001E-3</v>
      </c>
      <c r="J37" s="49">
        <v>2.5999999999999999E-3</v>
      </c>
      <c r="K37" s="49">
        <v>1.4E-3</v>
      </c>
      <c r="L37" s="49">
        <v>2.9999999999999997E-4</v>
      </c>
      <c r="M37" s="49">
        <v>-8.0000000000000004E-4</v>
      </c>
      <c r="N37" s="49">
        <v>-1.5E-3</v>
      </c>
      <c r="O37" s="49">
        <v>-1.8E-3</v>
      </c>
      <c r="P37" s="49">
        <v>-1.6000000000000001E-3</v>
      </c>
      <c r="Q37" s="49">
        <v>-5.0000000000000001E-4</v>
      </c>
      <c r="R37" s="49">
        <v>1.4E-3</v>
      </c>
      <c r="S37" s="49">
        <v>4.1999999999999997E-3</v>
      </c>
      <c r="T37" s="49">
        <v>7.9000000000000008E-3</v>
      </c>
      <c r="U37" s="49">
        <v>1.2E-2</v>
      </c>
      <c r="V37" s="49">
        <v>1.6299999999999999E-2</v>
      </c>
      <c r="W37" s="49">
        <v>2.0299999999999999E-2</v>
      </c>
      <c r="X37" s="49">
        <v>2.3699999999999999E-2</v>
      </c>
      <c r="Y37" s="49">
        <v>2.6100000000000002E-2</v>
      </c>
      <c r="Z37" s="49">
        <v>2.7400000000000001E-2</v>
      </c>
      <c r="AA37" s="49">
        <v>2.7400000000000001E-2</v>
      </c>
      <c r="AB37" s="49">
        <v>2.64E-2</v>
      </c>
      <c r="AC37" s="49">
        <v>2.47E-2</v>
      </c>
      <c r="AD37" s="49">
        <v>2.2599999999999999E-2</v>
      </c>
      <c r="AE37" s="49">
        <v>2.06E-2</v>
      </c>
      <c r="AF37" s="49">
        <v>1.9099999999999999E-2</v>
      </c>
      <c r="AG37" s="49">
        <v>1.7999999999999999E-2</v>
      </c>
      <c r="AH37" s="49">
        <v>1.7299999999999999E-2</v>
      </c>
      <c r="AI37" s="49">
        <v>1.7100000000000001E-2</v>
      </c>
      <c r="AJ37" s="49">
        <v>1.7399999999999999E-2</v>
      </c>
      <c r="AK37" s="49">
        <v>1.7899999999999999E-2</v>
      </c>
      <c r="AL37" s="49">
        <v>1.8599999999999998E-2</v>
      </c>
      <c r="AM37" s="49">
        <v>1.9300000000000001E-2</v>
      </c>
      <c r="AN37" s="49">
        <v>1.9900000000000001E-2</v>
      </c>
      <c r="AO37" s="49">
        <v>2.0500000000000001E-2</v>
      </c>
      <c r="AP37" s="49">
        <v>2.0899999999999998E-2</v>
      </c>
      <c r="AQ37" s="49">
        <v>2.12E-2</v>
      </c>
      <c r="AR37" s="49">
        <v>2.1600000000000001E-2</v>
      </c>
      <c r="AS37" s="49">
        <v>2.1899999999999999E-2</v>
      </c>
      <c r="AT37" s="49">
        <v>2.1999999999999999E-2</v>
      </c>
      <c r="AU37" s="49">
        <v>2.1399999999999999E-2</v>
      </c>
      <c r="AV37" s="49">
        <v>0.02</v>
      </c>
      <c r="AW37" s="49">
        <v>1.77E-2</v>
      </c>
      <c r="AX37" s="49">
        <v>1.47E-2</v>
      </c>
      <c r="AY37" s="49">
        <v>1.1599999999999999E-2</v>
      </c>
      <c r="AZ37" s="49">
        <v>8.6999999999999994E-3</v>
      </c>
      <c r="BA37" s="49">
        <v>6.3E-3</v>
      </c>
      <c r="BB37" s="49">
        <v>4.7000000000000002E-3</v>
      </c>
      <c r="BC37" s="49">
        <v>3.8E-3</v>
      </c>
      <c r="BD37" s="49">
        <v>3.5000000000000001E-3</v>
      </c>
      <c r="BE37" s="49">
        <v>3.5000000000000001E-3</v>
      </c>
      <c r="BF37" s="49">
        <v>3.8E-3</v>
      </c>
      <c r="BG37" s="49">
        <v>4.0000000000000001E-3</v>
      </c>
      <c r="BH37" s="49">
        <v>4.0000000000000001E-3</v>
      </c>
      <c r="BI37" s="49">
        <v>3.5999999999999999E-3</v>
      </c>
      <c r="BJ37" s="49">
        <v>3.0000000000000001E-3</v>
      </c>
      <c r="BK37" s="49">
        <v>2E-3</v>
      </c>
      <c r="BL37" s="49">
        <v>1E-3</v>
      </c>
      <c r="BM37" s="49">
        <v>-1E-4</v>
      </c>
      <c r="BN37" s="12">
        <v>1E-3</v>
      </c>
      <c r="BO37" s="12">
        <v>2.3999999999999998E-3</v>
      </c>
      <c r="BP37" s="12">
        <v>3.8999999999999998E-3</v>
      </c>
      <c r="BQ37" s="12">
        <v>5.4000000000000003E-3</v>
      </c>
      <c r="BR37" s="12">
        <v>6.6E-3</v>
      </c>
      <c r="BS37" s="12">
        <v>7.6E-3</v>
      </c>
      <c r="BT37" s="12">
        <v>8.2000000000000007E-3</v>
      </c>
      <c r="BU37" s="12">
        <v>8.5000000000000006E-3</v>
      </c>
      <c r="BV37" s="12">
        <v>8.3999999999999995E-3</v>
      </c>
      <c r="BW37" s="12">
        <v>7.9000000000000008E-3</v>
      </c>
      <c r="BX37" s="12">
        <v>7.4000000000000003E-3</v>
      </c>
      <c r="BY37" s="12">
        <v>7.0000000000000001E-3</v>
      </c>
      <c r="BZ37" s="12">
        <v>6.8999999999999999E-3</v>
      </c>
      <c r="CA37" s="12">
        <v>7.0000000000000001E-3</v>
      </c>
      <c r="CB37" s="12">
        <v>7.4000000000000003E-3</v>
      </c>
      <c r="CC37" s="12">
        <v>8.0000000000000002E-3</v>
      </c>
      <c r="CD37" s="12">
        <v>8.6999999999999994E-3</v>
      </c>
      <c r="CE37" s="12">
        <v>9.2999999999999992E-3</v>
      </c>
      <c r="CF37" s="12">
        <v>9.7999999999999997E-3</v>
      </c>
      <c r="CG37" s="12">
        <v>0.01</v>
      </c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</row>
    <row r="38" spans="1:108" x14ac:dyDescent="0.2">
      <c r="A38" s="13">
        <v>56</v>
      </c>
      <c r="B38" s="49">
        <v>1.5699999999999999E-2</v>
      </c>
      <c r="C38" s="49">
        <v>1.43E-2</v>
      </c>
      <c r="D38" s="49">
        <v>1.2800000000000001E-2</v>
      </c>
      <c r="E38" s="49">
        <v>1.0999999999999999E-2</v>
      </c>
      <c r="F38" s="49">
        <v>8.9999999999999993E-3</v>
      </c>
      <c r="G38" s="49">
        <v>7.0000000000000001E-3</v>
      </c>
      <c r="H38" s="49">
        <v>5.1000000000000004E-3</v>
      </c>
      <c r="I38" s="49">
        <v>3.5999999999999999E-3</v>
      </c>
      <c r="J38" s="49">
        <v>2.2000000000000001E-3</v>
      </c>
      <c r="K38" s="49">
        <v>1E-3</v>
      </c>
      <c r="L38" s="49">
        <v>-1E-4</v>
      </c>
      <c r="M38" s="49">
        <v>-1.1000000000000001E-3</v>
      </c>
      <c r="N38" s="49">
        <v>-1.9E-3</v>
      </c>
      <c r="O38" s="49">
        <v>-2.2000000000000001E-3</v>
      </c>
      <c r="P38" s="49">
        <v>-1.9E-3</v>
      </c>
      <c r="Q38" s="49">
        <v>-8.9999999999999998E-4</v>
      </c>
      <c r="R38" s="49">
        <v>1E-3</v>
      </c>
      <c r="S38" s="49">
        <v>3.8999999999999998E-3</v>
      </c>
      <c r="T38" s="49">
        <v>7.6E-3</v>
      </c>
      <c r="U38" s="49">
        <v>1.18E-2</v>
      </c>
      <c r="V38" s="49">
        <v>1.6199999999999999E-2</v>
      </c>
      <c r="W38" s="49">
        <v>2.0299999999999999E-2</v>
      </c>
      <c r="X38" s="49">
        <v>2.3900000000000001E-2</v>
      </c>
      <c r="Y38" s="49">
        <v>2.6499999999999999E-2</v>
      </c>
      <c r="Z38" s="49">
        <v>2.7799999999999998E-2</v>
      </c>
      <c r="AA38" s="49">
        <v>2.7799999999999998E-2</v>
      </c>
      <c r="AB38" s="49">
        <v>2.6599999999999999E-2</v>
      </c>
      <c r="AC38" s="49">
        <v>2.46E-2</v>
      </c>
      <c r="AD38" s="49">
        <v>2.2200000000000001E-2</v>
      </c>
      <c r="AE38" s="49">
        <v>1.9900000000000001E-2</v>
      </c>
      <c r="AF38" s="49">
        <v>1.8100000000000002E-2</v>
      </c>
      <c r="AG38" s="49">
        <v>1.6899999999999998E-2</v>
      </c>
      <c r="AH38" s="49">
        <v>1.6299999999999999E-2</v>
      </c>
      <c r="AI38" s="49">
        <v>1.6199999999999999E-2</v>
      </c>
      <c r="AJ38" s="49">
        <v>1.66E-2</v>
      </c>
      <c r="AK38" s="49">
        <v>1.7399999999999999E-2</v>
      </c>
      <c r="AL38" s="49">
        <v>1.8200000000000001E-2</v>
      </c>
      <c r="AM38" s="49">
        <v>1.9099999999999999E-2</v>
      </c>
      <c r="AN38" s="49">
        <v>1.9900000000000001E-2</v>
      </c>
      <c r="AO38" s="49">
        <v>2.06E-2</v>
      </c>
      <c r="AP38" s="49">
        <v>2.12E-2</v>
      </c>
      <c r="AQ38" s="49">
        <v>2.1700000000000001E-2</v>
      </c>
      <c r="AR38" s="49">
        <v>2.2100000000000002E-2</v>
      </c>
      <c r="AS38" s="49">
        <v>2.2499999999999999E-2</v>
      </c>
      <c r="AT38" s="49">
        <v>2.24E-2</v>
      </c>
      <c r="AU38" s="49">
        <v>2.1899999999999999E-2</v>
      </c>
      <c r="AV38" s="49">
        <v>2.07E-2</v>
      </c>
      <c r="AW38" s="49">
        <v>1.8800000000000001E-2</v>
      </c>
      <c r="AX38" s="49">
        <v>1.6400000000000001E-2</v>
      </c>
      <c r="AY38" s="49">
        <v>1.4E-2</v>
      </c>
      <c r="AZ38" s="49">
        <v>1.1599999999999999E-2</v>
      </c>
      <c r="BA38" s="49">
        <v>9.4999999999999998E-3</v>
      </c>
      <c r="BB38" s="49">
        <v>7.9000000000000008E-3</v>
      </c>
      <c r="BC38" s="49">
        <v>6.6E-3</v>
      </c>
      <c r="BD38" s="49">
        <v>5.4999999999999997E-3</v>
      </c>
      <c r="BE38" s="49">
        <v>4.7000000000000002E-3</v>
      </c>
      <c r="BF38" s="49">
        <v>4.1000000000000003E-3</v>
      </c>
      <c r="BG38" s="49">
        <v>3.5000000000000001E-3</v>
      </c>
      <c r="BH38" s="49">
        <v>2.8999999999999998E-3</v>
      </c>
      <c r="BI38" s="49">
        <v>2.0999999999999999E-3</v>
      </c>
      <c r="BJ38" s="49">
        <v>1.1000000000000001E-3</v>
      </c>
      <c r="BK38" s="49">
        <v>0</v>
      </c>
      <c r="BL38" s="49">
        <v>-1.1000000000000001E-3</v>
      </c>
      <c r="BM38" s="49">
        <v>-2.2000000000000001E-3</v>
      </c>
      <c r="BN38" s="12">
        <v>-1E-3</v>
      </c>
      <c r="BO38" s="12">
        <v>5.9999999999999995E-4</v>
      </c>
      <c r="BP38" s="12">
        <v>2.3E-3</v>
      </c>
      <c r="BQ38" s="12">
        <v>4.0000000000000001E-3</v>
      </c>
      <c r="BR38" s="12">
        <v>5.7000000000000002E-3</v>
      </c>
      <c r="BS38" s="12">
        <v>7.1000000000000004E-3</v>
      </c>
      <c r="BT38" s="12">
        <v>8.0999999999999996E-3</v>
      </c>
      <c r="BU38" s="12">
        <v>8.8000000000000005E-3</v>
      </c>
      <c r="BV38" s="12">
        <v>8.9999999999999993E-3</v>
      </c>
      <c r="BW38" s="12">
        <v>8.6999999999999994E-3</v>
      </c>
      <c r="BX38" s="12">
        <v>8.2000000000000007E-3</v>
      </c>
      <c r="BY38" s="12">
        <v>7.7999999999999996E-3</v>
      </c>
      <c r="BZ38" s="12">
        <v>7.6E-3</v>
      </c>
      <c r="CA38" s="12">
        <v>7.6E-3</v>
      </c>
      <c r="CB38" s="12">
        <v>7.7999999999999996E-3</v>
      </c>
      <c r="CC38" s="12">
        <v>8.3000000000000001E-3</v>
      </c>
      <c r="CD38" s="12">
        <v>8.8000000000000005E-3</v>
      </c>
      <c r="CE38" s="12">
        <v>9.4000000000000004E-3</v>
      </c>
      <c r="CF38" s="12">
        <v>9.7999999999999997E-3</v>
      </c>
      <c r="CG38" s="12">
        <v>0.01</v>
      </c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</row>
    <row r="39" spans="1:108" x14ac:dyDescent="0.2">
      <c r="A39" s="13">
        <v>57</v>
      </c>
      <c r="B39" s="49">
        <v>1.52E-2</v>
      </c>
      <c r="C39" s="49">
        <v>1.37E-2</v>
      </c>
      <c r="D39" s="49">
        <v>1.21E-2</v>
      </c>
      <c r="E39" s="49">
        <v>1.03E-2</v>
      </c>
      <c r="F39" s="49">
        <v>8.3000000000000001E-3</v>
      </c>
      <c r="G39" s="49">
        <v>6.3E-3</v>
      </c>
      <c r="H39" s="49">
        <v>4.4999999999999997E-3</v>
      </c>
      <c r="I39" s="49">
        <v>3.0000000000000001E-3</v>
      </c>
      <c r="J39" s="49">
        <v>1.6999999999999999E-3</v>
      </c>
      <c r="K39" s="49">
        <v>5.0000000000000001E-4</v>
      </c>
      <c r="L39" s="49">
        <v>-5.9999999999999995E-4</v>
      </c>
      <c r="M39" s="49">
        <v>-1.6000000000000001E-3</v>
      </c>
      <c r="N39" s="49">
        <v>-2.3E-3</v>
      </c>
      <c r="O39" s="49">
        <v>-2.5999999999999999E-3</v>
      </c>
      <c r="P39" s="49">
        <v>-2.3E-3</v>
      </c>
      <c r="Q39" s="49">
        <v>-1.1999999999999999E-3</v>
      </c>
      <c r="R39" s="49">
        <v>8.0000000000000004E-4</v>
      </c>
      <c r="S39" s="49">
        <v>3.7000000000000002E-3</v>
      </c>
      <c r="T39" s="49">
        <v>7.4000000000000003E-3</v>
      </c>
      <c r="U39" s="49">
        <v>1.1599999999999999E-2</v>
      </c>
      <c r="V39" s="49">
        <v>1.6E-2</v>
      </c>
      <c r="W39" s="49">
        <v>2.0199999999999999E-2</v>
      </c>
      <c r="X39" s="49">
        <v>2.3900000000000001E-2</v>
      </c>
      <c r="Y39" s="49">
        <v>2.6599999999999999E-2</v>
      </c>
      <c r="Z39" s="49">
        <v>2.8000000000000001E-2</v>
      </c>
      <c r="AA39" s="49">
        <v>2.8000000000000001E-2</v>
      </c>
      <c r="AB39" s="49">
        <v>2.6800000000000001E-2</v>
      </c>
      <c r="AC39" s="49">
        <v>2.46E-2</v>
      </c>
      <c r="AD39" s="49">
        <v>2.2100000000000002E-2</v>
      </c>
      <c r="AE39" s="49">
        <v>1.95E-2</v>
      </c>
      <c r="AF39" s="49">
        <v>1.7500000000000002E-2</v>
      </c>
      <c r="AG39" s="49">
        <v>1.61E-2</v>
      </c>
      <c r="AH39" s="49">
        <v>1.54E-2</v>
      </c>
      <c r="AI39" s="49">
        <v>1.54E-2</v>
      </c>
      <c r="AJ39" s="49">
        <v>1.5900000000000001E-2</v>
      </c>
      <c r="AK39" s="49">
        <v>1.67E-2</v>
      </c>
      <c r="AL39" s="49">
        <v>1.77E-2</v>
      </c>
      <c r="AM39" s="49">
        <v>1.8599999999999998E-2</v>
      </c>
      <c r="AN39" s="49">
        <v>1.9599999999999999E-2</v>
      </c>
      <c r="AO39" s="49">
        <v>2.0500000000000001E-2</v>
      </c>
      <c r="AP39" s="49">
        <v>2.12E-2</v>
      </c>
      <c r="AQ39" s="49">
        <v>2.18E-2</v>
      </c>
      <c r="AR39" s="49">
        <v>2.23E-2</v>
      </c>
      <c r="AS39" s="49">
        <v>2.2599999999999999E-2</v>
      </c>
      <c r="AT39" s="49">
        <v>2.2599999999999999E-2</v>
      </c>
      <c r="AU39" s="49">
        <v>2.2200000000000001E-2</v>
      </c>
      <c r="AV39" s="49">
        <v>2.12E-2</v>
      </c>
      <c r="AW39" s="49">
        <v>1.9800000000000002E-2</v>
      </c>
      <c r="AX39" s="49">
        <v>1.8100000000000002E-2</v>
      </c>
      <c r="AY39" s="49">
        <v>1.6199999999999999E-2</v>
      </c>
      <c r="AZ39" s="49">
        <v>1.43E-2</v>
      </c>
      <c r="BA39" s="49">
        <v>1.26E-2</v>
      </c>
      <c r="BB39" s="49">
        <v>1.0999999999999999E-2</v>
      </c>
      <c r="BC39" s="49">
        <v>9.4999999999999998E-3</v>
      </c>
      <c r="BD39" s="49">
        <v>8.0000000000000002E-3</v>
      </c>
      <c r="BE39" s="49">
        <v>6.4999999999999997E-3</v>
      </c>
      <c r="BF39" s="49">
        <v>5.1000000000000004E-3</v>
      </c>
      <c r="BG39" s="49">
        <v>3.8E-3</v>
      </c>
      <c r="BH39" s="49">
        <v>2.5999999999999999E-3</v>
      </c>
      <c r="BI39" s="49">
        <v>1.1999999999999999E-3</v>
      </c>
      <c r="BJ39" s="49">
        <v>-2.0000000000000001E-4</v>
      </c>
      <c r="BK39" s="49">
        <v>-1.6000000000000001E-3</v>
      </c>
      <c r="BL39" s="49">
        <v>-3.0000000000000001E-3</v>
      </c>
      <c r="BM39" s="49">
        <v>-4.3E-3</v>
      </c>
      <c r="BN39" s="12">
        <v>-3.0000000000000001E-3</v>
      </c>
      <c r="BO39" s="12">
        <v>-1.2999999999999999E-3</v>
      </c>
      <c r="BP39" s="12">
        <v>5.9999999999999995E-4</v>
      </c>
      <c r="BQ39" s="12">
        <v>2.5999999999999999E-3</v>
      </c>
      <c r="BR39" s="12">
        <v>4.5999999999999999E-3</v>
      </c>
      <c r="BS39" s="12">
        <v>6.3E-3</v>
      </c>
      <c r="BT39" s="12">
        <v>7.7000000000000002E-3</v>
      </c>
      <c r="BU39" s="12">
        <v>8.8000000000000005E-3</v>
      </c>
      <c r="BV39" s="12">
        <v>9.2999999999999992E-3</v>
      </c>
      <c r="BW39" s="12">
        <v>9.1999999999999998E-3</v>
      </c>
      <c r="BX39" s="12">
        <v>8.8999999999999999E-3</v>
      </c>
      <c r="BY39" s="12">
        <v>8.5000000000000006E-3</v>
      </c>
      <c r="BZ39" s="12">
        <v>8.3000000000000001E-3</v>
      </c>
      <c r="CA39" s="12">
        <v>8.2000000000000007E-3</v>
      </c>
      <c r="CB39" s="12">
        <v>8.3000000000000001E-3</v>
      </c>
      <c r="CC39" s="12">
        <v>8.6E-3</v>
      </c>
      <c r="CD39" s="12">
        <v>8.9999999999999993E-3</v>
      </c>
      <c r="CE39" s="12">
        <v>9.4999999999999998E-3</v>
      </c>
      <c r="CF39" s="12">
        <v>9.7999999999999997E-3</v>
      </c>
      <c r="CG39" s="12">
        <v>0.01</v>
      </c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</row>
    <row r="40" spans="1:108" x14ac:dyDescent="0.2">
      <c r="A40" s="13">
        <v>58</v>
      </c>
      <c r="B40" s="49">
        <v>1.46E-2</v>
      </c>
      <c r="C40" s="49">
        <v>1.2999999999999999E-2</v>
      </c>
      <c r="D40" s="49">
        <v>1.1299999999999999E-2</v>
      </c>
      <c r="E40" s="49">
        <v>9.4999999999999998E-3</v>
      </c>
      <c r="F40" s="49">
        <v>7.4000000000000003E-3</v>
      </c>
      <c r="G40" s="49">
        <v>5.4000000000000003E-3</v>
      </c>
      <c r="H40" s="49">
        <v>3.7000000000000002E-3</v>
      </c>
      <c r="I40" s="49">
        <v>2.3E-3</v>
      </c>
      <c r="J40" s="49">
        <v>1E-3</v>
      </c>
      <c r="K40" s="49">
        <v>-1E-4</v>
      </c>
      <c r="L40" s="49">
        <v>-1.1999999999999999E-3</v>
      </c>
      <c r="M40" s="49">
        <v>-2.0999999999999999E-3</v>
      </c>
      <c r="N40" s="49">
        <v>-2.8E-3</v>
      </c>
      <c r="O40" s="49">
        <v>-2.8999999999999998E-3</v>
      </c>
      <c r="P40" s="49">
        <v>-2.5000000000000001E-3</v>
      </c>
      <c r="Q40" s="49">
        <v>-1.2999999999999999E-3</v>
      </c>
      <c r="R40" s="49">
        <v>8.0000000000000004E-4</v>
      </c>
      <c r="S40" s="49">
        <v>3.7000000000000002E-3</v>
      </c>
      <c r="T40" s="49">
        <v>7.4000000000000003E-3</v>
      </c>
      <c r="U40" s="49">
        <v>1.15E-2</v>
      </c>
      <c r="V40" s="49">
        <v>1.5900000000000001E-2</v>
      </c>
      <c r="W40" s="49">
        <v>0.02</v>
      </c>
      <c r="X40" s="49">
        <v>2.3699999999999999E-2</v>
      </c>
      <c r="Y40" s="49">
        <v>2.64E-2</v>
      </c>
      <c r="Z40" s="49">
        <v>2.7799999999999998E-2</v>
      </c>
      <c r="AA40" s="49">
        <v>2.7900000000000001E-2</v>
      </c>
      <c r="AB40" s="49">
        <v>2.6800000000000001E-2</v>
      </c>
      <c r="AC40" s="49">
        <v>2.47E-2</v>
      </c>
      <c r="AD40" s="49">
        <v>2.2100000000000002E-2</v>
      </c>
      <c r="AE40" s="49">
        <v>1.9400000000000001E-2</v>
      </c>
      <c r="AF40" s="49">
        <v>1.72E-2</v>
      </c>
      <c r="AG40" s="49">
        <v>1.5599999999999999E-2</v>
      </c>
      <c r="AH40" s="49">
        <v>1.4800000000000001E-2</v>
      </c>
      <c r="AI40" s="49">
        <v>1.46E-2</v>
      </c>
      <c r="AJ40" s="49">
        <v>1.5100000000000001E-2</v>
      </c>
      <c r="AK40" s="49">
        <v>1.6E-2</v>
      </c>
      <c r="AL40" s="49">
        <v>1.7000000000000001E-2</v>
      </c>
      <c r="AM40" s="49">
        <v>1.8100000000000002E-2</v>
      </c>
      <c r="AN40" s="49">
        <v>1.9199999999999998E-2</v>
      </c>
      <c r="AO40" s="49">
        <v>2.0199999999999999E-2</v>
      </c>
      <c r="AP40" s="49">
        <v>2.1000000000000001E-2</v>
      </c>
      <c r="AQ40" s="49">
        <v>2.1600000000000001E-2</v>
      </c>
      <c r="AR40" s="49">
        <v>2.2100000000000002E-2</v>
      </c>
      <c r="AS40" s="49">
        <v>2.24E-2</v>
      </c>
      <c r="AT40" s="49">
        <v>2.2499999999999999E-2</v>
      </c>
      <c r="AU40" s="49">
        <v>2.2200000000000001E-2</v>
      </c>
      <c r="AV40" s="49">
        <v>2.1700000000000001E-2</v>
      </c>
      <c r="AW40" s="49">
        <v>2.07E-2</v>
      </c>
      <c r="AX40" s="49">
        <v>1.95E-2</v>
      </c>
      <c r="AY40" s="49">
        <v>1.8200000000000001E-2</v>
      </c>
      <c r="AZ40" s="49">
        <v>1.6799999999999999E-2</v>
      </c>
      <c r="BA40" s="49">
        <v>1.54E-2</v>
      </c>
      <c r="BB40" s="49">
        <v>1.4E-2</v>
      </c>
      <c r="BC40" s="49">
        <v>1.24E-2</v>
      </c>
      <c r="BD40" s="49">
        <v>1.0699999999999999E-2</v>
      </c>
      <c r="BE40" s="49">
        <v>8.8000000000000005E-3</v>
      </c>
      <c r="BF40" s="49">
        <v>6.8999999999999999E-3</v>
      </c>
      <c r="BG40" s="49">
        <v>5.0000000000000001E-3</v>
      </c>
      <c r="BH40" s="49">
        <v>3.0999999999999999E-3</v>
      </c>
      <c r="BI40" s="49">
        <v>1.1000000000000001E-3</v>
      </c>
      <c r="BJ40" s="49">
        <v>-8.9999999999999998E-4</v>
      </c>
      <c r="BK40" s="49">
        <v>-2.8E-3</v>
      </c>
      <c r="BL40" s="49">
        <v>-4.5999999999999999E-3</v>
      </c>
      <c r="BM40" s="49">
        <v>-6.1000000000000004E-3</v>
      </c>
      <c r="BN40" s="12">
        <v>-4.8999999999999998E-3</v>
      </c>
      <c r="BO40" s="12">
        <v>-3.2000000000000002E-3</v>
      </c>
      <c r="BP40" s="12">
        <v>-1.1000000000000001E-3</v>
      </c>
      <c r="BQ40" s="12">
        <v>1.1000000000000001E-3</v>
      </c>
      <c r="BR40" s="12">
        <v>3.3999999999999998E-3</v>
      </c>
      <c r="BS40" s="12">
        <v>5.4000000000000003E-3</v>
      </c>
      <c r="BT40" s="12">
        <v>7.1999999999999998E-3</v>
      </c>
      <c r="BU40" s="12">
        <v>8.5000000000000006E-3</v>
      </c>
      <c r="BV40" s="12">
        <v>9.2999999999999992E-3</v>
      </c>
      <c r="BW40" s="12">
        <v>9.4999999999999998E-3</v>
      </c>
      <c r="BX40" s="12">
        <v>9.4000000000000004E-3</v>
      </c>
      <c r="BY40" s="12">
        <v>9.1000000000000004E-3</v>
      </c>
      <c r="BZ40" s="12">
        <v>8.8000000000000005E-3</v>
      </c>
      <c r="CA40" s="12">
        <v>8.6999999999999994E-3</v>
      </c>
      <c r="CB40" s="12">
        <v>8.6999999999999994E-3</v>
      </c>
      <c r="CC40" s="12">
        <v>8.8000000000000005E-3</v>
      </c>
      <c r="CD40" s="12">
        <v>9.1999999999999998E-3</v>
      </c>
      <c r="CE40" s="12">
        <v>9.4999999999999998E-3</v>
      </c>
      <c r="CF40" s="12">
        <v>9.9000000000000008E-3</v>
      </c>
      <c r="CG40" s="12">
        <v>0.01</v>
      </c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</row>
    <row r="41" spans="1:108" x14ac:dyDescent="0.2">
      <c r="A41" s="13">
        <v>59</v>
      </c>
      <c r="B41" s="49">
        <v>1.3899999999999999E-2</v>
      </c>
      <c r="C41" s="49">
        <v>1.21E-2</v>
      </c>
      <c r="D41" s="49">
        <v>1.04E-2</v>
      </c>
      <c r="E41" s="49">
        <v>8.5000000000000006E-3</v>
      </c>
      <c r="F41" s="49">
        <v>6.4999999999999997E-3</v>
      </c>
      <c r="G41" s="49">
        <v>4.4999999999999997E-3</v>
      </c>
      <c r="H41" s="49">
        <v>2.8E-3</v>
      </c>
      <c r="I41" s="49">
        <v>1.4E-3</v>
      </c>
      <c r="J41" s="49">
        <v>2.0000000000000001E-4</v>
      </c>
      <c r="K41" s="49">
        <v>-8.9999999999999998E-4</v>
      </c>
      <c r="L41" s="49">
        <v>-1.9E-3</v>
      </c>
      <c r="M41" s="49">
        <v>-2.7000000000000001E-3</v>
      </c>
      <c r="N41" s="49">
        <v>-3.2000000000000002E-3</v>
      </c>
      <c r="O41" s="49">
        <v>-3.0999999999999999E-3</v>
      </c>
      <c r="P41" s="49">
        <v>-2.5000000000000001E-3</v>
      </c>
      <c r="Q41" s="49">
        <v>-1.1000000000000001E-3</v>
      </c>
      <c r="R41" s="49">
        <v>1E-3</v>
      </c>
      <c r="S41" s="49">
        <v>3.8999999999999998E-3</v>
      </c>
      <c r="T41" s="49">
        <v>7.4999999999999997E-3</v>
      </c>
      <c r="U41" s="49">
        <v>1.15E-2</v>
      </c>
      <c r="V41" s="49">
        <v>1.5699999999999999E-2</v>
      </c>
      <c r="W41" s="49">
        <v>1.9699999999999999E-2</v>
      </c>
      <c r="X41" s="49">
        <v>2.3199999999999998E-2</v>
      </c>
      <c r="Y41" s="49">
        <v>2.5899999999999999E-2</v>
      </c>
      <c r="Z41" s="49">
        <v>2.7300000000000001E-2</v>
      </c>
      <c r="AA41" s="49">
        <v>2.75E-2</v>
      </c>
      <c r="AB41" s="49">
        <v>2.6499999999999999E-2</v>
      </c>
      <c r="AC41" s="49">
        <v>2.46E-2</v>
      </c>
      <c r="AD41" s="49">
        <v>2.2200000000000001E-2</v>
      </c>
      <c r="AE41" s="49">
        <v>1.95E-2</v>
      </c>
      <c r="AF41" s="49">
        <v>1.72E-2</v>
      </c>
      <c r="AG41" s="49">
        <v>1.54E-2</v>
      </c>
      <c r="AH41" s="49">
        <v>1.44E-2</v>
      </c>
      <c r="AI41" s="49">
        <v>1.41E-2</v>
      </c>
      <c r="AJ41" s="49">
        <v>1.4500000000000001E-2</v>
      </c>
      <c r="AK41" s="49">
        <v>1.5299999999999999E-2</v>
      </c>
      <c r="AL41" s="49">
        <v>1.6400000000000001E-2</v>
      </c>
      <c r="AM41" s="49">
        <v>1.7600000000000001E-2</v>
      </c>
      <c r="AN41" s="49">
        <v>1.8800000000000001E-2</v>
      </c>
      <c r="AO41" s="49">
        <v>1.9800000000000002E-2</v>
      </c>
      <c r="AP41" s="49">
        <v>2.06E-2</v>
      </c>
      <c r="AQ41" s="49">
        <v>2.12E-2</v>
      </c>
      <c r="AR41" s="49">
        <v>2.1600000000000001E-2</v>
      </c>
      <c r="AS41" s="49">
        <v>2.1899999999999999E-2</v>
      </c>
      <c r="AT41" s="49">
        <v>2.2100000000000002E-2</v>
      </c>
      <c r="AU41" s="49">
        <v>2.2200000000000001E-2</v>
      </c>
      <c r="AV41" s="49">
        <v>2.1999999999999999E-2</v>
      </c>
      <c r="AW41" s="49">
        <v>2.1499999999999998E-2</v>
      </c>
      <c r="AX41" s="49">
        <v>2.0799999999999999E-2</v>
      </c>
      <c r="AY41" s="49">
        <v>1.9900000000000001E-2</v>
      </c>
      <c r="AZ41" s="49">
        <v>1.89E-2</v>
      </c>
      <c r="BA41" s="49">
        <v>1.78E-2</v>
      </c>
      <c r="BB41" s="49">
        <v>1.66E-2</v>
      </c>
      <c r="BC41" s="49">
        <v>1.5100000000000001E-2</v>
      </c>
      <c r="BD41" s="49">
        <v>1.34E-2</v>
      </c>
      <c r="BE41" s="49">
        <v>1.14E-2</v>
      </c>
      <c r="BF41" s="49">
        <v>9.1999999999999998E-3</v>
      </c>
      <c r="BG41" s="49">
        <v>6.7999999999999996E-3</v>
      </c>
      <c r="BH41" s="49">
        <v>4.3E-3</v>
      </c>
      <c r="BI41" s="49">
        <v>1.6999999999999999E-3</v>
      </c>
      <c r="BJ41" s="49">
        <v>-8.9999999999999998E-4</v>
      </c>
      <c r="BK41" s="49">
        <v>-3.5000000000000001E-3</v>
      </c>
      <c r="BL41" s="49">
        <v>-5.7999999999999996E-3</v>
      </c>
      <c r="BM41" s="49">
        <v>-7.7000000000000002E-3</v>
      </c>
      <c r="BN41" s="12">
        <v>-6.6E-3</v>
      </c>
      <c r="BO41" s="12">
        <v>-4.7999999999999996E-3</v>
      </c>
      <c r="BP41" s="12">
        <v>-2.7000000000000001E-3</v>
      </c>
      <c r="BQ41" s="12">
        <v>-2.9999999999999997E-4</v>
      </c>
      <c r="BR41" s="12">
        <v>2.2000000000000001E-3</v>
      </c>
      <c r="BS41" s="12">
        <v>4.4999999999999997E-3</v>
      </c>
      <c r="BT41" s="12">
        <v>6.4999999999999997E-3</v>
      </c>
      <c r="BU41" s="12">
        <v>8.0999999999999996E-3</v>
      </c>
      <c r="BV41" s="12">
        <v>9.1999999999999998E-3</v>
      </c>
      <c r="BW41" s="12">
        <v>9.5999999999999992E-3</v>
      </c>
      <c r="BX41" s="12">
        <v>9.5999999999999992E-3</v>
      </c>
      <c r="BY41" s="12">
        <v>9.4999999999999998E-3</v>
      </c>
      <c r="BZ41" s="12">
        <v>9.2999999999999992E-3</v>
      </c>
      <c r="CA41" s="12">
        <v>9.1000000000000004E-3</v>
      </c>
      <c r="CB41" s="12">
        <v>8.9999999999999993E-3</v>
      </c>
      <c r="CC41" s="12">
        <v>9.1000000000000004E-3</v>
      </c>
      <c r="CD41" s="12">
        <v>9.2999999999999992E-3</v>
      </c>
      <c r="CE41" s="12">
        <v>9.5999999999999992E-3</v>
      </c>
      <c r="CF41" s="12">
        <v>9.9000000000000008E-3</v>
      </c>
      <c r="CG41" s="12">
        <v>0.01</v>
      </c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</row>
    <row r="42" spans="1:108" x14ac:dyDescent="0.2">
      <c r="A42" s="13">
        <v>60</v>
      </c>
      <c r="B42" s="49">
        <v>1.2999999999999999E-2</v>
      </c>
      <c r="C42" s="49">
        <v>1.12E-2</v>
      </c>
      <c r="D42" s="49">
        <v>9.4000000000000004E-3</v>
      </c>
      <c r="E42" s="49">
        <v>7.4999999999999997E-3</v>
      </c>
      <c r="F42" s="49">
        <v>5.4000000000000003E-3</v>
      </c>
      <c r="G42" s="49">
        <v>3.5000000000000001E-3</v>
      </c>
      <c r="H42" s="49">
        <v>1.8E-3</v>
      </c>
      <c r="I42" s="49">
        <v>5.0000000000000001E-4</v>
      </c>
      <c r="J42" s="49">
        <v>-6.9999999999999999E-4</v>
      </c>
      <c r="K42" s="49">
        <v>-1.6999999999999999E-3</v>
      </c>
      <c r="L42" s="49">
        <v>-2.5999999999999999E-3</v>
      </c>
      <c r="M42" s="49">
        <v>-3.2000000000000002E-3</v>
      </c>
      <c r="N42" s="49">
        <v>-3.5000000000000001E-3</v>
      </c>
      <c r="O42" s="49">
        <v>-3.3E-3</v>
      </c>
      <c r="P42" s="49">
        <v>-2.3999999999999998E-3</v>
      </c>
      <c r="Q42" s="49">
        <v>-8.0000000000000004E-4</v>
      </c>
      <c r="R42" s="49">
        <v>1.4E-3</v>
      </c>
      <c r="S42" s="49">
        <v>4.3E-3</v>
      </c>
      <c r="T42" s="49">
        <v>7.7999999999999996E-3</v>
      </c>
      <c r="U42" s="49">
        <v>1.1599999999999999E-2</v>
      </c>
      <c r="V42" s="49">
        <v>1.55E-2</v>
      </c>
      <c r="W42" s="49">
        <v>1.9199999999999998E-2</v>
      </c>
      <c r="X42" s="49">
        <v>2.2599999999999999E-2</v>
      </c>
      <c r="Y42" s="49">
        <v>2.5100000000000001E-2</v>
      </c>
      <c r="Z42" s="49">
        <v>2.6599999999999999E-2</v>
      </c>
      <c r="AA42" s="49">
        <v>2.69E-2</v>
      </c>
      <c r="AB42" s="49">
        <v>2.6100000000000002E-2</v>
      </c>
      <c r="AC42" s="49">
        <v>2.4400000000000002E-2</v>
      </c>
      <c r="AD42" s="49">
        <v>2.2200000000000001E-2</v>
      </c>
      <c r="AE42" s="49">
        <v>1.9699999999999999E-2</v>
      </c>
      <c r="AF42" s="49">
        <v>1.7399999999999999E-2</v>
      </c>
      <c r="AG42" s="49">
        <v>1.54E-2</v>
      </c>
      <c r="AH42" s="49">
        <v>1.4200000000000001E-2</v>
      </c>
      <c r="AI42" s="49">
        <v>1.37E-2</v>
      </c>
      <c r="AJ42" s="49">
        <v>1.4E-2</v>
      </c>
      <c r="AK42" s="49">
        <v>1.4800000000000001E-2</v>
      </c>
      <c r="AL42" s="49">
        <v>1.6E-2</v>
      </c>
      <c r="AM42" s="49">
        <v>1.72E-2</v>
      </c>
      <c r="AN42" s="49">
        <v>1.84E-2</v>
      </c>
      <c r="AO42" s="49">
        <v>1.9300000000000001E-2</v>
      </c>
      <c r="AP42" s="49">
        <v>0.02</v>
      </c>
      <c r="AQ42" s="49">
        <v>2.0500000000000001E-2</v>
      </c>
      <c r="AR42" s="49">
        <v>2.0799999999999999E-2</v>
      </c>
      <c r="AS42" s="49">
        <v>2.1100000000000001E-2</v>
      </c>
      <c r="AT42" s="49">
        <v>2.1499999999999998E-2</v>
      </c>
      <c r="AU42" s="49">
        <v>2.1899999999999999E-2</v>
      </c>
      <c r="AV42" s="49">
        <v>2.2200000000000001E-2</v>
      </c>
      <c r="AW42" s="49">
        <v>2.2100000000000002E-2</v>
      </c>
      <c r="AX42" s="49">
        <v>2.1899999999999999E-2</v>
      </c>
      <c r="AY42" s="49">
        <v>2.1399999999999999E-2</v>
      </c>
      <c r="AZ42" s="49">
        <v>2.07E-2</v>
      </c>
      <c r="BA42" s="49">
        <v>1.9900000000000001E-2</v>
      </c>
      <c r="BB42" s="49">
        <v>1.89E-2</v>
      </c>
      <c r="BC42" s="49">
        <v>1.7600000000000001E-2</v>
      </c>
      <c r="BD42" s="49">
        <v>1.6E-2</v>
      </c>
      <c r="BE42" s="49">
        <v>1.41E-2</v>
      </c>
      <c r="BF42" s="49">
        <v>1.18E-2</v>
      </c>
      <c r="BG42" s="49">
        <v>9.1000000000000004E-3</v>
      </c>
      <c r="BH42" s="49">
        <v>6.1000000000000004E-3</v>
      </c>
      <c r="BI42" s="49">
        <v>3.0000000000000001E-3</v>
      </c>
      <c r="BJ42" s="49">
        <v>-4.0000000000000002E-4</v>
      </c>
      <c r="BK42" s="49">
        <v>-3.5999999999999999E-3</v>
      </c>
      <c r="BL42" s="49">
        <v>-6.4000000000000003E-3</v>
      </c>
      <c r="BM42" s="49">
        <v>-8.6999999999999994E-3</v>
      </c>
      <c r="BN42" s="12">
        <v>-7.9000000000000008E-3</v>
      </c>
      <c r="BO42" s="12">
        <v>-6.1999999999999998E-3</v>
      </c>
      <c r="BP42" s="12">
        <v>-4.0000000000000001E-3</v>
      </c>
      <c r="BQ42" s="12">
        <v>-1.5E-3</v>
      </c>
      <c r="BR42" s="12">
        <v>1E-3</v>
      </c>
      <c r="BS42" s="12">
        <v>3.5000000000000001E-3</v>
      </c>
      <c r="BT42" s="12">
        <v>5.7999999999999996E-3</v>
      </c>
      <c r="BU42" s="12">
        <v>7.6E-3</v>
      </c>
      <c r="BV42" s="12">
        <v>8.8999999999999999E-3</v>
      </c>
      <c r="BW42" s="12">
        <v>9.4999999999999998E-3</v>
      </c>
      <c r="BX42" s="12">
        <v>9.7000000000000003E-3</v>
      </c>
      <c r="BY42" s="12">
        <v>9.7000000000000003E-3</v>
      </c>
      <c r="BZ42" s="12">
        <v>9.5999999999999992E-3</v>
      </c>
      <c r="CA42" s="12">
        <v>9.4000000000000004E-3</v>
      </c>
      <c r="CB42" s="12">
        <v>9.4000000000000004E-3</v>
      </c>
      <c r="CC42" s="12">
        <v>9.4000000000000004E-3</v>
      </c>
      <c r="CD42" s="12">
        <v>9.4999999999999998E-3</v>
      </c>
      <c r="CE42" s="12">
        <v>9.7000000000000003E-3</v>
      </c>
      <c r="CF42" s="12">
        <v>9.9000000000000008E-3</v>
      </c>
      <c r="CG42" s="12">
        <v>0.01</v>
      </c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</row>
    <row r="43" spans="1:108" x14ac:dyDescent="0.2">
      <c r="A43" s="13">
        <v>61</v>
      </c>
      <c r="B43" s="49">
        <v>1.2E-2</v>
      </c>
      <c r="C43" s="49">
        <v>1.01E-2</v>
      </c>
      <c r="D43" s="49">
        <v>8.3000000000000001E-3</v>
      </c>
      <c r="E43" s="49">
        <v>6.4000000000000003E-3</v>
      </c>
      <c r="F43" s="49">
        <v>4.4000000000000003E-3</v>
      </c>
      <c r="G43" s="49">
        <v>2.5000000000000001E-3</v>
      </c>
      <c r="H43" s="49">
        <v>8.0000000000000004E-4</v>
      </c>
      <c r="I43" s="49">
        <v>-5.0000000000000001E-4</v>
      </c>
      <c r="J43" s="49">
        <v>-1.6000000000000001E-3</v>
      </c>
      <c r="K43" s="49">
        <v>-2.5000000000000001E-3</v>
      </c>
      <c r="L43" s="49">
        <v>-3.2000000000000002E-3</v>
      </c>
      <c r="M43" s="49">
        <v>-3.7000000000000002E-3</v>
      </c>
      <c r="N43" s="49">
        <v>-3.7000000000000002E-3</v>
      </c>
      <c r="O43" s="49">
        <v>-3.2000000000000002E-3</v>
      </c>
      <c r="P43" s="49">
        <v>-2.0999999999999999E-3</v>
      </c>
      <c r="Q43" s="49">
        <v>-4.0000000000000002E-4</v>
      </c>
      <c r="R43" s="49">
        <v>1.9E-3</v>
      </c>
      <c r="S43" s="49">
        <v>4.7000000000000002E-3</v>
      </c>
      <c r="T43" s="49">
        <v>8.0000000000000002E-3</v>
      </c>
      <c r="U43" s="49">
        <v>1.1599999999999999E-2</v>
      </c>
      <c r="V43" s="49">
        <v>1.52E-2</v>
      </c>
      <c r="W43" s="49">
        <v>1.8599999999999998E-2</v>
      </c>
      <c r="X43" s="49">
        <v>2.1700000000000001E-2</v>
      </c>
      <c r="Y43" s="49">
        <v>2.41E-2</v>
      </c>
      <c r="Z43" s="49">
        <v>2.5499999999999998E-2</v>
      </c>
      <c r="AA43" s="49">
        <v>2.5899999999999999E-2</v>
      </c>
      <c r="AB43" s="49">
        <v>2.5399999999999999E-2</v>
      </c>
      <c r="AC43" s="49">
        <v>2.4E-2</v>
      </c>
      <c r="AD43" s="49">
        <v>2.2100000000000002E-2</v>
      </c>
      <c r="AE43" s="49">
        <v>1.9800000000000002E-2</v>
      </c>
      <c r="AF43" s="49">
        <v>1.7600000000000001E-2</v>
      </c>
      <c r="AG43" s="49">
        <v>1.5599999999999999E-2</v>
      </c>
      <c r="AH43" s="49">
        <v>1.4200000000000001E-2</v>
      </c>
      <c r="AI43" s="49">
        <v>1.3599999999999999E-2</v>
      </c>
      <c r="AJ43" s="49">
        <v>1.38E-2</v>
      </c>
      <c r="AK43" s="49">
        <v>1.4500000000000001E-2</v>
      </c>
      <c r="AL43" s="49">
        <v>1.5599999999999999E-2</v>
      </c>
      <c r="AM43" s="49">
        <v>1.6799999999999999E-2</v>
      </c>
      <c r="AN43" s="49">
        <v>1.7999999999999999E-2</v>
      </c>
      <c r="AO43" s="49">
        <v>1.8800000000000001E-2</v>
      </c>
      <c r="AP43" s="49">
        <v>1.9400000000000001E-2</v>
      </c>
      <c r="AQ43" s="49">
        <v>1.9699999999999999E-2</v>
      </c>
      <c r="AR43" s="49">
        <v>1.9900000000000001E-2</v>
      </c>
      <c r="AS43" s="49">
        <v>2.0299999999999999E-2</v>
      </c>
      <c r="AT43" s="49">
        <v>2.0799999999999999E-2</v>
      </c>
      <c r="AU43" s="49">
        <v>2.1499999999999998E-2</v>
      </c>
      <c r="AV43" s="49">
        <v>2.2100000000000002E-2</v>
      </c>
      <c r="AW43" s="49">
        <v>2.2499999999999999E-2</v>
      </c>
      <c r="AX43" s="49">
        <v>2.2700000000000001E-2</v>
      </c>
      <c r="AY43" s="49">
        <v>2.2499999999999999E-2</v>
      </c>
      <c r="AZ43" s="49">
        <v>2.2100000000000002E-2</v>
      </c>
      <c r="BA43" s="49">
        <v>2.1600000000000001E-2</v>
      </c>
      <c r="BB43" s="49">
        <v>2.0899999999999998E-2</v>
      </c>
      <c r="BC43" s="49">
        <v>1.9900000000000001E-2</v>
      </c>
      <c r="BD43" s="49">
        <v>1.8499999999999999E-2</v>
      </c>
      <c r="BE43" s="49">
        <v>1.67E-2</v>
      </c>
      <c r="BF43" s="49">
        <v>1.44E-2</v>
      </c>
      <c r="BG43" s="49">
        <v>1.15E-2</v>
      </c>
      <c r="BH43" s="49">
        <v>8.3000000000000001E-3</v>
      </c>
      <c r="BI43" s="49">
        <v>4.5999999999999999E-3</v>
      </c>
      <c r="BJ43" s="49">
        <v>8.0000000000000004E-4</v>
      </c>
      <c r="BK43" s="49">
        <v>-3.0000000000000001E-3</v>
      </c>
      <c r="BL43" s="49">
        <v>-6.3E-3</v>
      </c>
      <c r="BM43" s="49">
        <v>-9.1000000000000004E-3</v>
      </c>
      <c r="BN43" s="12">
        <v>-8.6E-3</v>
      </c>
      <c r="BO43" s="12">
        <v>-7.1999999999999998E-3</v>
      </c>
      <c r="BP43" s="12">
        <v>-5.1000000000000004E-3</v>
      </c>
      <c r="BQ43" s="12">
        <v>-2.5999999999999999E-3</v>
      </c>
      <c r="BR43" s="12">
        <v>1E-4</v>
      </c>
      <c r="BS43" s="12">
        <v>2.7000000000000001E-3</v>
      </c>
      <c r="BT43" s="12">
        <v>5.0000000000000001E-3</v>
      </c>
      <c r="BU43" s="12">
        <v>7.0000000000000001E-3</v>
      </c>
      <c r="BV43" s="12">
        <v>8.5000000000000006E-3</v>
      </c>
      <c r="BW43" s="12">
        <v>9.1999999999999998E-3</v>
      </c>
      <c r="BX43" s="12">
        <v>9.5999999999999992E-3</v>
      </c>
      <c r="BY43" s="12">
        <v>9.7000000000000003E-3</v>
      </c>
      <c r="BZ43" s="12">
        <v>9.7000000000000003E-3</v>
      </c>
      <c r="CA43" s="12">
        <v>9.7000000000000003E-3</v>
      </c>
      <c r="CB43" s="12">
        <v>9.5999999999999992E-3</v>
      </c>
      <c r="CC43" s="12">
        <v>9.5999999999999992E-3</v>
      </c>
      <c r="CD43" s="12">
        <v>9.5999999999999992E-3</v>
      </c>
      <c r="CE43" s="12">
        <v>9.7999999999999997E-3</v>
      </c>
      <c r="CF43" s="12">
        <v>9.9000000000000008E-3</v>
      </c>
      <c r="CG43" s="12">
        <v>0.01</v>
      </c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</row>
    <row r="44" spans="1:108" x14ac:dyDescent="0.2">
      <c r="A44" s="13">
        <v>62</v>
      </c>
      <c r="B44" s="49">
        <v>1.09E-2</v>
      </c>
      <c r="C44" s="49">
        <v>8.9999999999999993E-3</v>
      </c>
      <c r="D44" s="49">
        <v>7.1999999999999998E-3</v>
      </c>
      <c r="E44" s="49">
        <v>5.3E-3</v>
      </c>
      <c r="F44" s="49">
        <v>3.3E-3</v>
      </c>
      <c r="G44" s="49">
        <v>1.5E-3</v>
      </c>
      <c r="H44" s="49">
        <v>-1E-4</v>
      </c>
      <c r="I44" s="49">
        <v>-1.2999999999999999E-3</v>
      </c>
      <c r="J44" s="49">
        <v>-2.3E-3</v>
      </c>
      <c r="K44" s="49">
        <v>-3.0999999999999999E-3</v>
      </c>
      <c r="L44" s="49">
        <v>-3.7000000000000002E-3</v>
      </c>
      <c r="M44" s="49">
        <v>-4.0000000000000001E-3</v>
      </c>
      <c r="N44" s="49">
        <v>-3.8E-3</v>
      </c>
      <c r="O44" s="49">
        <v>-3.0999999999999999E-3</v>
      </c>
      <c r="P44" s="49">
        <v>-1.8E-3</v>
      </c>
      <c r="Q44" s="49">
        <v>1E-4</v>
      </c>
      <c r="R44" s="49">
        <v>2.3999999999999998E-3</v>
      </c>
      <c r="S44" s="49">
        <v>5.1999999999999998E-3</v>
      </c>
      <c r="T44" s="49">
        <v>8.3000000000000001E-3</v>
      </c>
      <c r="U44" s="49">
        <v>1.15E-2</v>
      </c>
      <c r="V44" s="49">
        <v>1.4800000000000001E-2</v>
      </c>
      <c r="W44" s="49">
        <v>1.7899999999999999E-2</v>
      </c>
      <c r="X44" s="49">
        <v>2.0799999999999999E-2</v>
      </c>
      <c r="Y44" s="49">
        <v>2.3E-2</v>
      </c>
      <c r="Z44" s="49">
        <v>2.4400000000000002E-2</v>
      </c>
      <c r="AA44" s="49">
        <v>2.4899999999999999E-2</v>
      </c>
      <c r="AB44" s="49">
        <v>2.4500000000000001E-2</v>
      </c>
      <c r="AC44" s="49">
        <v>2.3400000000000001E-2</v>
      </c>
      <c r="AD44" s="49">
        <v>2.18E-2</v>
      </c>
      <c r="AE44" s="49">
        <v>1.9800000000000002E-2</v>
      </c>
      <c r="AF44" s="49">
        <v>1.77E-2</v>
      </c>
      <c r="AG44" s="49">
        <v>1.5800000000000002E-2</v>
      </c>
      <c r="AH44" s="49">
        <v>1.44E-2</v>
      </c>
      <c r="AI44" s="49">
        <v>1.37E-2</v>
      </c>
      <c r="AJ44" s="49">
        <v>1.37E-2</v>
      </c>
      <c r="AK44" s="49">
        <v>1.44E-2</v>
      </c>
      <c r="AL44" s="49">
        <v>1.55E-2</v>
      </c>
      <c r="AM44" s="49">
        <v>1.66E-2</v>
      </c>
      <c r="AN44" s="49">
        <v>1.77E-2</v>
      </c>
      <c r="AO44" s="49">
        <v>1.84E-2</v>
      </c>
      <c r="AP44" s="49">
        <v>1.8700000000000001E-2</v>
      </c>
      <c r="AQ44" s="49">
        <v>1.8800000000000001E-2</v>
      </c>
      <c r="AR44" s="49">
        <v>1.89E-2</v>
      </c>
      <c r="AS44" s="49">
        <v>1.9300000000000001E-2</v>
      </c>
      <c r="AT44" s="49">
        <v>0.02</v>
      </c>
      <c r="AU44" s="49">
        <v>2.0899999999999998E-2</v>
      </c>
      <c r="AV44" s="49">
        <v>2.1899999999999999E-2</v>
      </c>
      <c r="AW44" s="49">
        <v>2.2700000000000001E-2</v>
      </c>
      <c r="AX44" s="49">
        <v>2.3199999999999998E-2</v>
      </c>
      <c r="AY44" s="49">
        <v>2.3300000000000001E-2</v>
      </c>
      <c r="AZ44" s="49">
        <v>2.3300000000000001E-2</v>
      </c>
      <c r="BA44" s="49">
        <v>2.3E-2</v>
      </c>
      <c r="BB44" s="49">
        <v>2.2599999999999999E-2</v>
      </c>
      <c r="BC44" s="49">
        <v>2.18E-2</v>
      </c>
      <c r="BD44" s="49">
        <v>2.07E-2</v>
      </c>
      <c r="BE44" s="49">
        <v>1.9099999999999999E-2</v>
      </c>
      <c r="BF44" s="49">
        <v>1.6799999999999999E-2</v>
      </c>
      <c r="BG44" s="49">
        <v>1.3899999999999999E-2</v>
      </c>
      <c r="BH44" s="49">
        <v>1.0500000000000001E-2</v>
      </c>
      <c r="BI44" s="49">
        <v>6.6E-3</v>
      </c>
      <c r="BJ44" s="49">
        <v>2.3999999999999998E-3</v>
      </c>
      <c r="BK44" s="49">
        <v>-1.8E-3</v>
      </c>
      <c r="BL44" s="49">
        <v>-5.5999999999999999E-3</v>
      </c>
      <c r="BM44" s="49">
        <v>-8.8999999999999999E-3</v>
      </c>
      <c r="BN44" s="12">
        <v>-8.6999999999999994E-3</v>
      </c>
      <c r="BO44" s="12">
        <v>-7.6E-3</v>
      </c>
      <c r="BP44" s="12">
        <v>-5.7000000000000002E-3</v>
      </c>
      <c r="BQ44" s="12">
        <v>-3.3E-3</v>
      </c>
      <c r="BR44" s="12">
        <v>-6.9999999999999999E-4</v>
      </c>
      <c r="BS44" s="12">
        <v>1.9E-3</v>
      </c>
      <c r="BT44" s="12">
        <v>4.3E-3</v>
      </c>
      <c r="BU44" s="12">
        <v>6.4000000000000003E-3</v>
      </c>
      <c r="BV44" s="12">
        <v>8.0000000000000002E-3</v>
      </c>
      <c r="BW44" s="12">
        <v>8.8999999999999999E-3</v>
      </c>
      <c r="BX44" s="12">
        <v>9.4000000000000004E-3</v>
      </c>
      <c r="BY44" s="12">
        <v>9.5999999999999992E-3</v>
      </c>
      <c r="BZ44" s="12">
        <v>9.7999999999999997E-3</v>
      </c>
      <c r="CA44" s="12">
        <v>9.7999999999999997E-3</v>
      </c>
      <c r="CB44" s="12">
        <v>9.7999999999999997E-3</v>
      </c>
      <c r="CC44" s="12">
        <v>9.7000000000000003E-3</v>
      </c>
      <c r="CD44" s="12">
        <v>9.7000000000000003E-3</v>
      </c>
      <c r="CE44" s="12">
        <v>9.7999999999999997E-3</v>
      </c>
      <c r="CF44" s="12">
        <v>9.9000000000000008E-3</v>
      </c>
      <c r="CG44" s="12">
        <v>0.01</v>
      </c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</row>
    <row r="45" spans="1:108" x14ac:dyDescent="0.2">
      <c r="A45" s="13">
        <v>63</v>
      </c>
      <c r="B45" s="49">
        <v>9.9000000000000008E-3</v>
      </c>
      <c r="C45" s="49">
        <v>8.0000000000000002E-3</v>
      </c>
      <c r="D45" s="49">
        <v>6.1999999999999998E-3</v>
      </c>
      <c r="E45" s="49">
        <v>4.3E-3</v>
      </c>
      <c r="F45" s="49">
        <v>2.3999999999999998E-3</v>
      </c>
      <c r="G45" s="49">
        <v>5.9999999999999995E-4</v>
      </c>
      <c r="H45" s="49">
        <v>-8.9999999999999998E-4</v>
      </c>
      <c r="I45" s="49">
        <v>-2.0999999999999999E-3</v>
      </c>
      <c r="J45" s="49">
        <v>-3.0000000000000001E-3</v>
      </c>
      <c r="K45" s="49">
        <v>-3.5999999999999999E-3</v>
      </c>
      <c r="L45" s="49">
        <v>-4.0000000000000001E-3</v>
      </c>
      <c r="M45" s="49">
        <v>-4.1000000000000003E-3</v>
      </c>
      <c r="N45" s="49">
        <v>-3.7000000000000002E-3</v>
      </c>
      <c r="O45" s="49">
        <v>-2.8E-3</v>
      </c>
      <c r="P45" s="49">
        <v>-1.4E-3</v>
      </c>
      <c r="Q45" s="49">
        <v>5.0000000000000001E-4</v>
      </c>
      <c r="R45" s="49">
        <v>2.8E-3</v>
      </c>
      <c r="S45" s="49">
        <v>5.4999999999999997E-3</v>
      </c>
      <c r="T45" s="49">
        <v>8.3999999999999995E-3</v>
      </c>
      <c r="U45" s="49">
        <v>1.14E-2</v>
      </c>
      <c r="V45" s="49">
        <v>1.43E-2</v>
      </c>
      <c r="W45" s="49">
        <v>1.72E-2</v>
      </c>
      <c r="X45" s="49">
        <v>1.9699999999999999E-2</v>
      </c>
      <c r="Y45" s="49">
        <v>2.18E-2</v>
      </c>
      <c r="Z45" s="49">
        <v>2.3099999999999999E-2</v>
      </c>
      <c r="AA45" s="49">
        <v>2.3699999999999999E-2</v>
      </c>
      <c r="AB45" s="49">
        <v>2.35E-2</v>
      </c>
      <c r="AC45" s="49">
        <v>2.2599999999999999E-2</v>
      </c>
      <c r="AD45" s="49">
        <v>2.1299999999999999E-2</v>
      </c>
      <c r="AE45" s="49">
        <v>1.9599999999999999E-2</v>
      </c>
      <c r="AF45" s="49">
        <v>1.77E-2</v>
      </c>
      <c r="AG45" s="49">
        <v>1.5900000000000001E-2</v>
      </c>
      <c r="AH45" s="49">
        <v>1.46E-2</v>
      </c>
      <c r="AI45" s="49">
        <v>1.3899999999999999E-2</v>
      </c>
      <c r="AJ45" s="49">
        <v>1.3899999999999999E-2</v>
      </c>
      <c r="AK45" s="49">
        <v>1.4500000000000001E-2</v>
      </c>
      <c r="AL45" s="49">
        <v>1.55E-2</v>
      </c>
      <c r="AM45" s="49">
        <v>1.66E-2</v>
      </c>
      <c r="AN45" s="49">
        <v>1.7399999999999999E-2</v>
      </c>
      <c r="AO45" s="49">
        <v>1.7899999999999999E-2</v>
      </c>
      <c r="AP45" s="49">
        <v>1.7999999999999999E-2</v>
      </c>
      <c r="AQ45" s="49">
        <v>1.7899999999999999E-2</v>
      </c>
      <c r="AR45" s="49">
        <v>1.7899999999999999E-2</v>
      </c>
      <c r="AS45" s="49">
        <v>1.83E-2</v>
      </c>
      <c r="AT45" s="49">
        <v>1.9099999999999999E-2</v>
      </c>
      <c r="AU45" s="49">
        <v>2.0199999999999999E-2</v>
      </c>
      <c r="AV45" s="49">
        <v>2.1499999999999998E-2</v>
      </c>
      <c r="AW45" s="49">
        <v>2.2599999999999999E-2</v>
      </c>
      <c r="AX45" s="49">
        <v>2.3400000000000001E-2</v>
      </c>
      <c r="AY45" s="49">
        <v>2.3900000000000001E-2</v>
      </c>
      <c r="AZ45" s="49">
        <v>2.41E-2</v>
      </c>
      <c r="BA45" s="49">
        <v>2.4199999999999999E-2</v>
      </c>
      <c r="BB45" s="49">
        <v>2.4E-2</v>
      </c>
      <c r="BC45" s="49">
        <v>2.35E-2</v>
      </c>
      <c r="BD45" s="49">
        <v>2.2599999999999999E-2</v>
      </c>
      <c r="BE45" s="49">
        <v>2.1100000000000001E-2</v>
      </c>
      <c r="BF45" s="49">
        <v>1.9E-2</v>
      </c>
      <c r="BG45" s="49">
        <v>1.6199999999999999E-2</v>
      </c>
      <c r="BH45" s="49">
        <v>1.2699999999999999E-2</v>
      </c>
      <c r="BI45" s="49">
        <v>8.6999999999999994E-3</v>
      </c>
      <c r="BJ45" s="49">
        <v>4.3E-3</v>
      </c>
      <c r="BK45" s="49">
        <v>-1E-4</v>
      </c>
      <c r="BL45" s="49">
        <v>-4.1999999999999997E-3</v>
      </c>
      <c r="BM45" s="49">
        <v>-7.9000000000000008E-3</v>
      </c>
      <c r="BN45" s="12">
        <v>-8.0999999999999996E-3</v>
      </c>
      <c r="BO45" s="12">
        <v>-7.3000000000000001E-3</v>
      </c>
      <c r="BP45" s="12">
        <v>-5.7999999999999996E-3</v>
      </c>
      <c r="BQ45" s="12">
        <v>-3.7000000000000002E-3</v>
      </c>
      <c r="BR45" s="12">
        <v>-1.2999999999999999E-3</v>
      </c>
      <c r="BS45" s="12">
        <v>1.2999999999999999E-3</v>
      </c>
      <c r="BT45" s="12">
        <v>3.7000000000000002E-3</v>
      </c>
      <c r="BU45" s="12">
        <v>5.7999999999999996E-3</v>
      </c>
      <c r="BV45" s="12">
        <v>7.4000000000000003E-3</v>
      </c>
      <c r="BW45" s="12">
        <v>8.5000000000000006E-3</v>
      </c>
      <c r="BX45" s="12">
        <v>9.1000000000000004E-3</v>
      </c>
      <c r="BY45" s="12">
        <v>9.4999999999999998E-3</v>
      </c>
      <c r="BZ45" s="12">
        <v>9.7000000000000003E-3</v>
      </c>
      <c r="CA45" s="12">
        <v>9.7999999999999997E-3</v>
      </c>
      <c r="CB45" s="12">
        <v>9.9000000000000008E-3</v>
      </c>
      <c r="CC45" s="12">
        <v>9.7999999999999997E-3</v>
      </c>
      <c r="CD45" s="12">
        <v>9.7999999999999997E-3</v>
      </c>
      <c r="CE45" s="12">
        <v>9.9000000000000008E-3</v>
      </c>
      <c r="CF45" s="12">
        <v>0.01</v>
      </c>
      <c r="CG45" s="12">
        <v>0.01</v>
      </c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</row>
    <row r="46" spans="1:108" x14ac:dyDescent="0.2">
      <c r="A46" s="13">
        <v>64</v>
      </c>
      <c r="B46" s="49">
        <v>8.8999999999999999E-3</v>
      </c>
      <c r="C46" s="49">
        <v>7.1000000000000004E-3</v>
      </c>
      <c r="D46" s="49">
        <v>5.3E-3</v>
      </c>
      <c r="E46" s="49">
        <v>3.3999999999999998E-3</v>
      </c>
      <c r="F46" s="49">
        <v>1.6000000000000001E-3</v>
      </c>
      <c r="G46" s="49">
        <v>-1E-4</v>
      </c>
      <c r="H46" s="49">
        <v>-1.6000000000000001E-3</v>
      </c>
      <c r="I46" s="49">
        <v>-2.5999999999999999E-3</v>
      </c>
      <c r="J46" s="49">
        <v>-3.3999999999999998E-3</v>
      </c>
      <c r="K46" s="49">
        <v>-4.0000000000000001E-3</v>
      </c>
      <c r="L46" s="49">
        <v>-4.1999999999999997E-3</v>
      </c>
      <c r="M46" s="49">
        <v>-4.1000000000000003E-3</v>
      </c>
      <c r="N46" s="49">
        <v>-3.5999999999999999E-3</v>
      </c>
      <c r="O46" s="49">
        <v>-2.5000000000000001E-3</v>
      </c>
      <c r="P46" s="49">
        <v>-1E-3</v>
      </c>
      <c r="Q46" s="49">
        <v>8.9999999999999998E-4</v>
      </c>
      <c r="R46" s="49">
        <v>3.0999999999999999E-3</v>
      </c>
      <c r="S46" s="49">
        <v>5.5999999999999999E-3</v>
      </c>
      <c r="T46" s="49">
        <v>8.3000000000000001E-3</v>
      </c>
      <c r="U46" s="49">
        <v>1.0999999999999999E-2</v>
      </c>
      <c r="V46" s="49">
        <v>1.37E-2</v>
      </c>
      <c r="W46" s="49">
        <v>1.6299999999999999E-2</v>
      </c>
      <c r="X46" s="49">
        <v>1.8700000000000001E-2</v>
      </c>
      <c r="Y46" s="49">
        <v>2.06E-2</v>
      </c>
      <c r="Z46" s="49">
        <v>2.1899999999999999E-2</v>
      </c>
      <c r="AA46" s="49">
        <v>2.24E-2</v>
      </c>
      <c r="AB46" s="49">
        <v>2.23E-2</v>
      </c>
      <c r="AC46" s="49">
        <v>2.1700000000000001E-2</v>
      </c>
      <c r="AD46" s="49">
        <v>2.0500000000000001E-2</v>
      </c>
      <c r="AE46" s="49">
        <v>1.9099999999999999E-2</v>
      </c>
      <c r="AF46" s="49">
        <v>1.7399999999999999E-2</v>
      </c>
      <c r="AG46" s="49">
        <v>1.5900000000000001E-2</v>
      </c>
      <c r="AH46" s="49">
        <v>1.47E-2</v>
      </c>
      <c r="AI46" s="49">
        <v>1.41E-2</v>
      </c>
      <c r="AJ46" s="49">
        <v>1.4200000000000001E-2</v>
      </c>
      <c r="AK46" s="49">
        <v>1.4800000000000001E-2</v>
      </c>
      <c r="AL46" s="49">
        <v>1.5699999999999999E-2</v>
      </c>
      <c r="AM46" s="49">
        <v>1.67E-2</v>
      </c>
      <c r="AN46" s="49">
        <v>1.7299999999999999E-2</v>
      </c>
      <c r="AO46" s="49">
        <v>1.7600000000000001E-2</v>
      </c>
      <c r="AP46" s="49">
        <v>1.7399999999999999E-2</v>
      </c>
      <c r="AQ46" s="49">
        <v>1.7100000000000001E-2</v>
      </c>
      <c r="AR46" s="49">
        <v>1.7000000000000001E-2</v>
      </c>
      <c r="AS46" s="49">
        <v>1.7299999999999999E-2</v>
      </c>
      <c r="AT46" s="49">
        <v>1.8200000000000001E-2</v>
      </c>
      <c r="AU46" s="49">
        <v>1.9400000000000001E-2</v>
      </c>
      <c r="AV46" s="49">
        <v>2.0799999999999999E-2</v>
      </c>
      <c r="AW46" s="49">
        <v>2.2200000000000001E-2</v>
      </c>
      <c r="AX46" s="49">
        <v>2.3400000000000001E-2</v>
      </c>
      <c r="AY46" s="49">
        <v>2.4199999999999999E-2</v>
      </c>
      <c r="AZ46" s="49">
        <v>2.4799999999999999E-2</v>
      </c>
      <c r="BA46" s="49">
        <v>2.5100000000000001E-2</v>
      </c>
      <c r="BB46" s="49">
        <v>2.52E-2</v>
      </c>
      <c r="BC46" s="49">
        <v>2.5000000000000001E-2</v>
      </c>
      <c r="BD46" s="49">
        <v>2.4199999999999999E-2</v>
      </c>
      <c r="BE46" s="49">
        <v>2.29E-2</v>
      </c>
      <c r="BF46" s="49">
        <v>2.0799999999999999E-2</v>
      </c>
      <c r="BG46" s="49">
        <v>1.8100000000000002E-2</v>
      </c>
      <c r="BH46" s="49">
        <v>1.47E-2</v>
      </c>
      <c r="BI46" s="49">
        <v>1.0699999999999999E-2</v>
      </c>
      <c r="BJ46" s="49">
        <v>6.4000000000000003E-3</v>
      </c>
      <c r="BK46" s="49">
        <v>1.9E-3</v>
      </c>
      <c r="BL46" s="49">
        <v>-2.3999999999999998E-3</v>
      </c>
      <c r="BM46" s="49">
        <v>-6.4000000000000003E-3</v>
      </c>
      <c r="BN46" s="12">
        <v>-6.8999999999999999E-3</v>
      </c>
      <c r="BO46" s="12">
        <v>-6.4999999999999997E-3</v>
      </c>
      <c r="BP46" s="12">
        <v>-5.4000000000000003E-3</v>
      </c>
      <c r="BQ46" s="12">
        <v>-3.7000000000000002E-3</v>
      </c>
      <c r="BR46" s="12">
        <v>-1.6000000000000001E-3</v>
      </c>
      <c r="BS46" s="12">
        <v>8.0000000000000004E-4</v>
      </c>
      <c r="BT46" s="12">
        <v>3.0999999999999999E-3</v>
      </c>
      <c r="BU46" s="12">
        <v>5.1999999999999998E-3</v>
      </c>
      <c r="BV46" s="12">
        <v>6.8999999999999999E-3</v>
      </c>
      <c r="BW46" s="12">
        <v>8.0000000000000002E-3</v>
      </c>
      <c r="BX46" s="12">
        <v>8.6999999999999994E-3</v>
      </c>
      <c r="BY46" s="12">
        <v>9.1999999999999998E-3</v>
      </c>
      <c r="BZ46" s="12">
        <v>9.5999999999999992E-3</v>
      </c>
      <c r="CA46" s="12">
        <v>9.7999999999999997E-3</v>
      </c>
      <c r="CB46" s="12">
        <v>9.9000000000000008E-3</v>
      </c>
      <c r="CC46" s="12">
        <v>9.9000000000000008E-3</v>
      </c>
      <c r="CD46" s="12">
        <v>9.9000000000000008E-3</v>
      </c>
      <c r="CE46" s="12">
        <v>9.9000000000000008E-3</v>
      </c>
      <c r="CF46" s="12">
        <v>0.01</v>
      </c>
      <c r="CG46" s="12">
        <v>0.01</v>
      </c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</row>
    <row r="47" spans="1:108" x14ac:dyDescent="0.2">
      <c r="A47" s="13">
        <v>65</v>
      </c>
      <c r="B47" s="49">
        <v>8.2000000000000007E-3</v>
      </c>
      <c r="C47" s="49">
        <v>6.4000000000000003E-3</v>
      </c>
      <c r="D47" s="49">
        <v>4.5999999999999999E-3</v>
      </c>
      <c r="E47" s="49">
        <v>2.8E-3</v>
      </c>
      <c r="F47" s="49">
        <v>8.9999999999999998E-4</v>
      </c>
      <c r="G47" s="49">
        <v>-6.9999999999999999E-4</v>
      </c>
      <c r="H47" s="49">
        <v>-2E-3</v>
      </c>
      <c r="I47" s="49">
        <v>-3.0000000000000001E-3</v>
      </c>
      <c r="J47" s="49">
        <v>-3.7000000000000002E-3</v>
      </c>
      <c r="K47" s="49">
        <v>-4.1000000000000003E-3</v>
      </c>
      <c r="L47" s="49">
        <v>-4.1999999999999997E-3</v>
      </c>
      <c r="M47" s="49">
        <v>-4.0000000000000001E-3</v>
      </c>
      <c r="N47" s="49">
        <v>-3.3999999999999998E-3</v>
      </c>
      <c r="O47" s="49">
        <v>-2.2000000000000001E-3</v>
      </c>
      <c r="P47" s="49">
        <v>-6.9999999999999999E-4</v>
      </c>
      <c r="Q47" s="49">
        <v>1.1000000000000001E-3</v>
      </c>
      <c r="R47" s="49">
        <v>3.2000000000000002E-3</v>
      </c>
      <c r="S47" s="49">
        <v>5.5999999999999999E-3</v>
      </c>
      <c r="T47" s="49">
        <v>8.0999999999999996E-3</v>
      </c>
      <c r="U47" s="49">
        <v>1.06E-2</v>
      </c>
      <c r="V47" s="49">
        <v>1.3100000000000001E-2</v>
      </c>
      <c r="W47" s="49">
        <v>1.55E-2</v>
      </c>
      <c r="X47" s="49">
        <v>1.77E-2</v>
      </c>
      <c r="Y47" s="49">
        <v>1.95E-2</v>
      </c>
      <c r="Z47" s="49">
        <v>2.07E-2</v>
      </c>
      <c r="AA47" s="49">
        <v>2.12E-2</v>
      </c>
      <c r="AB47" s="49">
        <v>2.12E-2</v>
      </c>
      <c r="AC47" s="49">
        <v>2.06E-2</v>
      </c>
      <c r="AD47" s="49">
        <v>1.9599999999999999E-2</v>
      </c>
      <c r="AE47" s="49">
        <v>1.83E-2</v>
      </c>
      <c r="AF47" s="49">
        <v>1.7000000000000001E-2</v>
      </c>
      <c r="AG47" s="49">
        <v>1.5800000000000002E-2</v>
      </c>
      <c r="AH47" s="49">
        <v>1.4800000000000001E-2</v>
      </c>
      <c r="AI47" s="49">
        <v>1.44E-2</v>
      </c>
      <c r="AJ47" s="49">
        <v>1.46E-2</v>
      </c>
      <c r="AK47" s="49">
        <v>1.52E-2</v>
      </c>
      <c r="AL47" s="49">
        <v>1.61E-2</v>
      </c>
      <c r="AM47" s="49">
        <v>1.6899999999999998E-2</v>
      </c>
      <c r="AN47" s="49">
        <v>1.7299999999999999E-2</v>
      </c>
      <c r="AO47" s="49">
        <v>1.7299999999999999E-2</v>
      </c>
      <c r="AP47" s="49">
        <v>1.6899999999999998E-2</v>
      </c>
      <c r="AQ47" s="49">
        <v>1.6400000000000001E-2</v>
      </c>
      <c r="AR47" s="49">
        <v>1.6199999999999999E-2</v>
      </c>
      <c r="AS47" s="49">
        <v>1.6400000000000001E-2</v>
      </c>
      <c r="AT47" s="49">
        <v>1.72E-2</v>
      </c>
      <c r="AU47" s="49">
        <v>1.8499999999999999E-2</v>
      </c>
      <c r="AV47" s="49">
        <v>0.02</v>
      </c>
      <c r="AW47" s="49">
        <v>2.1600000000000001E-2</v>
      </c>
      <c r="AX47" s="49">
        <v>2.3099999999999999E-2</v>
      </c>
      <c r="AY47" s="49">
        <v>2.4299999999999999E-2</v>
      </c>
      <c r="AZ47" s="49">
        <v>2.52E-2</v>
      </c>
      <c r="BA47" s="49">
        <v>2.58E-2</v>
      </c>
      <c r="BB47" s="49">
        <v>2.6200000000000001E-2</v>
      </c>
      <c r="BC47" s="49">
        <v>2.6200000000000001E-2</v>
      </c>
      <c r="BD47" s="49">
        <v>2.5600000000000001E-2</v>
      </c>
      <c r="BE47" s="49">
        <v>2.4299999999999999E-2</v>
      </c>
      <c r="BF47" s="49">
        <v>2.23E-2</v>
      </c>
      <c r="BG47" s="49">
        <v>1.9699999999999999E-2</v>
      </c>
      <c r="BH47" s="49">
        <v>1.6400000000000001E-2</v>
      </c>
      <c r="BI47" s="49">
        <v>1.26E-2</v>
      </c>
      <c r="BJ47" s="49">
        <v>8.3999999999999995E-3</v>
      </c>
      <c r="BK47" s="49">
        <v>4.1000000000000003E-3</v>
      </c>
      <c r="BL47" s="49">
        <v>-2.9999999999999997E-4</v>
      </c>
      <c r="BM47" s="49">
        <v>-4.4999999999999997E-3</v>
      </c>
      <c r="BN47" s="12">
        <v>-5.1999999999999998E-3</v>
      </c>
      <c r="BO47" s="12">
        <v>-5.1999999999999998E-3</v>
      </c>
      <c r="BP47" s="12">
        <v>-4.4999999999999997E-3</v>
      </c>
      <c r="BQ47" s="12">
        <v>-3.3E-3</v>
      </c>
      <c r="BR47" s="12">
        <v>-1.5E-3</v>
      </c>
      <c r="BS47" s="12">
        <v>5.0000000000000001E-4</v>
      </c>
      <c r="BT47" s="12">
        <v>2.5999999999999999E-3</v>
      </c>
      <c r="BU47" s="12">
        <v>4.5999999999999999E-3</v>
      </c>
      <c r="BV47" s="12">
        <v>6.3E-3</v>
      </c>
      <c r="BW47" s="12">
        <v>7.4999999999999997E-3</v>
      </c>
      <c r="BX47" s="12">
        <v>8.3000000000000001E-3</v>
      </c>
      <c r="BY47" s="12">
        <v>8.8999999999999999E-3</v>
      </c>
      <c r="BZ47" s="12">
        <v>9.4000000000000004E-3</v>
      </c>
      <c r="CA47" s="12">
        <v>9.7000000000000003E-3</v>
      </c>
      <c r="CB47" s="12">
        <v>9.7999999999999997E-3</v>
      </c>
      <c r="CC47" s="12">
        <v>9.9000000000000008E-3</v>
      </c>
      <c r="CD47" s="12">
        <v>9.9000000000000008E-3</v>
      </c>
      <c r="CE47" s="12">
        <v>0.01</v>
      </c>
      <c r="CF47" s="12">
        <v>0.01</v>
      </c>
      <c r="CG47" s="12">
        <v>0.01</v>
      </c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</row>
    <row r="48" spans="1:108" x14ac:dyDescent="0.2">
      <c r="A48" s="13">
        <v>66</v>
      </c>
      <c r="B48" s="49">
        <v>7.7000000000000002E-3</v>
      </c>
      <c r="C48" s="49">
        <v>5.8999999999999999E-3</v>
      </c>
      <c r="D48" s="49">
        <v>4.1000000000000003E-3</v>
      </c>
      <c r="E48" s="49">
        <v>2.3E-3</v>
      </c>
      <c r="F48" s="49">
        <v>5.0000000000000001E-4</v>
      </c>
      <c r="G48" s="49">
        <v>-1E-3</v>
      </c>
      <c r="H48" s="49">
        <v>-2.3E-3</v>
      </c>
      <c r="I48" s="49">
        <v>-3.0999999999999999E-3</v>
      </c>
      <c r="J48" s="49">
        <v>-3.7000000000000002E-3</v>
      </c>
      <c r="K48" s="49">
        <v>-4.0000000000000001E-3</v>
      </c>
      <c r="L48" s="49">
        <v>-4.1000000000000003E-3</v>
      </c>
      <c r="M48" s="49">
        <v>-3.8E-3</v>
      </c>
      <c r="N48" s="49">
        <v>-3.0999999999999999E-3</v>
      </c>
      <c r="O48" s="49">
        <v>-2E-3</v>
      </c>
      <c r="P48" s="49">
        <v>-5.9999999999999995E-4</v>
      </c>
      <c r="Q48" s="49">
        <v>1.1999999999999999E-3</v>
      </c>
      <c r="R48" s="49">
        <v>3.2000000000000002E-3</v>
      </c>
      <c r="S48" s="49">
        <v>5.4000000000000003E-3</v>
      </c>
      <c r="T48" s="49">
        <v>7.7000000000000002E-3</v>
      </c>
      <c r="U48" s="49">
        <v>0.01</v>
      </c>
      <c r="V48" s="49">
        <v>1.24E-2</v>
      </c>
      <c r="W48" s="49">
        <v>1.47E-2</v>
      </c>
      <c r="X48" s="49">
        <v>1.6799999999999999E-2</v>
      </c>
      <c r="Y48" s="49">
        <v>1.84E-2</v>
      </c>
      <c r="Z48" s="49">
        <v>1.95E-2</v>
      </c>
      <c r="AA48" s="49">
        <v>0.02</v>
      </c>
      <c r="AB48" s="49">
        <v>0.02</v>
      </c>
      <c r="AC48" s="49">
        <v>1.9400000000000001E-2</v>
      </c>
      <c r="AD48" s="49">
        <v>1.8499999999999999E-2</v>
      </c>
      <c r="AE48" s="49">
        <v>1.7500000000000002E-2</v>
      </c>
      <c r="AF48" s="49">
        <v>1.6400000000000001E-2</v>
      </c>
      <c r="AG48" s="49">
        <v>1.55E-2</v>
      </c>
      <c r="AH48" s="49">
        <v>1.4800000000000001E-2</v>
      </c>
      <c r="AI48" s="49">
        <v>1.46E-2</v>
      </c>
      <c r="AJ48" s="49">
        <v>1.49E-2</v>
      </c>
      <c r="AK48" s="49">
        <v>1.5599999999999999E-2</v>
      </c>
      <c r="AL48" s="49">
        <v>1.6400000000000001E-2</v>
      </c>
      <c r="AM48" s="49">
        <v>1.7100000000000001E-2</v>
      </c>
      <c r="AN48" s="49">
        <v>1.7399999999999999E-2</v>
      </c>
      <c r="AO48" s="49">
        <v>1.72E-2</v>
      </c>
      <c r="AP48" s="49">
        <v>1.66E-2</v>
      </c>
      <c r="AQ48" s="49">
        <v>1.5900000000000001E-2</v>
      </c>
      <c r="AR48" s="49">
        <v>1.55E-2</v>
      </c>
      <c r="AS48" s="49">
        <v>1.5599999999999999E-2</v>
      </c>
      <c r="AT48" s="49">
        <v>1.6299999999999999E-2</v>
      </c>
      <c r="AU48" s="49">
        <v>1.7500000000000002E-2</v>
      </c>
      <c r="AV48" s="49">
        <v>1.9099999999999999E-2</v>
      </c>
      <c r="AW48" s="49">
        <v>2.0899999999999998E-2</v>
      </c>
      <c r="AX48" s="49">
        <v>2.2599999999999999E-2</v>
      </c>
      <c r="AY48" s="49">
        <v>2.41E-2</v>
      </c>
      <c r="AZ48" s="49">
        <v>2.53E-2</v>
      </c>
      <c r="BA48" s="49">
        <v>2.63E-2</v>
      </c>
      <c r="BB48" s="49">
        <v>2.69E-2</v>
      </c>
      <c r="BC48" s="49">
        <v>2.7099999999999999E-2</v>
      </c>
      <c r="BD48" s="49">
        <v>2.6599999999999999E-2</v>
      </c>
      <c r="BE48" s="49">
        <v>2.5399999999999999E-2</v>
      </c>
      <c r="BF48" s="49">
        <v>2.35E-2</v>
      </c>
      <c r="BG48" s="49">
        <v>2.1000000000000001E-2</v>
      </c>
      <c r="BH48" s="49">
        <v>1.7899999999999999E-2</v>
      </c>
      <c r="BI48" s="49">
        <v>1.43E-2</v>
      </c>
      <c r="BJ48" s="49">
        <v>1.04E-2</v>
      </c>
      <c r="BK48" s="49">
        <v>6.1000000000000004E-3</v>
      </c>
      <c r="BL48" s="49">
        <v>1.9E-3</v>
      </c>
      <c r="BM48" s="49">
        <v>-2.3E-3</v>
      </c>
      <c r="BN48" s="12">
        <v>-3.2000000000000002E-3</v>
      </c>
      <c r="BO48" s="12">
        <v>-3.5000000000000001E-3</v>
      </c>
      <c r="BP48" s="12">
        <v>-3.3E-3</v>
      </c>
      <c r="BQ48" s="12">
        <v>-2.5000000000000001E-3</v>
      </c>
      <c r="BR48" s="12">
        <v>-1.1999999999999999E-3</v>
      </c>
      <c r="BS48" s="12">
        <v>5.0000000000000001E-4</v>
      </c>
      <c r="BT48" s="12">
        <v>2.3E-3</v>
      </c>
      <c r="BU48" s="12">
        <v>4.1000000000000003E-3</v>
      </c>
      <c r="BV48" s="12">
        <v>5.7000000000000002E-3</v>
      </c>
      <c r="BW48" s="12">
        <v>6.8999999999999999E-3</v>
      </c>
      <c r="BX48" s="12">
        <v>7.7999999999999996E-3</v>
      </c>
      <c r="BY48" s="12">
        <v>8.6E-3</v>
      </c>
      <c r="BZ48" s="12">
        <v>9.1000000000000004E-3</v>
      </c>
      <c r="CA48" s="12">
        <v>9.4999999999999998E-3</v>
      </c>
      <c r="CB48" s="12">
        <v>9.7999999999999997E-3</v>
      </c>
      <c r="CC48" s="12">
        <v>9.9000000000000008E-3</v>
      </c>
      <c r="CD48" s="12">
        <v>0.01</v>
      </c>
      <c r="CE48" s="12">
        <v>0.01</v>
      </c>
      <c r="CF48" s="12">
        <v>0.01</v>
      </c>
      <c r="CG48" s="12">
        <v>0.01</v>
      </c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</row>
    <row r="49" spans="1:108" x14ac:dyDescent="0.2">
      <c r="A49" s="13">
        <v>67</v>
      </c>
      <c r="B49" s="49">
        <v>7.4999999999999997E-3</v>
      </c>
      <c r="C49" s="49">
        <v>5.7000000000000002E-3</v>
      </c>
      <c r="D49" s="49">
        <v>3.8999999999999998E-3</v>
      </c>
      <c r="E49" s="49">
        <v>2.0999999999999999E-3</v>
      </c>
      <c r="F49" s="49">
        <v>4.0000000000000002E-4</v>
      </c>
      <c r="G49" s="49">
        <v>-1.1000000000000001E-3</v>
      </c>
      <c r="H49" s="49">
        <v>-2.3E-3</v>
      </c>
      <c r="I49" s="49">
        <v>-3.0999999999999999E-3</v>
      </c>
      <c r="J49" s="49">
        <v>-3.5999999999999999E-3</v>
      </c>
      <c r="K49" s="49">
        <v>-3.8999999999999998E-3</v>
      </c>
      <c r="L49" s="49">
        <v>-3.8999999999999998E-3</v>
      </c>
      <c r="M49" s="49">
        <v>-3.5999999999999999E-3</v>
      </c>
      <c r="N49" s="49">
        <v>-2.8999999999999998E-3</v>
      </c>
      <c r="O49" s="49">
        <v>-1.8E-3</v>
      </c>
      <c r="P49" s="49">
        <v>-5.0000000000000001E-4</v>
      </c>
      <c r="Q49" s="49">
        <v>1.1000000000000001E-3</v>
      </c>
      <c r="R49" s="49">
        <v>2.8999999999999998E-3</v>
      </c>
      <c r="S49" s="49">
        <v>5.0000000000000001E-3</v>
      </c>
      <c r="T49" s="49">
        <v>7.1999999999999998E-3</v>
      </c>
      <c r="U49" s="49">
        <v>9.4999999999999998E-3</v>
      </c>
      <c r="V49" s="49">
        <v>1.17E-2</v>
      </c>
      <c r="W49" s="49">
        <v>1.3899999999999999E-2</v>
      </c>
      <c r="X49" s="49">
        <v>1.5900000000000001E-2</v>
      </c>
      <c r="Y49" s="49">
        <v>1.7500000000000002E-2</v>
      </c>
      <c r="Z49" s="49">
        <v>1.8499999999999999E-2</v>
      </c>
      <c r="AA49" s="49">
        <v>1.89E-2</v>
      </c>
      <c r="AB49" s="49">
        <v>1.8800000000000001E-2</v>
      </c>
      <c r="AC49" s="49">
        <v>1.83E-2</v>
      </c>
      <c r="AD49" s="49">
        <v>1.7399999999999999E-2</v>
      </c>
      <c r="AE49" s="49">
        <v>1.6500000000000001E-2</v>
      </c>
      <c r="AF49" s="49">
        <v>1.5599999999999999E-2</v>
      </c>
      <c r="AG49" s="49">
        <v>1.4999999999999999E-2</v>
      </c>
      <c r="AH49" s="49">
        <v>1.46E-2</v>
      </c>
      <c r="AI49" s="49">
        <v>1.46E-2</v>
      </c>
      <c r="AJ49" s="49">
        <v>1.5100000000000001E-2</v>
      </c>
      <c r="AK49" s="49">
        <v>1.5800000000000002E-2</v>
      </c>
      <c r="AL49" s="49">
        <v>1.67E-2</v>
      </c>
      <c r="AM49" s="49">
        <v>1.7399999999999999E-2</v>
      </c>
      <c r="AN49" s="49">
        <v>1.7600000000000001E-2</v>
      </c>
      <c r="AO49" s="49">
        <v>1.72E-2</v>
      </c>
      <c r="AP49" s="49">
        <v>1.6500000000000001E-2</v>
      </c>
      <c r="AQ49" s="49">
        <v>1.5599999999999999E-2</v>
      </c>
      <c r="AR49" s="49">
        <v>1.4999999999999999E-2</v>
      </c>
      <c r="AS49" s="49">
        <v>1.4999999999999999E-2</v>
      </c>
      <c r="AT49" s="49">
        <v>1.55E-2</v>
      </c>
      <c r="AU49" s="49">
        <v>1.66E-2</v>
      </c>
      <c r="AV49" s="49">
        <v>1.8200000000000001E-2</v>
      </c>
      <c r="AW49" s="49">
        <v>0.02</v>
      </c>
      <c r="AX49" s="49">
        <v>2.1899999999999999E-2</v>
      </c>
      <c r="AY49" s="49">
        <v>2.3699999999999999E-2</v>
      </c>
      <c r="AZ49" s="49">
        <v>2.53E-2</v>
      </c>
      <c r="BA49" s="49">
        <v>2.6599999999999999E-2</v>
      </c>
      <c r="BB49" s="49">
        <v>2.7400000000000001E-2</v>
      </c>
      <c r="BC49" s="49">
        <v>2.7699999999999999E-2</v>
      </c>
      <c r="BD49" s="49">
        <v>2.7300000000000001E-2</v>
      </c>
      <c r="BE49" s="49">
        <v>2.6200000000000001E-2</v>
      </c>
      <c r="BF49" s="49">
        <v>2.4400000000000002E-2</v>
      </c>
      <c r="BG49" s="49">
        <v>2.1999999999999999E-2</v>
      </c>
      <c r="BH49" s="49">
        <v>1.9099999999999999E-2</v>
      </c>
      <c r="BI49" s="49">
        <v>1.5699999999999999E-2</v>
      </c>
      <c r="BJ49" s="49">
        <v>1.2E-2</v>
      </c>
      <c r="BK49" s="49">
        <v>8.0000000000000002E-3</v>
      </c>
      <c r="BL49" s="49">
        <v>4.0000000000000001E-3</v>
      </c>
      <c r="BM49" s="49">
        <v>-2.0000000000000001E-4</v>
      </c>
      <c r="BN49" s="12">
        <v>-1.1000000000000001E-3</v>
      </c>
      <c r="BO49" s="12">
        <v>-1.6000000000000001E-3</v>
      </c>
      <c r="BP49" s="12">
        <v>-1.6999999999999999E-3</v>
      </c>
      <c r="BQ49" s="12">
        <v>-1.2999999999999999E-3</v>
      </c>
      <c r="BR49" s="12">
        <v>-5.0000000000000001E-4</v>
      </c>
      <c r="BS49" s="12">
        <v>6.9999999999999999E-4</v>
      </c>
      <c r="BT49" s="12">
        <v>2.2000000000000001E-3</v>
      </c>
      <c r="BU49" s="12">
        <v>3.7000000000000002E-3</v>
      </c>
      <c r="BV49" s="12">
        <v>5.1999999999999998E-3</v>
      </c>
      <c r="BW49" s="12">
        <v>6.4000000000000003E-3</v>
      </c>
      <c r="BX49" s="12">
        <v>7.4000000000000003E-3</v>
      </c>
      <c r="BY49" s="12">
        <v>8.2000000000000007E-3</v>
      </c>
      <c r="BZ49" s="12">
        <v>8.8999999999999999E-3</v>
      </c>
      <c r="CA49" s="12">
        <v>9.2999999999999992E-3</v>
      </c>
      <c r="CB49" s="12">
        <v>9.7000000000000003E-3</v>
      </c>
      <c r="CC49" s="12">
        <v>9.7999999999999997E-3</v>
      </c>
      <c r="CD49" s="12">
        <v>9.9000000000000008E-3</v>
      </c>
      <c r="CE49" s="12">
        <v>0.01</v>
      </c>
      <c r="CF49" s="12">
        <v>0.01</v>
      </c>
      <c r="CG49" s="12">
        <v>0.01</v>
      </c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</row>
    <row r="50" spans="1:108" x14ac:dyDescent="0.2">
      <c r="A50" s="13">
        <v>68</v>
      </c>
      <c r="B50" s="49">
        <v>7.6E-3</v>
      </c>
      <c r="C50" s="49">
        <v>5.7999999999999996E-3</v>
      </c>
      <c r="D50" s="49">
        <v>4.0000000000000001E-3</v>
      </c>
      <c r="E50" s="49">
        <v>2.2000000000000001E-3</v>
      </c>
      <c r="F50" s="49">
        <v>5.0000000000000001E-4</v>
      </c>
      <c r="G50" s="49">
        <v>-1E-3</v>
      </c>
      <c r="H50" s="49">
        <v>-2.2000000000000001E-3</v>
      </c>
      <c r="I50" s="49">
        <v>-2.8999999999999998E-3</v>
      </c>
      <c r="J50" s="49">
        <v>-3.3999999999999998E-3</v>
      </c>
      <c r="K50" s="49">
        <v>-3.5999999999999999E-3</v>
      </c>
      <c r="L50" s="49">
        <v>-3.5999999999999999E-3</v>
      </c>
      <c r="M50" s="49">
        <v>-3.3E-3</v>
      </c>
      <c r="N50" s="49">
        <v>-2.7000000000000001E-3</v>
      </c>
      <c r="O50" s="49">
        <v>-1.8E-3</v>
      </c>
      <c r="P50" s="49">
        <v>-5.9999999999999995E-4</v>
      </c>
      <c r="Q50" s="49">
        <v>8.9999999999999998E-4</v>
      </c>
      <c r="R50" s="49">
        <v>2.5999999999999999E-3</v>
      </c>
      <c r="S50" s="49">
        <v>4.4999999999999997E-3</v>
      </c>
      <c r="T50" s="49">
        <v>6.6E-3</v>
      </c>
      <c r="U50" s="49">
        <v>8.8999999999999999E-3</v>
      </c>
      <c r="V50" s="49">
        <v>1.11E-2</v>
      </c>
      <c r="W50" s="49">
        <v>1.32E-2</v>
      </c>
      <c r="X50" s="49">
        <v>1.52E-2</v>
      </c>
      <c r="Y50" s="49">
        <v>1.67E-2</v>
      </c>
      <c r="Z50" s="49">
        <v>1.7600000000000001E-2</v>
      </c>
      <c r="AA50" s="49">
        <v>1.7899999999999999E-2</v>
      </c>
      <c r="AB50" s="49">
        <v>1.77E-2</v>
      </c>
      <c r="AC50" s="49">
        <v>1.7100000000000001E-2</v>
      </c>
      <c r="AD50" s="49">
        <v>1.6299999999999999E-2</v>
      </c>
      <c r="AE50" s="49">
        <v>1.55E-2</v>
      </c>
      <c r="AF50" s="49">
        <v>1.4800000000000001E-2</v>
      </c>
      <c r="AG50" s="49">
        <v>1.43E-2</v>
      </c>
      <c r="AH50" s="49">
        <v>1.4200000000000001E-2</v>
      </c>
      <c r="AI50" s="49">
        <v>1.44E-2</v>
      </c>
      <c r="AJ50" s="49">
        <v>1.5100000000000001E-2</v>
      </c>
      <c r="AK50" s="49">
        <v>1.6E-2</v>
      </c>
      <c r="AL50" s="49">
        <v>1.6899999999999998E-2</v>
      </c>
      <c r="AM50" s="49">
        <v>1.7600000000000001E-2</v>
      </c>
      <c r="AN50" s="49">
        <v>1.77E-2</v>
      </c>
      <c r="AO50" s="49">
        <v>1.7299999999999999E-2</v>
      </c>
      <c r="AP50" s="49">
        <v>1.6400000000000001E-2</v>
      </c>
      <c r="AQ50" s="49">
        <v>1.55E-2</v>
      </c>
      <c r="AR50" s="49">
        <v>1.47E-2</v>
      </c>
      <c r="AS50" s="49">
        <v>1.4500000000000001E-2</v>
      </c>
      <c r="AT50" s="49">
        <v>1.4800000000000001E-2</v>
      </c>
      <c r="AU50" s="49">
        <v>1.5800000000000002E-2</v>
      </c>
      <c r="AV50" s="49">
        <v>1.72E-2</v>
      </c>
      <c r="AW50" s="49">
        <v>1.9099999999999999E-2</v>
      </c>
      <c r="AX50" s="49">
        <v>2.12E-2</v>
      </c>
      <c r="AY50" s="49">
        <v>2.3199999999999998E-2</v>
      </c>
      <c r="AZ50" s="49">
        <v>2.5100000000000001E-2</v>
      </c>
      <c r="BA50" s="49">
        <v>2.6599999999999999E-2</v>
      </c>
      <c r="BB50" s="49">
        <v>2.7699999999999999E-2</v>
      </c>
      <c r="BC50" s="49">
        <v>2.81E-2</v>
      </c>
      <c r="BD50" s="49">
        <v>2.7799999999999998E-2</v>
      </c>
      <c r="BE50" s="49">
        <v>2.6800000000000001E-2</v>
      </c>
      <c r="BF50" s="49">
        <v>2.5000000000000001E-2</v>
      </c>
      <c r="BG50" s="49">
        <v>2.2800000000000001E-2</v>
      </c>
      <c r="BH50" s="49">
        <v>0.02</v>
      </c>
      <c r="BI50" s="49">
        <v>1.6899999999999998E-2</v>
      </c>
      <c r="BJ50" s="49">
        <v>1.34E-2</v>
      </c>
      <c r="BK50" s="49">
        <v>9.7000000000000003E-3</v>
      </c>
      <c r="BL50" s="49">
        <v>5.7999999999999996E-3</v>
      </c>
      <c r="BM50" s="49">
        <v>1.9E-3</v>
      </c>
      <c r="BN50" s="12">
        <v>1E-3</v>
      </c>
      <c r="BO50" s="12">
        <v>4.0000000000000002E-4</v>
      </c>
      <c r="BP50" s="12">
        <v>0</v>
      </c>
      <c r="BQ50" s="12">
        <v>0</v>
      </c>
      <c r="BR50" s="12">
        <v>4.0000000000000002E-4</v>
      </c>
      <c r="BS50" s="12">
        <v>1.1999999999999999E-3</v>
      </c>
      <c r="BT50" s="12">
        <v>2.2000000000000001E-3</v>
      </c>
      <c r="BU50" s="12">
        <v>3.5000000000000001E-3</v>
      </c>
      <c r="BV50" s="12">
        <v>4.7999999999999996E-3</v>
      </c>
      <c r="BW50" s="12">
        <v>6.0000000000000001E-3</v>
      </c>
      <c r="BX50" s="12">
        <v>7.0000000000000001E-3</v>
      </c>
      <c r="BY50" s="12">
        <v>7.7999999999999996E-3</v>
      </c>
      <c r="BZ50" s="12">
        <v>8.6E-3</v>
      </c>
      <c r="CA50" s="12">
        <v>9.1000000000000004E-3</v>
      </c>
      <c r="CB50" s="12">
        <v>9.4999999999999998E-3</v>
      </c>
      <c r="CC50" s="12">
        <v>9.7999999999999997E-3</v>
      </c>
      <c r="CD50" s="12">
        <v>9.9000000000000008E-3</v>
      </c>
      <c r="CE50" s="12">
        <v>0.01</v>
      </c>
      <c r="CF50" s="12">
        <v>0.01</v>
      </c>
      <c r="CG50" s="12">
        <v>0.01</v>
      </c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</row>
    <row r="51" spans="1:108" x14ac:dyDescent="0.2">
      <c r="A51" s="13">
        <v>69</v>
      </c>
      <c r="B51" s="49">
        <v>7.9000000000000008E-3</v>
      </c>
      <c r="C51" s="49">
        <v>6.1000000000000004E-3</v>
      </c>
      <c r="D51" s="49">
        <v>4.1999999999999997E-3</v>
      </c>
      <c r="E51" s="49">
        <v>2.3999999999999998E-3</v>
      </c>
      <c r="F51" s="49">
        <v>6.9999999999999999E-4</v>
      </c>
      <c r="G51" s="49">
        <v>-6.9999999999999999E-4</v>
      </c>
      <c r="H51" s="49">
        <v>-1.9E-3</v>
      </c>
      <c r="I51" s="49">
        <v>-2.5999999999999999E-3</v>
      </c>
      <c r="J51" s="49">
        <v>-3.0999999999999999E-3</v>
      </c>
      <c r="K51" s="49">
        <v>-3.3E-3</v>
      </c>
      <c r="L51" s="49">
        <v>-3.3E-3</v>
      </c>
      <c r="M51" s="49">
        <v>-3.0999999999999999E-3</v>
      </c>
      <c r="N51" s="49">
        <v>-2.5999999999999999E-3</v>
      </c>
      <c r="O51" s="49">
        <v>-1.8E-3</v>
      </c>
      <c r="P51" s="49">
        <v>-8.0000000000000004E-4</v>
      </c>
      <c r="Q51" s="49">
        <v>5.0000000000000001E-4</v>
      </c>
      <c r="R51" s="49">
        <v>2.0999999999999999E-3</v>
      </c>
      <c r="S51" s="49">
        <v>4.0000000000000001E-3</v>
      </c>
      <c r="T51" s="49">
        <v>6.1000000000000004E-3</v>
      </c>
      <c r="U51" s="49">
        <v>8.3000000000000001E-3</v>
      </c>
      <c r="V51" s="49">
        <v>1.0500000000000001E-2</v>
      </c>
      <c r="W51" s="49">
        <v>1.26E-2</v>
      </c>
      <c r="X51" s="49">
        <v>1.4500000000000001E-2</v>
      </c>
      <c r="Y51" s="49">
        <v>1.6E-2</v>
      </c>
      <c r="Z51" s="49">
        <v>1.6799999999999999E-2</v>
      </c>
      <c r="AA51" s="49">
        <v>1.7100000000000001E-2</v>
      </c>
      <c r="AB51" s="49">
        <v>1.67E-2</v>
      </c>
      <c r="AC51" s="49">
        <v>1.61E-2</v>
      </c>
      <c r="AD51" s="49">
        <v>1.52E-2</v>
      </c>
      <c r="AE51" s="49">
        <v>1.44E-2</v>
      </c>
      <c r="AF51" s="49">
        <v>1.38E-2</v>
      </c>
      <c r="AG51" s="49">
        <v>1.35E-2</v>
      </c>
      <c r="AH51" s="49">
        <v>1.3599999999999999E-2</v>
      </c>
      <c r="AI51" s="49">
        <v>1.4E-2</v>
      </c>
      <c r="AJ51" s="49">
        <v>1.49E-2</v>
      </c>
      <c r="AK51" s="49">
        <v>1.6E-2</v>
      </c>
      <c r="AL51" s="49">
        <v>1.7000000000000001E-2</v>
      </c>
      <c r="AM51" s="49">
        <v>1.77E-2</v>
      </c>
      <c r="AN51" s="49">
        <v>1.7899999999999999E-2</v>
      </c>
      <c r="AO51" s="49">
        <v>1.7399999999999999E-2</v>
      </c>
      <c r="AP51" s="49">
        <v>1.6500000000000001E-2</v>
      </c>
      <c r="AQ51" s="49">
        <v>1.55E-2</v>
      </c>
      <c r="AR51" s="49">
        <v>1.46E-2</v>
      </c>
      <c r="AS51" s="49">
        <v>1.41E-2</v>
      </c>
      <c r="AT51" s="49">
        <v>1.4200000000000001E-2</v>
      </c>
      <c r="AU51" s="49">
        <v>1.4999999999999999E-2</v>
      </c>
      <c r="AV51" s="49">
        <v>1.6299999999999999E-2</v>
      </c>
      <c r="AW51" s="49">
        <v>1.8200000000000001E-2</v>
      </c>
      <c r="AX51" s="49">
        <v>2.0299999999999999E-2</v>
      </c>
      <c r="AY51" s="49">
        <v>2.2599999999999999E-2</v>
      </c>
      <c r="AZ51" s="49">
        <v>2.47E-2</v>
      </c>
      <c r="BA51" s="49">
        <v>2.6499999999999999E-2</v>
      </c>
      <c r="BB51" s="49">
        <v>2.7699999999999999E-2</v>
      </c>
      <c r="BC51" s="49">
        <v>2.8299999999999999E-2</v>
      </c>
      <c r="BD51" s="49">
        <v>2.81E-2</v>
      </c>
      <c r="BE51" s="49">
        <v>2.7199999999999998E-2</v>
      </c>
      <c r="BF51" s="49">
        <v>2.5499999999999998E-2</v>
      </c>
      <c r="BG51" s="49">
        <v>2.3400000000000001E-2</v>
      </c>
      <c r="BH51" s="49">
        <v>2.07E-2</v>
      </c>
      <c r="BI51" s="49">
        <v>1.77E-2</v>
      </c>
      <c r="BJ51" s="49">
        <v>1.44E-2</v>
      </c>
      <c r="BK51" s="49">
        <v>1.09E-2</v>
      </c>
      <c r="BL51" s="49">
        <v>7.3000000000000001E-3</v>
      </c>
      <c r="BM51" s="49">
        <v>3.5999999999999999E-3</v>
      </c>
      <c r="BN51" s="12">
        <v>2.8999999999999998E-3</v>
      </c>
      <c r="BO51" s="12">
        <v>2.2000000000000001E-3</v>
      </c>
      <c r="BP51" s="12">
        <v>1.6999999999999999E-3</v>
      </c>
      <c r="BQ51" s="12">
        <v>1.5E-3</v>
      </c>
      <c r="BR51" s="12">
        <v>1.5E-3</v>
      </c>
      <c r="BS51" s="12">
        <v>1.9E-3</v>
      </c>
      <c r="BT51" s="12">
        <v>2.5000000000000001E-3</v>
      </c>
      <c r="BU51" s="12">
        <v>3.5000000000000001E-3</v>
      </c>
      <c r="BV51" s="12">
        <v>4.4999999999999997E-3</v>
      </c>
      <c r="BW51" s="12">
        <v>5.5999999999999999E-3</v>
      </c>
      <c r="BX51" s="12">
        <v>6.6E-3</v>
      </c>
      <c r="BY51" s="12">
        <v>7.4999999999999997E-3</v>
      </c>
      <c r="BZ51" s="12">
        <v>8.3000000000000001E-3</v>
      </c>
      <c r="CA51" s="12">
        <v>8.8999999999999999E-3</v>
      </c>
      <c r="CB51" s="12">
        <v>9.4000000000000004E-3</v>
      </c>
      <c r="CC51" s="12">
        <v>9.7000000000000003E-3</v>
      </c>
      <c r="CD51" s="12">
        <v>9.9000000000000008E-3</v>
      </c>
      <c r="CE51" s="12">
        <v>0.01</v>
      </c>
      <c r="CF51" s="12">
        <v>0.01</v>
      </c>
      <c r="CG51" s="12">
        <v>0.01</v>
      </c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</row>
    <row r="52" spans="1:108" x14ac:dyDescent="0.2">
      <c r="A52" s="13">
        <v>70</v>
      </c>
      <c r="B52" s="49">
        <v>8.3999999999999995E-3</v>
      </c>
      <c r="C52" s="49">
        <v>6.6E-3</v>
      </c>
      <c r="D52" s="49">
        <v>4.7000000000000002E-3</v>
      </c>
      <c r="E52" s="49">
        <v>2.8999999999999998E-3</v>
      </c>
      <c r="F52" s="49">
        <v>1.1999999999999999E-3</v>
      </c>
      <c r="G52" s="49">
        <v>-2.9999999999999997E-4</v>
      </c>
      <c r="H52" s="49">
        <v>-1.4E-3</v>
      </c>
      <c r="I52" s="49">
        <v>-2.2000000000000001E-3</v>
      </c>
      <c r="J52" s="49">
        <v>-2.7000000000000001E-3</v>
      </c>
      <c r="K52" s="49">
        <v>-2.8999999999999998E-3</v>
      </c>
      <c r="L52" s="49">
        <v>-3.0000000000000001E-3</v>
      </c>
      <c r="M52" s="49">
        <v>-2.8999999999999998E-3</v>
      </c>
      <c r="N52" s="49">
        <v>-2.5000000000000001E-3</v>
      </c>
      <c r="O52" s="49">
        <v>-1.9E-3</v>
      </c>
      <c r="P52" s="49">
        <v>-1E-3</v>
      </c>
      <c r="Q52" s="49">
        <v>1E-4</v>
      </c>
      <c r="R52" s="49">
        <v>1.6999999999999999E-3</v>
      </c>
      <c r="S52" s="49">
        <v>3.5000000000000001E-3</v>
      </c>
      <c r="T52" s="49">
        <v>5.5999999999999999E-3</v>
      </c>
      <c r="U52" s="49">
        <v>7.7999999999999996E-3</v>
      </c>
      <c r="V52" s="49">
        <v>0.01</v>
      </c>
      <c r="W52" s="49">
        <v>1.2200000000000001E-2</v>
      </c>
      <c r="X52" s="49">
        <v>1.4E-2</v>
      </c>
      <c r="Y52" s="49">
        <v>1.54E-2</v>
      </c>
      <c r="Z52" s="49">
        <v>1.6199999999999999E-2</v>
      </c>
      <c r="AA52" s="49">
        <v>1.6299999999999999E-2</v>
      </c>
      <c r="AB52" s="49">
        <v>1.5900000000000001E-2</v>
      </c>
      <c r="AC52" s="49">
        <v>1.5100000000000001E-2</v>
      </c>
      <c r="AD52" s="49">
        <v>1.43E-2</v>
      </c>
      <c r="AE52" s="49">
        <v>1.34E-2</v>
      </c>
      <c r="AF52" s="49">
        <v>1.29E-2</v>
      </c>
      <c r="AG52" s="49">
        <v>1.26E-2</v>
      </c>
      <c r="AH52" s="49">
        <v>1.2800000000000001E-2</v>
      </c>
      <c r="AI52" s="49">
        <v>1.35E-2</v>
      </c>
      <c r="AJ52" s="49">
        <v>1.4500000000000001E-2</v>
      </c>
      <c r="AK52" s="49">
        <v>1.5699999999999999E-2</v>
      </c>
      <c r="AL52" s="49">
        <v>1.6899999999999998E-2</v>
      </c>
      <c r="AM52" s="49">
        <v>1.77E-2</v>
      </c>
      <c r="AN52" s="49">
        <v>1.7899999999999999E-2</v>
      </c>
      <c r="AO52" s="49">
        <v>1.7600000000000001E-2</v>
      </c>
      <c r="AP52" s="49">
        <v>1.67E-2</v>
      </c>
      <c r="AQ52" s="49">
        <v>1.5599999999999999E-2</v>
      </c>
      <c r="AR52" s="49">
        <v>1.4500000000000001E-2</v>
      </c>
      <c r="AS52" s="49">
        <v>1.3899999999999999E-2</v>
      </c>
      <c r="AT52" s="49">
        <v>1.38E-2</v>
      </c>
      <c r="AU52" s="49">
        <v>1.43E-2</v>
      </c>
      <c r="AV52" s="49">
        <v>1.55E-2</v>
      </c>
      <c r="AW52" s="49">
        <v>1.7299999999999999E-2</v>
      </c>
      <c r="AX52" s="49">
        <v>1.9400000000000001E-2</v>
      </c>
      <c r="AY52" s="49">
        <v>2.18E-2</v>
      </c>
      <c r="AZ52" s="49">
        <v>2.41E-2</v>
      </c>
      <c r="BA52" s="49">
        <v>2.6100000000000002E-2</v>
      </c>
      <c r="BB52" s="49">
        <v>2.76E-2</v>
      </c>
      <c r="BC52" s="49">
        <v>2.8299999999999999E-2</v>
      </c>
      <c r="BD52" s="49">
        <v>2.8199999999999999E-2</v>
      </c>
      <c r="BE52" s="49">
        <v>2.7400000000000001E-2</v>
      </c>
      <c r="BF52" s="49">
        <v>2.5899999999999999E-2</v>
      </c>
      <c r="BG52" s="49">
        <v>2.3800000000000002E-2</v>
      </c>
      <c r="BH52" s="49">
        <v>2.1299999999999999E-2</v>
      </c>
      <c r="BI52" s="49">
        <v>1.84E-2</v>
      </c>
      <c r="BJ52" s="49">
        <v>1.52E-2</v>
      </c>
      <c r="BK52" s="49">
        <v>1.1900000000000001E-2</v>
      </c>
      <c r="BL52" s="49">
        <v>8.5000000000000006E-3</v>
      </c>
      <c r="BM52" s="49">
        <v>5.1000000000000004E-3</v>
      </c>
      <c r="BN52" s="12">
        <v>4.4999999999999997E-3</v>
      </c>
      <c r="BO52" s="12">
        <v>3.8999999999999998E-3</v>
      </c>
      <c r="BP52" s="12">
        <v>3.3E-3</v>
      </c>
      <c r="BQ52" s="12">
        <v>2.8999999999999998E-3</v>
      </c>
      <c r="BR52" s="12">
        <v>2.7000000000000001E-3</v>
      </c>
      <c r="BS52" s="12">
        <v>2.7000000000000001E-3</v>
      </c>
      <c r="BT52" s="12">
        <v>3.0000000000000001E-3</v>
      </c>
      <c r="BU52" s="12">
        <v>3.5999999999999999E-3</v>
      </c>
      <c r="BV52" s="12">
        <v>4.4000000000000003E-3</v>
      </c>
      <c r="BW52" s="12">
        <v>5.3E-3</v>
      </c>
      <c r="BX52" s="12">
        <v>6.1999999999999998E-3</v>
      </c>
      <c r="BY52" s="12">
        <v>7.1999999999999998E-3</v>
      </c>
      <c r="BZ52" s="12">
        <v>8.0000000000000002E-3</v>
      </c>
      <c r="CA52" s="12">
        <v>8.6999999999999994E-3</v>
      </c>
      <c r="CB52" s="12">
        <v>9.1999999999999998E-3</v>
      </c>
      <c r="CC52" s="12">
        <v>9.5999999999999992E-3</v>
      </c>
      <c r="CD52" s="12">
        <v>9.7999999999999997E-3</v>
      </c>
      <c r="CE52" s="12">
        <v>9.9000000000000008E-3</v>
      </c>
      <c r="CF52" s="12">
        <v>0.01</v>
      </c>
      <c r="CG52" s="12">
        <v>0.01</v>
      </c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</row>
    <row r="53" spans="1:108" x14ac:dyDescent="0.2">
      <c r="A53" s="13">
        <v>71</v>
      </c>
      <c r="B53" s="49">
        <v>8.9999999999999993E-3</v>
      </c>
      <c r="C53" s="49">
        <v>7.1000000000000004E-3</v>
      </c>
      <c r="D53" s="49">
        <v>5.1999999999999998E-3</v>
      </c>
      <c r="E53" s="49">
        <v>3.3999999999999998E-3</v>
      </c>
      <c r="F53" s="49">
        <v>1.6999999999999999E-3</v>
      </c>
      <c r="G53" s="49">
        <v>2.9999999999999997E-4</v>
      </c>
      <c r="H53" s="49">
        <v>-8.9999999999999998E-4</v>
      </c>
      <c r="I53" s="49">
        <v>-1.6999999999999999E-3</v>
      </c>
      <c r="J53" s="49">
        <v>-2.2000000000000001E-3</v>
      </c>
      <c r="K53" s="49">
        <v>-2.5999999999999999E-3</v>
      </c>
      <c r="L53" s="49">
        <v>-2.7000000000000001E-3</v>
      </c>
      <c r="M53" s="49">
        <v>-2.8E-3</v>
      </c>
      <c r="N53" s="49">
        <v>-2.5999999999999999E-3</v>
      </c>
      <c r="O53" s="49">
        <v>-2.0999999999999999E-3</v>
      </c>
      <c r="P53" s="49">
        <v>-1.2999999999999999E-3</v>
      </c>
      <c r="Q53" s="49">
        <v>-2.0000000000000001E-4</v>
      </c>
      <c r="R53" s="49">
        <v>1.2999999999999999E-3</v>
      </c>
      <c r="S53" s="49">
        <v>3.0999999999999999E-3</v>
      </c>
      <c r="T53" s="49">
        <v>5.1999999999999998E-3</v>
      </c>
      <c r="U53" s="49">
        <v>7.4000000000000003E-3</v>
      </c>
      <c r="V53" s="49">
        <v>9.7000000000000003E-3</v>
      </c>
      <c r="W53" s="49">
        <v>1.18E-2</v>
      </c>
      <c r="X53" s="49">
        <v>1.3599999999999999E-2</v>
      </c>
      <c r="Y53" s="49">
        <v>1.49E-2</v>
      </c>
      <c r="Z53" s="49">
        <v>1.5599999999999999E-2</v>
      </c>
      <c r="AA53" s="49">
        <v>1.5599999999999999E-2</v>
      </c>
      <c r="AB53" s="49">
        <v>1.5100000000000001E-2</v>
      </c>
      <c r="AC53" s="49">
        <v>1.43E-2</v>
      </c>
      <c r="AD53" s="49">
        <v>1.3299999999999999E-2</v>
      </c>
      <c r="AE53" s="49">
        <v>1.2500000000000001E-2</v>
      </c>
      <c r="AF53" s="49">
        <v>1.1900000000000001E-2</v>
      </c>
      <c r="AG53" s="49">
        <v>1.17E-2</v>
      </c>
      <c r="AH53" s="49">
        <v>1.2E-2</v>
      </c>
      <c r="AI53" s="49">
        <v>1.2699999999999999E-2</v>
      </c>
      <c r="AJ53" s="49">
        <v>1.3899999999999999E-2</v>
      </c>
      <c r="AK53" s="49">
        <v>1.5299999999999999E-2</v>
      </c>
      <c r="AL53" s="49">
        <v>1.66E-2</v>
      </c>
      <c r="AM53" s="49">
        <v>1.7500000000000002E-2</v>
      </c>
      <c r="AN53" s="49">
        <v>1.7899999999999999E-2</v>
      </c>
      <c r="AO53" s="49">
        <v>1.7600000000000001E-2</v>
      </c>
      <c r="AP53" s="49">
        <v>1.6799999999999999E-2</v>
      </c>
      <c r="AQ53" s="49">
        <v>1.5699999999999999E-2</v>
      </c>
      <c r="AR53" s="49">
        <v>1.46E-2</v>
      </c>
      <c r="AS53" s="49">
        <v>1.38E-2</v>
      </c>
      <c r="AT53" s="49">
        <v>1.35E-2</v>
      </c>
      <c r="AU53" s="49">
        <v>1.38E-2</v>
      </c>
      <c r="AV53" s="49">
        <v>1.49E-2</v>
      </c>
      <c r="AW53" s="49">
        <v>1.6500000000000001E-2</v>
      </c>
      <c r="AX53" s="49">
        <v>1.8599999999999998E-2</v>
      </c>
      <c r="AY53" s="49">
        <v>2.1000000000000001E-2</v>
      </c>
      <c r="AZ53" s="49">
        <v>2.35E-2</v>
      </c>
      <c r="BA53" s="49">
        <v>2.5600000000000001E-2</v>
      </c>
      <c r="BB53" s="49">
        <v>2.7199999999999998E-2</v>
      </c>
      <c r="BC53" s="49">
        <v>2.81E-2</v>
      </c>
      <c r="BD53" s="49">
        <v>2.81E-2</v>
      </c>
      <c r="BE53" s="49">
        <v>2.7400000000000001E-2</v>
      </c>
      <c r="BF53" s="49">
        <v>2.5999999999999999E-2</v>
      </c>
      <c r="BG53" s="49">
        <v>2.4E-2</v>
      </c>
      <c r="BH53" s="49">
        <v>2.1600000000000001E-2</v>
      </c>
      <c r="BI53" s="49">
        <v>1.8800000000000001E-2</v>
      </c>
      <c r="BJ53" s="49">
        <v>1.5699999999999999E-2</v>
      </c>
      <c r="BK53" s="49">
        <v>1.26E-2</v>
      </c>
      <c r="BL53" s="49">
        <v>9.4000000000000004E-3</v>
      </c>
      <c r="BM53" s="49">
        <v>6.3E-3</v>
      </c>
      <c r="BN53" s="12">
        <v>5.7999999999999996E-3</v>
      </c>
      <c r="BO53" s="12">
        <v>5.1999999999999998E-3</v>
      </c>
      <c r="BP53" s="12">
        <v>4.7000000000000002E-3</v>
      </c>
      <c r="BQ53" s="12">
        <v>4.1999999999999997E-3</v>
      </c>
      <c r="BR53" s="12">
        <v>3.8999999999999998E-3</v>
      </c>
      <c r="BS53" s="12">
        <v>3.7000000000000002E-3</v>
      </c>
      <c r="BT53" s="12">
        <v>3.7000000000000002E-3</v>
      </c>
      <c r="BU53" s="12">
        <v>4.0000000000000001E-3</v>
      </c>
      <c r="BV53" s="12">
        <v>4.4999999999999997E-3</v>
      </c>
      <c r="BW53" s="12">
        <v>5.1999999999999998E-3</v>
      </c>
      <c r="BX53" s="12">
        <v>6.0000000000000001E-3</v>
      </c>
      <c r="BY53" s="12">
        <v>6.8999999999999999E-3</v>
      </c>
      <c r="BZ53" s="12">
        <v>7.7000000000000002E-3</v>
      </c>
      <c r="CA53" s="12">
        <v>8.5000000000000006E-3</v>
      </c>
      <c r="CB53" s="12">
        <v>8.9999999999999993E-3</v>
      </c>
      <c r="CC53" s="12">
        <v>9.4999999999999998E-3</v>
      </c>
      <c r="CD53" s="12">
        <v>9.7999999999999997E-3</v>
      </c>
      <c r="CE53" s="12">
        <v>9.9000000000000008E-3</v>
      </c>
      <c r="CF53" s="12">
        <v>0.01</v>
      </c>
      <c r="CG53" s="12">
        <v>0.01</v>
      </c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</row>
    <row r="54" spans="1:108" x14ac:dyDescent="0.2">
      <c r="A54" s="13">
        <v>72</v>
      </c>
      <c r="B54" s="49">
        <v>9.5999999999999992E-3</v>
      </c>
      <c r="C54" s="49">
        <v>7.7000000000000002E-3</v>
      </c>
      <c r="D54" s="49">
        <v>5.7999999999999996E-3</v>
      </c>
      <c r="E54" s="49">
        <v>4.0000000000000001E-3</v>
      </c>
      <c r="F54" s="49">
        <v>2.3E-3</v>
      </c>
      <c r="G54" s="49">
        <v>8.0000000000000004E-4</v>
      </c>
      <c r="H54" s="49">
        <v>-2.9999999999999997E-4</v>
      </c>
      <c r="I54" s="49">
        <v>-1.1999999999999999E-3</v>
      </c>
      <c r="J54" s="49">
        <v>-1.8E-3</v>
      </c>
      <c r="K54" s="49">
        <v>-2.3E-3</v>
      </c>
      <c r="L54" s="49">
        <v>-2.5000000000000001E-3</v>
      </c>
      <c r="M54" s="49">
        <v>-2.7000000000000001E-3</v>
      </c>
      <c r="N54" s="49">
        <v>-2.5999999999999999E-3</v>
      </c>
      <c r="O54" s="49">
        <v>-2.2000000000000001E-3</v>
      </c>
      <c r="P54" s="49">
        <v>-1.6000000000000001E-3</v>
      </c>
      <c r="Q54" s="49">
        <v>-5.0000000000000001E-4</v>
      </c>
      <c r="R54" s="49">
        <v>8.9999999999999998E-4</v>
      </c>
      <c r="S54" s="49">
        <v>2.8E-3</v>
      </c>
      <c r="T54" s="49">
        <v>4.8999999999999998E-3</v>
      </c>
      <c r="U54" s="49">
        <v>7.1000000000000004E-3</v>
      </c>
      <c r="V54" s="49">
        <v>9.4000000000000004E-3</v>
      </c>
      <c r="W54" s="49">
        <v>1.15E-2</v>
      </c>
      <c r="X54" s="49">
        <v>1.3299999999999999E-2</v>
      </c>
      <c r="Y54" s="49">
        <v>1.4500000000000001E-2</v>
      </c>
      <c r="Z54" s="49">
        <v>1.5100000000000001E-2</v>
      </c>
      <c r="AA54" s="49">
        <v>1.5100000000000001E-2</v>
      </c>
      <c r="AB54" s="49">
        <v>1.4500000000000001E-2</v>
      </c>
      <c r="AC54" s="49">
        <v>1.3599999999999999E-2</v>
      </c>
      <c r="AD54" s="49">
        <v>1.2500000000000001E-2</v>
      </c>
      <c r="AE54" s="49">
        <v>1.1599999999999999E-2</v>
      </c>
      <c r="AF54" s="49">
        <v>1.0999999999999999E-2</v>
      </c>
      <c r="AG54" s="49">
        <v>1.0800000000000001E-2</v>
      </c>
      <c r="AH54" s="49">
        <v>1.11E-2</v>
      </c>
      <c r="AI54" s="49">
        <v>1.1900000000000001E-2</v>
      </c>
      <c r="AJ54" s="49">
        <v>1.3100000000000001E-2</v>
      </c>
      <c r="AK54" s="49">
        <v>1.46E-2</v>
      </c>
      <c r="AL54" s="49">
        <v>1.61E-2</v>
      </c>
      <c r="AM54" s="49">
        <v>1.72E-2</v>
      </c>
      <c r="AN54" s="49">
        <v>1.77E-2</v>
      </c>
      <c r="AO54" s="49">
        <v>1.7600000000000001E-2</v>
      </c>
      <c r="AP54" s="49">
        <v>1.6899999999999998E-2</v>
      </c>
      <c r="AQ54" s="49">
        <v>1.5800000000000002E-2</v>
      </c>
      <c r="AR54" s="49">
        <v>1.46E-2</v>
      </c>
      <c r="AS54" s="49">
        <v>1.37E-2</v>
      </c>
      <c r="AT54" s="49">
        <v>1.3299999999999999E-2</v>
      </c>
      <c r="AU54" s="49">
        <v>1.35E-2</v>
      </c>
      <c r="AV54" s="49">
        <v>1.43E-2</v>
      </c>
      <c r="AW54" s="49">
        <v>1.5800000000000002E-2</v>
      </c>
      <c r="AX54" s="49">
        <v>1.78E-2</v>
      </c>
      <c r="AY54" s="49">
        <v>2.0199999999999999E-2</v>
      </c>
      <c r="AZ54" s="49">
        <v>2.2700000000000001E-2</v>
      </c>
      <c r="BA54" s="49">
        <v>2.4899999999999999E-2</v>
      </c>
      <c r="BB54" s="49">
        <v>2.6700000000000002E-2</v>
      </c>
      <c r="BC54" s="49">
        <v>2.7699999999999999E-2</v>
      </c>
      <c r="BD54" s="49">
        <v>2.7900000000000001E-2</v>
      </c>
      <c r="BE54" s="49">
        <v>2.7300000000000001E-2</v>
      </c>
      <c r="BF54" s="49">
        <v>2.6100000000000002E-2</v>
      </c>
      <c r="BG54" s="49">
        <v>2.4199999999999999E-2</v>
      </c>
      <c r="BH54" s="49">
        <v>2.18E-2</v>
      </c>
      <c r="BI54" s="49">
        <v>1.9E-2</v>
      </c>
      <c r="BJ54" s="49">
        <v>1.61E-2</v>
      </c>
      <c r="BK54" s="49">
        <v>1.2999999999999999E-2</v>
      </c>
      <c r="BL54" s="49">
        <v>0.01</v>
      </c>
      <c r="BM54" s="49">
        <v>7.1000000000000004E-3</v>
      </c>
      <c r="BN54" s="12">
        <v>6.7000000000000002E-3</v>
      </c>
      <c r="BO54" s="12">
        <v>6.3E-3</v>
      </c>
      <c r="BP54" s="12">
        <v>5.8999999999999999E-3</v>
      </c>
      <c r="BQ54" s="12">
        <v>5.4000000000000003E-3</v>
      </c>
      <c r="BR54" s="12">
        <v>5.0000000000000001E-3</v>
      </c>
      <c r="BS54" s="12">
        <v>4.5999999999999999E-3</v>
      </c>
      <c r="BT54" s="12">
        <v>4.4999999999999997E-3</v>
      </c>
      <c r="BU54" s="12">
        <v>4.4999999999999997E-3</v>
      </c>
      <c r="BV54" s="12">
        <v>4.7999999999999996E-3</v>
      </c>
      <c r="BW54" s="12">
        <v>5.3E-3</v>
      </c>
      <c r="BX54" s="12">
        <v>5.8999999999999999E-3</v>
      </c>
      <c r="BY54" s="12">
        <v>6.7000000000000002E-3</v>
      </c>
      <c r="BZ54" s="12">
        <v>7.4999999999999997E-3</v>
      </c>
      <c r="CA54" s="12">
        <v>8.3000000000000001E-3</v>
      </c>
      <c r="CB54" s="12">
        <v>8.8999999999999999E-3</v>
      </c>
      <c r="CC54" s="12">
        <v>9.4000000000000004E-3</v>
      </c>
      <c r="CD54" s="12">
        <v>9.7000000000000003E-3</v>
      </c>
      <c r="CE54" s="12">
        <v>9.9000000000000008E-3</v>
      </c>
      <c r="CF54" s="12">
        <v>0.01</v>
      </c>
      <c r="CG54" s="12">
        <v>0.01</v>
      </c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</row>
    <row r="55" spans="1:108" x14ac:dyDescent="0.2">
      <c r="A55" s="13">
        <v>73</v>
      </c>
      <c r="B55" s="49">
        <v>1.01E-2</v>
      </c>
      <c r="C55" s="49">
        <v>8.2000000000000007E-3</v>
      </c>
      <c r="D55" s="49">
        <v>6.4000000000000003E-3</v>
      </c>
      <c r="E55" s="49">
        <v>4.5999999999999999E-3</v>
      </c>
      <c r="F55" s="49">
        <v>2.8999999999999998E-3</v>
      </c>
      <c r="G55" s="49">
        <v>1.4E-3</v>
      </c>
      <c r="H55" s="49">
        <v>2.0000000000000001E-4</v>
      </c>
      <c r="I55" s="49">
        <v>-6.9999999999999999E-4</v>
      </c>
      <c r="J55" s="49">
        <v>-1.4E-3</v>
      </c>
      <c r="K55" s="49">
        <v>-2E-3</v>
      </c>
      <c r="L55" s="49">
        <v>-2.3999999999999998E-3</v>
      </c>
      <c r="M55" s="49">
        <v>-2.5999999999999999E-3</v>
      </c>
      <c r="N55" s="49">
        <v>-2.7000000000000001E-3</v>
      </c>
      <c r="O55" s="49">
        <v>-2.3999999999999998E-3</v>
      </c>
      <c r="P55" s="49">
        <v>-1.6999999999999999E-3</v>
      </c>
      <c r="Q55" s="49">
        <v>-6.9999999999999999E-4</v>
      </c>
      <c r="R55" s="49">
        <v>6.9999999999999999E-4</v>
      </c>
      <c r="S55" s="49">
        <v>2.5999999999999999E-3</v>
      </c>
      <c r="T55" s="49">
        <v>4.7000000000000002E-3</v>
      </c>
      <c r="U55" s="49">
        <v>7.0000000000000001E-3</v>
      </c>
      <c r="V55" s="49">
        <v>9.1999999999999998E-3</v>
      </c>
      <c r="W55" s="49">
        <v>1.1299999999999999E-2</v>
      </c>
      <c r="X55" s="49">
        <v>1.2999999999999999E-2</v>
      </c>
      <c r="Y55" s="49">
        <v>1.4200000000000001E-2</v>
      </c>
      <c r="Z55" s="49">
        <v>1.4800000000000001E-2</v>
      </c>
      <c r="AA55" s="49">
        <v>1.47E-2</v>
      </c>
      <c r="AB55" s="49">
        <v>1.4E-2</v>
      </c>
      <c r="AC55" s="49">
        <v>1.2999999999999999E-2</v>
      </c>
      <c r="AD55" s="49">
        <v>1.1900000000000001E-2</v>
      </c>
      <c r="AE55" s="49">
        <v>1.0800000000000001E-2</v>
      </c>
      <c r="AF55" s="49">
        <v>1.01E-2</v>
      </c>
      <c r="AG55" s="49">
        <v>9.7999999999999997E-3</v>
      </c>
      <c r="AH55" s="49">
        <v>1.01E-2</v>
      </c>
      <c r="AI55" s="49">
        <v>1.0999999999999999E-2</v>
      </c>
      <c r="AJ55" s="49">
        <v>1.23E-2</v>
      </c>
      <c r="AK55" s="49">
        <v>1.3899999999999999E-2</v>
      </c>
      <c r="AL55" s="49">
        <v>1.54E-2</v>
      </c>
      <c r="AM55" s="49">
        <v>1.67E-2</v>
      </c>
      <c r="AN55" s="49">
        <v>1.7399999999999999E-2</v>
      </c>
      <c r="AO55" s="49">
        <v>1.7399999999999999E-2</v>
      </c>
      <c r="AP55" s="49">
        <v>1.6799999999999999E-2</v>
      </c>
      <c r="AQ55" s="49">
        <v>1.5699999999999999E-2</v>
      </c>
      <c r="AR55" s="49">
        <v>1.46E-2</v>
      </c>
      <c r="AS55" s="49">
        <v>1.37E-2</v>
      </c>
      <c r="AT55" s="49">
        <v>1.3100000000000001E-2</v>
      </c>
      <c r="AU55" s="49">
        <v>1.32E-2</v>
      </c>
      <c r="AV55" s="49">
        <v>1.3899999999999999E-2</v>
      </c>
      <c r="AW55" s="49">
        <v>1.52E-2</v>
      </c>
      <c r="AX55" s="49">
        <v>1.72E-2</v>
      </c>
      <c r="AY55" s="49">
        <v>1.95E-2</v>
      </c>
      <c r="AZ55" s="49">
        <v>2.1899999999999999E-2</v>
      </c>
      <c r="BA55" s="49">
        <v>2.4199999999999999E-2</v>
      </c>
      <c r="BB55" s="49">
        <v>2.5999999999999999E-2</v>
      </c>
      <c r="BC55" s="49">
        <v>2.7199999999999998E-2</v>
      </c>
      <c r="BD55" s="49">
        <v>2.75E-2</v>
      </c>
      <c r="BE55" s="49">
        <v>2.7099999999999999E-2</v>
      </c>
      <c r="BF55" s="49">
        <v>2.5899999999999999E-2</v>
      </c>
      <c r="BG55" s="49">
        <v>2.41E-2</v>
      </c>
      <c r="BH55" s="49">
        <v>2.18E-2</v>
      </c>
      <c r="BI55" s="49">
        <v>1.9199999999999998E-2</v>
      </c>
      <c r="BJ55" s="49">
        <v>1.6299999999999999E-2</v>
      </c>
      <c r="BK55" s="49">
        <v>1.3299999999999999E-2</v>
      </c>
      <c r="BL55" s="49">
        <v>1.04E-2</v>
      </c>
      <c r="BM55" s="49">
        <v>7.7000000000000002E-3</v>
      </c>
      <c r="BN55" s="12">
        <v>7.4000000000000003E-3</v>
      </c>
      <c r="BO55" s="12">
        <v>7.1000000000000004E-3</v>
      </c>
      <c r="BP55" s="12">
        <v>6.7999999999999996E-3</v>
      </c>
      <c r="BQ55" s="12">
        <v>6.4000000000000003E-3</v>
      </c>
      <c r="BR55" s="12">
        <v>5.8999999999999999E-3</v>
      </c>
      <c r="BS55" s="12">
        <v>5.5999999999999999E-3</v>
      </c>
      <c r="BT55" s="12">
        <v>5.3E-3</v>
      </c>
      <c r="BU55" s="12">
        <v>5.1999999999999998E-3</v>
      </c>
      <c r="BV55" s="12">
        <v>5.3E-3</v>
      </c>
      <c r="BW55" s="12">
        <v>5.4999999999999997E-3</v>
      </c>
      <c r="BX55" s="12">
        <v>6.0000000000000001E-3</v>
      </c>
      <c r="BY55" s="12">
        <v>6.6E-3</v>
      </c>
      <c r="BZ55" s="12">
        <v>7.4000000000000003E-3</v>
      </c>
      <c r="CA55" s="12">
        <v>8.0999999999999996E-3</v>
      </c>
      <c r="CB55" s="12">
        <v>8.6999999999999994E-3</v>
      </c>
      <c r="CC55" s="12">
        <v>9.2999999999999992E-3</v>
      </c>
      <c r="CD55" s="12">
        <v>9.5999999999999992E-3</v>
      </c>
      <c r="CE55" s="12">
        <v>9.9000000000000008E-3</v>
      </c>
      <c r="CF55" s="12">
        <v>0.01</v>
      </c>
      <c r="CG55" s="12">
        <v>0.01</v>
      </c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</row>
    <row r="56" spans="1:108" x14ac:dyDescent="0.2">
      <c r="A56" s="13">
        <v>74</v>
      </c>
      <c r="B56" s="49">
        <v>1.04E-2</v>
      </c>
      <c r="C56" s="49">
        <v>8.6E-3</v>
      </c>
      <c r="D56" s="49">
        <v>6.7999999999999996E-3</v>
      </c>
      <c r="E56" s="49">
        <v>5.1000000000000004E-3</v>
      </c>
      <c r="F56" s="49">
        <v>3.3999999999999998E-3</v>
      </c>
      <c r="G56" s="49">
        <v>2E-3</v>
      </c>
      <c r="H56" s="49">
        <v>6.9999999999999999E-4</v>
      </c>
      <c r="I56" s="49">
        <v>-2.0000000000000001E-4</v>
      </c>
      <c r="J56" s="49">
        <v>-1.1000000000000001E-3</v>
      </c>
      <c r="K56" s="49">
        <v>-1.6999999999999999E-3</v>
      </c>
      <c r="L56" s="49">
        <v>-2.3E-3</v>
      </c>
      <c r="M56" s="49">
        <v>-2.5999999999999999E-3</v>
      </c>
      <c r="N56" s="49">
        <v>-2.7000000000000001E-3</v>
      </c>
      <c r="O56" s="49">
        <v>-2.3999999999999998E-3</v>
      </c>
      <c r="P56" s="49">
        <v>-1.8E-3</v>
      </c>
      <c r="Q56" s="49">
        <v>-8.0000000000000004E-4</v>
      </c>
      <c r="R56" s="49">
        <v>6.9999999999999999E-4</v>
      </c>
      <c r="S56" s="49">
        <v>2.5000000000000001E-3</v>
      </c>
      <c r="T56" s="49">
        <v>4.7000000000000002E-3</v>
      </c>
      <c r="U56" s="49">
        <v>6.8999999999999999E-3</v>
      </c>
      <c r="V56" s="49">
        <v>9.1000000000000004E-3</v>
      </c>
      <c r="W56" s="49">
        <v>1.12E-2</v>
      </c>
      <c r="X56" s="49">
        <v>1.29E-2</v>
      </c>
      <c r="Y56" s="49">
        <v>1.4E-2</v>
      </c>
      <c r="Z56" s="49">
        <v>1.4500000000000001E-2</v>
      </c>
      <c r="AA56" s="49">
        <v>1.43E-2</v>
      </c>
      <c r="AB56" s="49">
        <v>1.3599999999999999E-2</v>
      </c>
      <c r="AC56" s="49">
        <v>1.2500000000000001E-2</v>
      </c>
      <c r="AD56" s="49">
        <v>1.1299999999999999E-2</v>
      </c>
      <c r="AE56" s="49">
        <v>1.01E-2</v>
      </c>
      <c r="AF56" s="49">
        <v>9.2999999999999992E-3</v>
      </c>
      <c r="AG56" s="49">
        <v>8.9999999999999993E-3</v>
      </c>
      <c r="AH56" s="49">
        <v>9.1999999999999998E-3</v>
      </c>
      <c r="AI56" s="49">
        <v>0.01</v>
      </c>
      <c r="AJ56" s="49">
        <v>1.1299999999999999E-2</v>
      </c>
      <c r="AK56" s="49">
        <v>1.2999999999999999E-2</v>
      </c>
      <c r="AL56" s="49">
        <v>1.46E-2</v>
      </c>
      <c r="AM56" s="49">
        <v>1.6E-2</v>
      </c>
      <c r="AN56" s="49">
        <v>1.6799999999999999E-2</v>
      </c>
      <c r="AO56" s="49">
        <v>1.7000000000000001E-2</v>
      </c>
      <c r="AP56" s="49">
        <v>1.6500000000000001E-2</v>
      </c>
      <c r="AQ56" s="49">
        <v>1.5599999999999999E-2</v>
      </c>
      <c r="AR56" s="49">
        <v>1.4500000000000001E-2</v>
      </c>
      <c r="AS56" s="49">
        <v>1.3599999999999999E-2</v>
      </c>
      <c r="AT56" s="49">
        <v>1.2999999999999999E-2</v>
      </c>
      <c r="AU56" s="49">
        <v>1.2999999999999999E-2</v>
      </c>
      <c r="AV56" s="49">
        <v>1.3599999999999999E-2</v>
      </c>
      <c r="AW56" s="49">
        <v>1.4800000000000001E-2</v>
      </c>
      <c r="AX56" s="49">
        <v>1.66E-2</v>
      </c>
      <c r="AY56" s="49">
        <v>1.8800000000000001E-2</v>
      </c>
      <c r="AZ56" s="49">
        <v>2.1100000000000001E-2</v>
      </c>
      <c r="BA56" s="49">
        <v>2.3400000000000001E-2</v>
      </c>
      <c r="BB56" s="49">
        <v>2.53E-2</v>
      </c>
      <c r="BC56" s="49">
        <v>2.6599999999999999E-2</v>
      </c>
      <c r="BD56" s="49">
        <v>2.7099999999999999E-2</v>
      </c>
      <c r="BE56" s="49">
        <v>2.6800000000000001E-2</v>
      </c>
      <c r="BF56" s="49">
        <v>2.5700000000000001E-2</v>
      </c>
      <c r="BG56" s="49">
        <v>2.4E-2</v>
      </c>
      <c r="BH56" s="49">
        <v>2.1700000000000001E-2</v>
      </c>
      <c r="BI56" s="49">
        <v>1.9099999999999999E-2</v>
      </c>
      <c r="BJ56" s="49">
        <v>1.6299999999999999E-2</v>
      </c>
      <c r="BK56" s="49">
        <v>1.35E-2</v>
      </c>
      <c r="BL56" s="49">
        <v>1.0699999999999999E-2</v>
      </c>
      <c r="BM56" s="49">
        <v>8.0000000000000002E-3</v>
      </c>
      <c r="BN56" s="12">
        <v>7.9000000000000008E-3</v>
      </c>
      <c r="BO56" s="12">
        <v>7.7000000000000002E-3</v>
      </c>
      <c r="BP56" s="12">
        <v>7.4000000000000003E-3</v>
      </c>
      <c r="BQ56" s="12">
        <v>7.1000000000000004E-3</v>
      </c>
      <c r="BR56" s="12">
        <v>6.7999999999999996E-3</v>
      </c>
      <c r="BS56" s="12">
        <v>6.4000000000000003E-3</v>
      </c>
      <c r="BT56" s="12">
        <v>6.1000000000000004E-3</v>
      </c>
      <c r="BU56" s="12">
        <v>5.8999999999999999E-3</v>
      </c>
      <c r="BV56" s="12">
        <v>5.7999999999999996E-3</v>
      </c>
      <c r="BW56" s="12">
        <v>5.8999999999999999E-3</v>
      </c>
      <c r="BX56" s="12">
        <v>6.1999999999999998E-3</v>
      </c>
      <c r="BY56" s="12">
        <v>6.7000000000000002E-3</v>
      </c>
      <c r="BZ56" s="12">
        <v>7.3000000000000001E-3</v>
      </c>
      <c r="CA56" s="12">
        <v>8.0000000000000002E-3</v>
      </c>
      <c r="CB56" s="12">
        <v>8.6E-3</v>
      </c>
      <c r="CC56" s="12">
        <v>9.1999999999999998E-3</v>
      </c>
      <c r="CD56" s="12">
        <v>9.5999999999999992E-3</v>
      </c>
      <c r="CE56" s="12">
        <v>9.7999999999999997E-3</v>
      </c>
      <c r="CF56" s="12">
        <v>0.01</v>
      </c>
      <c r="CG56" s="12">
        <v>0.01</v>
      </c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</row>
    <row r="57" spans="1:108" x14ac:dyDescent="0.2">
      <c r="A57" s="13">
        <v>75</v>
      </c>
      <c r="B57" s="49">
        <v>1.06E-2</v>
      </c>
      <c r="C57" s="49">
        <v>8.8000000000000005E-3</v>
      </c>
      <c r="D57" s="49">
        <v>7.1000000000000004E-3</v>
      </c>
      <c r="E57" s="49">
        <v>5.4000000000000003E-3</v>
      </c>
      <c r="F57" s="49">
        <v>3.8E-3</v>
      </c>
      <c r="G57" s="49">
        <v>2.3999999999999998E-3</v>
      </c>
      <c r="H57" s="49">
        <v>1.1999999999999999E-3</v>
      </c>
      <c r="I57" s="49">
        <v>1E-4</v>
      </c>
      <c r="J57" s="49">
        <v>-8.0000000000000004E-4</v>
      </c>
      <c r="K57" s="49">
        <v>-1.5E-3</v>
      </c>
      <c r="L57" s="49">
        <v>-2.0999999999999999E-3</v>
      </c>
      <c r="M57" s="49">
        <v>-2.5000000000000001E-3</v>
      </c>
      <c r="N57" s="49">
        <v>-2.7000000000000001E-3</v>
      </c>
      <c r="O57" s="49">
        <v>-2.3999999999999998E-3</v>
      </c>
      <c r="P57" s="49">
        <v>-1.8E-3</v>
      </c>
      <c r="Q57" s="49">
        <v>-6.9999999999999999E-4</v>
      </c>
      <c r="R57" s="49">
        <v>6.9999999999999999E-4</v>
      </c>
      <c r="S57" s="49">
        <v>2.5999999999999999E-3</v>
      </c>
      <c r="T57" s="49">
        <v>4.7000000000000002E-3</v>
      </c>
      <c r="U57" s="49">
        <v>6.8999999999999999E-3</v>
      </c>
      <c r="V57" s="49">
        <v>9.1000000000000004E-3</v>
      </c>
      <c r="W57" s="49">
        <v>1.11E-2</v>
      </c>
      <c r="X57" s="49">
        <v>1.2800000000000001E-2</v>
      </c>
      <c r="Y57" s="49">
        <v>1.3899999999999999E-2</v>
      </c>
      <c r="Z57" s="49">
        <v>1.43E-2</v>
      </c>
      <c r="AA57" s="49">
        <v>1.4E-2</v>
      </c>
      <c r="AB57" s="49">
        <v>1.32E-2</v>
      </c>
      <c r="AC57" s="49">
        <v>1.21E-2</v>
      </c>
      <c r="AD57" s="49">
        <v>1.0800000000000001E-2</v>
      </c>
      <c r="AE57" s="49">
        <v>9.4999999999999998E-3</v>
      </c>
      <c r="AF57" s="49">
        <v>8.6E-3</v>
      </c>
      <c r="AG57" s="49">
        <v>8.2000000000000007E-3</v>
      </c>
      <c r="AH57" s="49">
        <v>8.3000000000000001E-3</v>
      </c>
      <c r="AI57" s="49">
        <v>9.1000000000000004E-3</v>
      </c>
      <c r="AJ57" s="49">
        <v>1.04E-2</v>
      </c>
      <c r="AK57" s="49">
        <v>1.2E-2</v>
      </c>
      <c r="AL57" s="49">
        <v>1.37E-2</v>
      </c>
      <c r="AM57" s="49">
        <v>1.5100000000000001E-2</v>
      </c>
      <c r="AN57" s="49">
        <v>1.61E-2</v>
      </c>
      <c r="AO57" s="49">
        <v>1.6400000000000001E-2</v>
      </c>
      <c r="AP57" s="49">
        <v>1.61E-2</v>
      </c>
      <c r="AQ57" s="49">
        <v>1.5299999999999999E-2</v>
      </c>
      <c r="AR57" s="49">
        <v>1.43E-2</v>
      </c>
      <c r="AS57" s="49">
        <v>1.34E-2</v>
      </c>
      <c r="AT57" s="49">
        <v>1.29E-2</v>
      </c>
      <c r="AU57" s="49">
        <v>1.2800000000000001E-2</v>
      </c>
      <c r="AV57" s="49">
        <v>1.3299999999999999E-2</v>
      </c>
      <c r="AW57" s="49">
        <v>1.44E-2</v>
      </c>
      <c r="AX57" s="49">
        <v>1.6E-2</v>
      </c>
      <c r="AY57" s="49">
        <v>1.8100000000000002E-2</v>
      </c>
      <c r="AZ57" s="49">
        <v>2.0400000000000001E-2</v>
      </c>
      <c r="BA57" s="49">
        <v>2.2599999999999999E-2</v>
      </c>
      <c r="BB57" s="49">
        <v>2.4500000000000001E-2</v>
      </c>
      <c r="BC57" s="49">
        <v>2.5899999999999999E-2</v>
      </c>
      <c r="BD57" s="49">
        <v>2.6499999999999999E-2</v>
      </c>
      <c r="BE57" s="49">
        <v>2.63E-2</v>
      </c>
      <c r="BF57" s="49">
        <v>2.53E-2</v>
      </c>
      <c r="BG57" s="49">
        <v>2.3699999999999999E-2</v>
      </c>
      <c r="BH57" s="49">
        <v>2.1499999999999998E-2</v>
      </c>
      <c r="BI57" s="49">
        <v>1.9E-2</v>
      </c>
      <c r="BJ57" s="49">
        <v>1.6299999999999999E-2</v>
      </c>
      <c r="BK57" s="49">
        <v>1.35E-2</v>
      </c>
      <c r="BL57" s="49">
        <v>1.0800000000000001E-2</v>
      </c>
      <c r="BM57" s="49">
        <v>8.2000000000000007E-3</v>
      </c>
      <c r="BN57" s="12">
        <v>8.0999999999999996E-3</v>
      </c>
      <c r="BO57" s="12">
        <v>8.0000000000000002E-3</v>
      </c>
      <c r="BP57" s="12">
        <v>7.9000000000000008E-3</v>
      </c>
      <c r="BQ57" s="12">
        <v>7.7000000000000002E-3</v>
      </c>
      <c r="BR57" s="12">
        <v>7.4000000000000003E-3</v>
      </c>
      <c r="BS57" s="12">
        <v>7.1000000000000004E-3</v>
      </c>
      <c r="BT57" s="12">
        <v>6.7999999999999996E-3</v>
      </c>
      <c r="BU57" s="12">
        <v>6.6E-3</v>
      </c>
      <c r="BV57" s="12">
        <v>6.4000000000000003E-3</v>
      </c>
      <c r="BW57" s="12">
        <v>6.4000000000000003E-3</v>
      </c>
      <c r="BX57" s="12">
        <v>6.4999999999999997E-3</v>
      </c>
      <c r="BY57" s="12">
        <v>6.7999999999999996E-3</v>
      </c>
      <c r="BZ57" s="12">
        <v>7.3000000000000001E-3</v>
      </c>
      <c r="CA57" s="12">
        <v>7.9000000000000008E-3</v>
      </c>
      <c r="CB57" s="12">
        <v>8.5000000000000006E-3</v>
      </c>
      <c r="CC57" s="12">
        <v>9.1000000000000004E-3</v>
      </c>
      <c r="CD57" s="12">
        <v>9.4999999999999998E-3</v>
      </c>
      <c r="CE57" s="12">
        <v>9.7999999999999997E-3</v>
      </c>
      <c r="CF57" s="12">
        <v>0.01</v>
      </c>
      <c r="CG57" s="12">
        <v>0.01</v>
      </c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</row>
    <row r="58" spans="1:108" x14ac:dyDescent="0.2">
      <c r="A58" s="13">
        <v>76</v>
      </c>
      <c r="B58" s="49">
        <v>1.0500000000000001E-2</v>
      </c>
      <c r="C58" s="49">
        <v>8.8999999999999999E-3</v>
      </c>
      <c r="D58" s="49">
        <v>7.1999999999999998E-3</v>
      </c>
      <c r="E58" s="49">
        <v>5.5999999999999999E-3</v>
      </c>
      <c r="F58" s="49">
        <v>4.1000000000000003E-3</v>
      </c>
      <c r="G58" s="49">
        <v>2.7000000000000001E-3</v>
      </c>
      <c r="H58" s="49">
        <v>1.5E-3</v>
      </c>
      <c r="I58" s="49">
        <v>4.0000000000000002E-4</v>
      </c>
      <c r="J58" s="49">
        <v>-5.9999999999999995E-4</v>
      </c>
      <c r="K58" s="49">
        <v>-1.4E-3</v>
      </c>
      <c r="L58" s="49">
        <v>-2E-3</v>
      </c>
      <c r="M58" s="49">
        <v>-2.3999999999999998E-3</v>
      </c>
      <c r="N58" s="49">
        <v>-2.5999999999999999E-3</v>
      </c>
      <c r="O58" s="49">
        <v>-2.3E-3</v>
      </c>
      <c r="P58" s="49">
        <v>-1.6999999999999999E-3</v>
      </c>
      <c r="Q58" s="49">
        <v>-5.9999999999999995E-4</v>
      </c>
      <c r="R58" s="49">
        <v>8.9999999999999998E-4</v>
      </c>
      <c r="S58" s="49">
        <v>2.8E-3</v>
      </c>
      <c r="T58" s="49">
        <v>4.7999999999999996E-3</v>
      </c>
      <c r="U58" s="49">
        <v>7.0000000000000001E-3</v>
      </c>
      <c r="V58" s="49">
        <v>9.1999999999999998E-3</v>
      </c>
      <c r="W58" s="49">
        <v>1.11E-2</v>
      </c>
      <c r="X58" s="49">
        <v>1.2699999999999999E-2</v>
      </c>
      <c r="Y58" s="49">
        <v>1.38E-2</v>
      </c>
      <c r="Z58" s="49">
        <v>1.4200000000000001E-2</v>
      </c>
      <c r="AA58" s="49">
        <v>1.3899999999999999E-2</v>
      </c>
      <c r="AB58" s="49">
        <v>1.2999999999999999E-2</v>
      </c>
      <c r="AC58" s="49">
        <v>1.18E-2</v>
      </c>
      <c r="AD58" s="49">
        <v>1.04E-2</v>
      </c>
      <c r="AE58" s="49">
        <v>8.9999999999999993E-3</v>
      </c>
      <c r="AF58" s="49">
        <v>8.0000000000000002E-3</v>
      </c>
      <c r="AG58" s="49">
        <v>7.4999999999999997E-3</v>
      </c>
      <c r="AH58" s="49">
        <v>7.4999999999999997E-3</v>
      </c>
      <c r="AI58" s="49">
        <v>8.0999999999999996E-3</v>
      </c>
      <c r="AJ58" s="49">
        <v>9.4000000000000004E-3</v>
      </c>
      <c r="AK58" s="49">
        <v>1.0999999999999999E-2</v>
      </c>
      <c r="AL58" s="49">
        <v>1.2699999999999999E-2</v>
      </c>
      <c r="AM58" s="49">
        <v>1.4200000000000001E-2</v>
      </c>
      <c r="AN58" s="49">
        <v>1.52E-2</v>
      </c>
      <c r="AO58" s="49">
        <v>1.5599999999999999E-2</v>
      </c>
      <c r="AP58" s="49">
        <v>1.54E-2</v>
      </c>
      <c r="AQ58" s="49">
        <v>1.4800000000000001E-2</v>
      </c>
      <c r="AR58" s="49">
        <v>1.3899999999999999E-2</v>
      </c>
      <c r="AS58" s="49">
        <v>1.3100000000000001E-2</v>
      </c>
      <c r="AT58" s="49">
        <v>1.26E-2</v>
      </c>
      <c r="AU58" s="49">
        <v>1.2500000000000001E-2</v>
      </c>
      <c r="AV58" s="49">
        <v>1.2999999999999999E-2</v>
      </c>
      <c r="AW58" s="49">
        <v>1.4E-2</v>
      </c>
      <c r="AX58" s="49">
        <v>1.5599999999999999E-2</v>
      </c>
      <c r="AY58" s="49">
        <v>1.7500000000000002E-2</v>
      </c>
      <c r="AZ58" s="49">
        <v>1.9699999999999999E-2</v>
      </c>
      <c r="BA58" s="49">
        <v>2.1899999999999999E-2</v>
      </c>
      <c r="BB58" s="49">
        <v>2.3800000000000002E-2</v>
      </c>
      <c r="BC58" s="49">
        <v>2.52E-2</v>
      </c>
      <c r="BD58" s="49">
        <v>2.58E-2</v>
      </c>
      <c r="BE58" s="49">
        <v>2.5700000000000001E-2</v>
      </c>
      <c r="BF58" s="49">
        <v>2.4899999999999999E-2</v>
      </c>
      <c r="BG58" s="49">
        <v>2.3300000000000001E-2</v>
      </c>
      <c r="BH58" s="49">
        <v>2.12E-2</v>
      </c>
      <c r="BI58" s="49">
        <v>1.8800000000000001E-2</v>
      </c>
      <c r="BJ58" s="49">
        <v>1.61E-2</v>
      </c>
      <c r="BK58" s="49">
        <v>1.34E-2</v>
      </c>
      <c r="BL58" s="49">
        <v>1.0800000000000001E-2</v>
      </c>
      <c r="BM58" s="49">
        <v>8.2000000000000007E-3</v>
      </c>
      <c r="BN58" s="12">
        <v>8.2000000000000007E-3</v>
      </c>
      <c r="BO58" s="12">
        <v>8.2000000000000007E-3</v>
      </c>
      <c r="BP58" s="12">
        <v>8.2000000000000007E-3</v>
      </c>
      <c r="BQ58" s="12">
        <v>8.0999999999999996E-3</v>
      </c>
      <c r="BR58" s="12">
        <v>7.9000000000000008E-3</v>
      </c>
      <c r="BS58" s="12">
        <v>7.7000000000000002E-3</v>
      </c>
      <c r="BT58" s="12">
        <v>7.4000000000000003E-3</v>
      </c>
      <c r="BU58" s="12">
        <v>7.1999999999999998E-3</v>
      </c>
      <c r="BV58" s="12">
        <v>7.0000000000000001E-3</v>
      </c>
      <c r="BW58" s="12">
        <v>6.8999999999999999E-3</v>
      </c>
      <c r="BX58" s="12">
        <v>6.8999999999999999E-3</v>
      </c>
      <c r="BY58" s="12">
        <v>7.1000000000000004E-3</v>
      </c>
      <c r="BZ58" s="12">
        <v>7.4999999999999997E-3</v>
      </c>
      <c r="CA58" s="12">
        <v>8.0000000000000002E-3</v>
      </c>
      <c r="CB58" s="12">
        <v>8.5000000000000006E-3</v>
      </c>
      <c r="CC58" s="12">
        <v>8.9999999999999993E-3</v>
      </c>
      <c r="CD58" s="12">
        <v>9.4999999999999998E-3</v>
      </c>
      <c r="CE58" s="12">
        <v>9.7999999999999997E-3</v>
      </c>
      <c r="CF58" s="12">
        <v>9.9000000000000008E-3</v>
      </c>
      <c r="CG58" s="12">
        <v>0.01</v>
      </c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</row>
    <row r="59" spans="1:108" x14ac:dyDescent="0.2">
      <c r="A59" s="13">
        <v>77</v>
      </c>
      <c r="B59" s="49">
        <v>1.0200000000000001E-2</v>
      </c>
      <c r="C59" s="49">
        <v>8.6999999999999994E-3</v>
      </c>
      <c r="D59" s="49">
        <v>7.1999999999999998E-3</v>
      </c>
      <c r="E59" s="49">
        <v>5.7000000000000002E-3</v>
      </c>
      <c r="F59" s="49">
        <v>4.1999999999999997E-3</v>
      </c>
      <c r="G59" s="49">
        <v>2.8E-3</v>
      </c>
      <c r="H59" s="49">
        <v>1.6000000000000001E-3</v>
      </c>
      <c r="I59" s="49">
        <v>5.0000000000000001E-4</v>
      </c>
      <c r="J59" s="49">
        <v>-4.0000000000000002E-4</v>
      </c>
      <c r="K59" s="49">
        <v>-1.2999999999999999E-3</v>
      </c>
      <c r="L59" s="49">
        <v>-1.9E-3</v>
      </c>
      <c r="M59" s="49">
        <v>-2.3E-3</v>
      </c>
      <c r="N59" s="49">
        <v>-2.3999999999999998E-3</v>
      </c>
      <c r="O59" s="49">
        <v>-2.0999999999999999E-3</v>
      </c>
      <c r="P59" s="49">
        <v>-1.4E-3</v>
      </c>
      <c r="Q59" s="49">
        <v>-2.9999999999999997E-4</v>
      </c>
      <c r="R59" s="49">
        <v>1.1999999999999999E-3</v>
      </c>
      <c r="S59" s="49">
        <v>3.0000000000000001E-3</v>
      </c>
      <c r="T59" s="49">
        <v>5.1000000000000004E-3</v>
      </c>
      <c r="U59" s="49">
        <v>7.1999999999999998E-3</v>
      </c>
      <c r="V59" s="49">
        <v>9.2999999999999992E-3</v>
      </c>
      <c r="W59" s="49">
        <v>1.12E-2</v>
      </c>
      <c r="X59" s="49">
        <v>1.2699999999999999E-2</v>
      </c>
      <c r="Y59" s="49">
        <v>1.37E-2</v>
      </c>
      <c r="Z59" s="49">
        <v>1.41E-2</v>
      </c>
      <c r="AA59" s="49">
        <v>1.37E-2</v>
      </c>
      <c r="AB59" s="49">
        <v>1.2800000000000001E-2</v>
      </c>
      <c r="AC59" s="49">
        <v>1.15E-2</v>
      </c>
      <c r="AD59" s="49">
        <v>1.01E-2</v>
      </c>
      <c r="AE59" s="49">
        <v>8.6E-3</v>
      </c>
      <c r="AF59" s="49">
        <v>7.4999999999999997E-3</v>
      </c>
      <c r="AG59" s="49">
        <v>6.7999999999999996E-3</v>
      </c>
      <c r="AH59" s="49">
        <v>6.7999999999999996E-3</v>
      </c>
      <c r="AI59" s="49">
        <v>7.3000000000000001E-3</v>
      </c>
      <c r="AJ59" s="49">
        <v>8.3999999999999995E-3</v>
      </c>
      <c r="AK59" s="49">
        <v>9.9000000000000008E-3</v>
      </c>
      <c r="AL59" s="49">
        <v>1.15E-2</v>
      </c>
      <c r="AM59" s="49">
        <v>1.2999999999999999E-2</v>
      </c>
      <c r="AN59" s="49">
        <v>1.41E-2</v>
      </c>
      <c r="AO59" s="49">
        <v>1.46E-2</v>
      </c>
      <c r="AP59" s="49">
        <v>1.46E-2</v>
      </c>
      <c r="AQ59" s="49">
        <v>1.41E-2</v>
      </c>
      <c r="AR59" s="49">
        <v>1.3299999999999999E-2</v>
      </c>
      <c r="AS59" s="49">
        <v>1.2699999999999999E-2</v>
      </c>
      <c r="AT59" s="49">
        <v>1.2200000000000001E-2</v>
      </c>
      <c r="AU59" s="49">
        <v>1.2200000000000001E-2</v>
      </c>
      <c r="AV59" s="49">
        <v>1.2699999999999999E-2</v>
      </c>
      <c r="AW59" s="49">
        <v>1.3599999999999999E-2</v>
      </c>
      <c r="AX59" s="49">
        <v>1.5100000000000001E-2</v>
      </c>
      <c r="AY59" s="49">
        <v>1.7000000000000001E-2</v>
      </c>
      <c r="AZ59" s="49">
        <v>1.9099999999999999E-2</v>
      </c>
      <c r="BA59" s="49">
        <v>2.12E-2</v>
      </c>
      <c r="BB59" s="49">
        <v>2.3E-2</v>
      </c>
      <c r="BC59" s="49">
        <v>2.4400000000000002E-2</v>
      </c>
      <c r="BD59" s="49">
        <v>2.5100000000000001E-2</v>
      </c>
      <c r="BE59" s="49">
        <v>2.5100000000000001E-2</v>
      </c>
      <c r="BF59" s="49">
        <v>2.4299999999999999E-2</v>
      </c>
      <c r="BG59" s="49">
        <v>2.2800000000000001E-2</v>
      </c>
      <c r="BH59" s="49">
        <v>2.0799999999999999E-2</v>
      </c>
      <c r="BI59" s="49">
        <v>1.8499999999999999E-2</v>
      </c>
      <c r="BJ59" s="49">
        <v>1.5900000000000001E-2</v>
      </c>
      <c r="BK59" s="49">
        <v>1.3299999999999999E-2</v>
      </c>
      <c r="BL59" s="49">
        <v>1.0699999999999999E-2</v>
      </c>
      <c r="BM59" s="49">
        <v>8.2000000000000007E-3</v>
      </c>
      <c r="BN59" s="12">
        <v>8.2000000000000007E-3</v>
      </c>
      <c r="BO59" s="12">
        <v>8.3000000000000001E-3</v>
      </c>
      <c r="BP59" s="12">
        <v>8.3000000000000001E-3</v>
      </c>
      <c r="BQ59" s="12">
        <v>8.3000000000000001E-3</v>
      </c>
      <c r="BR59" s="12">
        <v>8.2000000000000007E-3</v>
      </c>
      <c r="BS59" s="12">
        <v>8.0999999999999996E-3</v>
      </c>
      <c r="BT59" s="12">
        <v>7.9000000000000008E-3</v>
      </c>
      <c r="BU59" s="12">
        <v>7.7000000000000002E-3</v>
      </c>
      <c r="BV59" s="12">
        <v>7.4999999999999997E-3</v>
      </c>
      <c r="BW59" s="12">
        <v>7.4000000000000003E-3</v>
      </c>
      <c r="BX59" s="12">
        <v>7.3000000000000001E-3</v>
      </c>
      <c r="BY59" s="12">
        <v>7.4999999999999997E-3</v>
      </c>
      <c r="BZ59" s="12">
        <v>7.7000000000000002E-3</v>
      </c>
      <c r="CA59" s="12">
        <v>8.0999999999999996E-3</v>
      </c>
      <c r="CB59" s="12">
        <v>8.5000000000000006E-3</v>
      </c>
      <c r="CC59" s="12">
        <v>8.9999999999999993E-3</v>
      </c>
      <c r="CD59" s="12">
        <v>9.4000000000000004E-3</v>
      </c>
      <c r="CE59" s="12">
        <v>9.7999999999999997E-3</v>
      </c>
      <c r="CF59" s="12">
        <v>9.9000000000000008E-3</v>
      </c>
      <c r="CG59" s="12">
        <v>0.01</v>
      </c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</row>
    <row r="60" spans="1:108" x14ac:dyDescent="0.2">
      <c r="A60" s="13">
        <v>78</v>
      </c>
      <c r="B60" s="49">
        <v>9.7999999999999997E-3</v>
      </c>
      <c r="C60" s="49">
        <v>8.3000000000000001E-3</v>
      </c>
      <c r="D60" s="49">
        <v>6.8999999999999999E-3</v>
      </c>
      <c r="E60" s="49">
        <v>5.4999999999999997E-3</v>
      </c>
      <c r="F60" s="49">
        <v>4.1000000000000003E-3</v>
      </c>
      <c r="G60" s="49">
        <v>2.8E-3</v>
      </c>
      <c r="H60" s="49">
        <v>1.6000000000000001E-3</v>
      </c>
      <c r="I60" s="49">
        <v>5.0000000000000001E-4</v>
      </c>
      <c r="J60" s="49">
        <v>-4.0000000000000002E-4</v>
      </c>
      <c r="K60" s="49">
        <v>-1.1999999999999999E-3</v>
      </c>
      <c r="L60" s="49">
        <v>-1.8E-3</v>
      </c>
      <c r="M60" s="49">
        <v>-2.0999999999999999E-3</v>
      </c>
      <c r="N60" s="49">
        <v>-2.2000000000000001E-3</v>
      </c>
      <c r="O60" s="49">
        <v>-1.8E-3</v>
      </c>
      <c r="P60" s="49">
        <v>-1.1000000000000001E-3</v>
      </c>
      <c r="Q60" s="49">
        <v>0</v>
      </c>
      <c r="R60" s="49">
        <v>1.5E-3</v>
      </c>
      <c r="S60" s="49">
        <v>3.3E-3</v>
      </c>
      <c r="T60" s="49">
        <v>5.3E-3</v>
      </c>
      <c r="U60" s="49">
        <v>7.4000000000000003E-3</v>
      </c>
      <c r="V60" s="49">
        <v>9.4999999999999998E-3</v>
      </c>
      <c r="W60" s="49">
        <v>1.1299999999999999E-2</v>
      </c>
      <c r="X60" s="49">
        <v>1.2800000000000001E-2</v>
      </c>
      <c r="Y60" s="49">
        <v>1.37E-2</v>
      </c>
      <c r="Z60" s="49">
        <v>1.4E-2</v>
      </c>
      <c r="AA60" s="49">
        <v>1.3599999999999999E-2</v>
      </c>
      <c r="AB60" s="49">
        <v>1.2699999999999999E-2</v>
      </c>
      <c r="AC60" s="49">
        <v>1.14E-2</v>
      </c>
      <c r="AD60" s="49">
        <v>9.7999999999999997E-3</v>
      </c>
      <c r="AE60" s="49">
        <v>8.3999999999999995E-3</v>
      </c>
      <c r="AF60" s="49">
        <v>7.1000000000000004E-3</v>
      </c>
      <c r="AG60" s="49">
        <v>6.3E-3</v>
      </c>
      <c r="AH60" s="49">
        <v>6.1000000000000004E-3</v>
      </c>
      <c r="AI60" s="49">
        <v>6.4999999999999997E-3</v>
      </c>
      <c r="AJ60" s="49">
        <v>7.4999999999999997E-3</v>
      </c>
      <c r="AK60" s="49">
        <v>8.8999999999999999E-3</v>
      </c>
      <c r="AL60" s="49">
        <v>1.04E-2</v>
      </c>
      <c r="AM60" s="49">
        <v>1.18E-2</v>
      </c>
      <c r="AN60" s="49">
        <v>1.29E-2</v>
      </c>
      <c r="AO60" s="49">
        <v>1.35E-2</v>
      </c>
      <c r="AP60" s="49">
        <v>1.35E-2</v>
      </c>
      <c r="AQ60" s="49">
        <v>1.32E-2</v>
      </c>
      <c r="AR60" s="49">
        <v>1.26E-2</v>
      </c>
      <c r="AS60" s="49">
        <v>1.2E-2</v>
      </c>
      <c r="AT60" s="49">
        <v>1.17E-2</v>
      </c>
      <c r="AU60" s="49">
        <v>1.17E-2</v>
      </c>
      <c r="AV60" s="49">
        <v>1.2200000000000001E-2</v>
      </c>
      <c r="AW60" s="49">
        <v>1.32E-2</v>
      </c>
      <c r="AX60" s="49">
        <v>1.47E-2</v>
      </c>
      <c r="AY60" s="49">
        <v>1.6500000000000001E-2</v>
      </c>
      <c r="AZ60" s="49">
        <v>1.8499999999999999E-2</v>
      </c>
      <c r="BA60" s="49">
        <v>2.0500000000000001E-2</v>
      </c>
      <c r="BB60" s="49">
        <v>2.23E-2</v>
      </c>
      <c r="BC60" s="49">
        <v>2.3699999999999999E-2</v>
      </c>
      <c r="BD60" s="49">
        <v>2.4400000000000002E-2</v>
      </c>
      <c r="BE60" s="49">
        <v>2.4400000000000002E-2</v>
      </c>
      <c r="BF60" s="49">
        <v>2.3699999999999999E-2</v>
      </c>
      <c r="BG60" s="49">
        <v>2.23E-2</v>
      </c>
      <c r="BH60" s="49">
        <v>2.0400000000000001E-2</v>
      </c>
      <c r="BI60" s="49">
        <v>1.8100000000000002E-2</v>
      </c>
      <c r="BJ60" s="49">
        <v>1.5599999999999999E-2</v>
      </c>
      <c r="BK60" s="49">
        <v>1.3100000000000001E-2</v>
      </c>
      <c r="BL60" s="49">
        <v>1.0500000000000001E-2</v>
      </c>
      <c r="BM60" s="49">
        <v>8.0999999999999996E-3</v>
      </c>
      <c r="BN60" s="12">
        <v>8.2000000000000007E-3</v>
      </c>
      <c r="BO60" s="12">
        <v>8.2000000000000007E-3</v>
      </c>
      <c r="BP60" s="12">
        <v>8.3000000000000001E-3</v>
      </c>
      <c r="BQ60" s="12">
        <v>8.3999999999999995E-3</v>
      </c>
      <c r="BR60" s="12">
        <v>8.3999999999999995E-3</v>
      </c>
      <c r="BS60" s="12">
        <v>8.3999999999999995E-3</v>
      </c>
      <c r="BT60" s="12">
        <v>8.3000000000000001E-3</v>
      </c>
      <c r="BU60" s="12">
        <v>8.2000000000000007E-3</v>
      </c>
      <c r="BV60" s="12">
        <v>8.0000000000000002E-3</v>
      </c>
      <c r="BW60" s="12">
        <v>7.9000000000000008E-3</v>
      </c>
      <c r="BX60" s="12">
        <v>7.7999999999999996E-3</v>
      </c>
      <c r="BY60" s="12">
        <v>7.7999999999999996E-3</v>
      </c>
      <c r="BZ60" s="12">
        <v>8.0000000000000002E-3</v>
      </c>
      <c r="CA60" s="12">
        <v>8.2000000000000007E-3</v>
      </c>
      <c r="CB60" s="12">
        <v>8.6E-3</v>
      </c>
      <c r="CC60" s="12">
        <v>8.9999999999999993E-3</v>
      </c>
      <c r="CD60" s="12">
        <v>9.4000000000000004E-3</v>
      </c>
      <c r="CE60" s="12">
        <v>9.7000000000000003E-3</v>
      </c>
      <c r="CF60" s="12">
        <v>9.9000000000000008E-3</v>
      </c>
      <c r="CG60" s="12">
        <v>0.01</v>
      </c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</row>
    <row r="61" spans="1:108" x14ac:dyDescent="0.2">
      <c r="A61" s="13">
        <v>79</v>
      </c>
      <c r="B61" s="49">
        <v>9.1999999999999998E-3</v>
      </c>
      <c r="C61" s="49">
        <v>7.7999999999999996E-3</v>
      </c>
      <c r="D61" s="49">
        <v>6.4999999999999997E-3</v>
      </c>
      <c r="E61" s="49">
        <v>5.1999999999999998E-3</v>
      </c>
      <c r="F61" s="49">
        <v>3.8999999999999998E-3</v>
      </c>
      <c r="G61" s="49">
        <v>2.5999999999999999E-3</v>
      </c>
      <c r="H61" s="49">
        <v>1.4E-3</v>
      </c>
      <c r="I61" s="49">
        <v>4.0000000000000002E-4</v>
      </c>
      <c r="J61" s="49">
        <v>-5.0000000000000001E-4</v>
      </c>
      <c r="K61" s="49">
        <v>-1.1999999999999999E-3</v>
      </c>
      <c r="L61" s="49">
        <v>-1.6999999999999999E-3</v>
      </c>
      <c r="M61" s="49">
        <v>-2E-3</v>
      </c>
      <c r="N61" s="49">
        <v>-1.9E-3</v>
      </c>
      <c r="O61" s="49">
        <v>-1.5E-3</v>
      </c>
      <c r="P61" s="49">
        <v>-6.9999999999999999E-4</v>
      </c>
      <c r="Q61" s="49">
        <v>5.0000000000000001E-4</v>
      </c>
      <c r="R61" s="49">
        <v>1.9E-3</v>
      </c>
      <c r="S61" s="49">
        <v>3.7000000000000002E-3</v>
      </c>
      <c r="T61" s="49">
        <v>5.7000000000000002E-3</v>
      </c>
      <c r="U61" s="49">
        <v>7.7000000000000002E-3</v>
      </c>
      <c r="V61" s="49">
        <v>9.7000000000000003E-3</v>
      </c>
      <c r="W61" s="49">
        <v>1.15E-2</v>
      </c>
      <c r="X61" s="49">
        <v>1.29E-2</v>
      </c>
      <c r="Y61" s="49">
        <v>1.38E-2</v>
      </c>
      <c r="Z61" s="49">
        <v>1.4E-2</v>
      </c>
      <c r="AA61" s="49">
        <v>1.3599999999999999E-2</v>
      </c>
      <c r="AB61" s="49">
        <v>1.26E-2</v>
      </c>
      <c r="AC61" s="49">
        <v>1.1299999999999999E-2</v>
      </c>
      <c r="AD61" s="49">
        <v>9.7000000000000003E-3</v>
      </c>
      <c r="AE61" s="49">
        <v>8.0999999999999996E-3</v>
      </c>
      <c r="AF61" s="49">
        <v>6.7999999999999996E-3</v>
      </c>
      <c r="AG61" s="49">
        <v>5.8999999999999999E-3</v>
      </c>
      <c r="AH61" s="49">
        <v>5.5999999999999999E-3</v>
      </c>
      <c r="AI61" s="49">
        <v>5.7999999999999996E-3</v>
      </c>
      <c r="AJ61" s="49">
        <v>6.6E-3</v>
      </c>
      <c r="AK61" s="49">
        <v>7.7999999999999996E-3</v>
      </c>
      <c r="AL61" s="49">
        <v>9.1999999999999998E-3</v>
      </c>
      <c r="AM61" s="49">
        <v>1.06E-2</v>
      </c>
      <c r="AN61" s="49">
        <v>1.1599999999999999E-2</v>
      </c>
      <c r="AO61" s="49">
        <v>1.2200000000000001E-2</v>
      </c>
      <c r="AP61" s="49">
        <v>1.23E-2</v>
      </c>
      <c r="AQ61" s="49">
        <v>1.21E-2</v>
      </c>
      <c r="AR61" s="49">
        <v>1.1599999999999999E-2</v>
      </c>
      <c r="AS61" s="49">
        <v>1.12E-2</v>
      </c>
      <c r="AT61" s="49">
        <v>1.0999999999999999E-2</v>
      </c>
      <c r="AU61" s="49">
        <v>1.12E-2</v>
      </c>
      <c r="AV61" s="49">
        <v>1.17E-2</v>
      </c>
      <c r="AW61" s="49">
        <v>1.2699999999999999E-2</v>
      </c>
      <c r="AX61" s="49">
        <v>1.4200000000000001E-2</v>
      </c>
      <c r="AY61" s="49">
        <v>1.6E-2</v>
      </c>
      <c r="AZ61" s="49">
        <v>1.7999999999999999E-2</v>
      </c>
      <c r="BA61" s="49">
        <v>1.9900000000000001E-2</v>
      </c>
      <c r="BB61" s="49">
        <v>2.1700000000000001E-2</v>
      </c>
      <c r="BC61" s="49">
        <v>2.3E-2</v>
      </c>
      <c r="BD61" s="49">
        <v>2.3599999999999999E-2</v>
      </c>
      <c r="BE61" s="49">
        <v>2.3599999999999999E-2</v>
      </c>
      <c r="BF61" s="49">
        <v>2.3E-2</v>
      </c>
      <c r="BG61" s="49">
        <v>2.1600000000000001E-2</v>
      </c>
      <c r="BH61" s="49">
        <v>1.9800000000000002E-2</v>
      </c>
      <c r="BI61" s="49">
        <v>1.7600000000000001E-2</v>
      </c>
      <c r="BJ61" s="49">
        <v>1.52E-2</v>
      </c>
      <c r="BK61" s="49">
        <v>1.2800000000000001E-2</v>
      </c>
      <c r="BL61" s="49">
        <v>1.03E-2</v>
      </c>
      <c r="BM61" s="49">
        <v>7.9000000000000008E-3</v>
      </c>
      <c r="BN61" s="12">
        <v>8.0000000000000002E-3</v>
      </c>
      <c r="BO61" s="12">
        <v>8.2000000000000007E-3</v>
      </c>
      <c r="BP61" s="12">
        <v>8.3000000000000001E-3</v>
      </c>
      <c r="BQ61" s="12">
        <v>8.3999999999999995E-3</v>
      </c>
      <c r="BR61" s="12">
        <v>8.5000000000000006E-3</v>
      </c>
      <c r="BS61" s="12">
        <v>8.6E-3</v>
      </c>
      <c r="BT61" s="12">
        <v>8.6E-3</v>
      </c>
      <c r="BU61" s="12">
        <v>8.5000000000000006E-3</v>
      </c>
      <c r="BV61" s="12">
        <v>8.3999999999999995E-3</v>
      </c>
      <c r="BW61" s="12">
        <v>8.3000000000000001E-3</v>
      </c>
      <c r="BX61" s="12">
        <v>8.0999999999999996E-3</v>
      </c>
      <c r="BY61" s="12">
        <v>8.0999999999999996E-3</v>
      </c>
      <c r="BZ61" s="12">
        <v>8.2000000000000007E-3</v>
      </c>
      <c r="CA61" s="12">
        <v>8.3999999999999995E-3</v>
      </c>
      <c r="CB61" s="12">
        <v>8.6999999999999994E-3</v>
      </c>
      <c r="CC61" s="12">
        <v>9.1000000000000004E-3</v>
      </c>
      <c r="CD61" s="12">
        <v>9.4000000000000004E-3</v>
      </c>
      <c r="CE61" s="12">
        <v>9.7000000000000003E-3</v>
      </c>
      <c r="CF61" s="12">
        <v>9.9000000000000008E-3</v>
      </c>
      <c r="CG61" s="12">
        <v>0.01</v>
      </c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</row>
    <row r="62" spans="1:108" x14ac:dyDescent="0.2">
      <c r="A62" s="13">
        <v>80</v>
      </c>
      <c r="B62" s="49">
        <v>8.5000000000000006E-3</v>
      </c>
      <c r="C62" s="49">
        <v>7.1999999999999998E-3</v>
      </c>
      <c r="D62" s="49">
        <v>5.8999999999999999E-3</v>
      </c>
      <c r="E62" s="49">
        <v>4.7000000000000002E-3</v>
      </c>
      <c r="F62" s="49">
        <v>3.3999999999999998E-3</v>
      </c>
      <c r="G62" s="49">
        <v>2.2000000000000001E-3</v>
      </c>
      <c r="H62" s="49">
        <v>1.1000000000000001E-3</v>
      </c>
      <c r="I62" s="49">
        <v>1E-4</v>
      </c>
      <c r="J62" s="49">
        <v>-6.9999999999999999E-4</v>
      </c>
      <c r="K62" s="49">
        <v>-1.2999999999999999E-3</v>
      </c>
      <c r="L62" s="49">
        <v>-1.6999999999999999E-3</v>
      </c>
      <c r="M62" s="49">
        <v>-1.8E-3</v>
      </c>
      <c r="N62" s="49">
        <v>-1.6000000000000001E-3</v>
      </c>
      <c r="O62" s="49">
        <v>-1.1000000000000001E-3</v>
      </c>
      <c r="P62" s="49">
        <v>-2.9999999999999997E-4</v>
      </c>
      <c r="Q62" s="49">
        <v>8.9999999999999998E-4</v>
      </c>
      <c r="R62" s="49">
        <v>2.3999999999999998E-3</v>
      </c>
      <c r="S62" s="49">
        <v>4.1999999999999997E-3</v>
      </c>
      <c r="T62" s="49">
        <v>6.1000000000000004E-3</v>
      </c>
      <c r="U62" s="49">
        <v>8.0999999999999996E-3</v>
      </c>
      <c r="V62" s="49">
        <v>0.01</v>
      </c>
      <c r="W62" s="49">
        <v>1.17E-2</v>
      </c>
      <c r="X62" s="49">
        <v>1.2999999999999999E-2</v>
      </c>
      <c r="Y62" s="49">
        <v>1.38E-2</v>
      </c>
      <c r="Z62" s="49">
        <v>1.4E-2</v>
      </c>
      <c r="AA62" s="49">
        <v>1.3599999999999999E-2</v>
      </c>
      <c r="AB62" s="49">
        <v>1.26E-2</v>
      </c>
      <c r="AC62" s="49">
        <v>1.12E-2</v>
      </c>
      <c r="AD62" s="49">
        <v>9.5999999999999992E-3</v>
      </c>
      <c r="AE62" s="49">
        <v>8.0000000000000002E-3</v>
      </c>
      <c r="AF62" s="49">
        <v>6.6E-3</v>
      </c>
      <c r="AG62" s="49">
        <v>5.5999999999999999E-3</v>
      </c>
      <c r="AH62" s="49">
        <v>5.1000000000000004E-3</v>
      </c>
      <c r="AI62" s="49">
        <v>5.1999999999999998E-3</v>
      </c>
      <c r="AJ62" s="49">
        <v>5.7999999999999996E-3</v>
      </c>
      <c r="AK62" s="49">
        <v>6.7999999999999996E-3</v>
      </c>
      <c r="AL62" s="49">
        <v>8.0000000000000002E-3</v>
      </c>
      <c r="AM62" s="49">
        <v>9.2999999999999992E-3</v>
      </c>
      <c r="AN62" s="49">
        <v>1.0200000000000001E-2</v>
      </c>
      <c r="AO62" s="49">
        <v>1.0800000000000001E-2</v>
      </c>
      <c r="AP62" s="49">
        <v>1.0999999999999999E-2</v>
      </c>
      <c r="AQ62" s="49">
        <v>1.0800000000000001E-2</v>
      </c>
      <c r="AR62" s="49">
        <v>1.0500000000000001E-2</v>
      </c>
      <c r="AS62" s="49">
        <v>1.0200000000000001E-2</v>
      </c>
      <c r="AT62" s="49">
        <v>1.0200000000000001E-2</v>
      </c>
      <c r="AU62" s="49">
        <v>1.04E-2</v>
      </c>
      <c r="AV62" s="49">
        <v>1.11E-2</v>
      </c>
      <c r="AW62" s="49">
        <v>1.2200000000000001E-2</v>
      </c>
      <c r="AX62" s="49">
        <v>1.3599999999999999E-2</v>
      </c>
      <c r="AY62" s="49">
        <v>1.54E-2</v>
      </c>
      <c r="AZ62" s="49">
        <v>1.7399999999999999E-2</v>
      </c>
      <c r="BA62" s="49">
        <v>1.9300000000000001E-2</v>
      </c>
      <c r="BB62" s="49">
        <v>2.1000000000000001E-2</v>
      </c>
      <c r="BC62" s="49">
        <v>2.2200000000000001E-2</v>
      </c>
      <c r="BD62" s="49">
        <v>2.29E-2</v>
      </c>
      <c r="BE62" s="49">
        <v>2.29E-2</v>
      </c>
      <c r="BF62" s="49">
        <v>2.2200000000000001E-2</v>
      </c>
      <c r="BG62" s="49">
        <v>2.1000000000000001E-2</v>
      </c>
      <c r="BH62" s="49">
        <v>1.9199999999999998E-2</v>
      </c>
      <c r="BI62" s="49">
        <v>1.7100000000000001E-2</v>
      </c>
      <c r="BJ62" s="49">
        <v>1.4800000000000001E-2</v>
      </c>
      <c r="BK62" s="49">
        <v>1.2500000000000001E-2</v>
      </c>
      <c r="BL62" s="49">
        <v>1.01E-2</v>
      </c>
      <c r="BM62" s="49">
        <v>7.7999999999999996E-3</v>
      </c>
      <c r="BN62" s="12">
        <v>7.9000000000000008E-3</v>
      </c>
      <c r="BO62" s="12">
        <v>8.0000000000000002E-3</v>
      </c>
      <c r="BP62" s="12">
        <v>8.2000000000000007E-3</v>
      </c>
      <c r="BQ62" s="12">
        <v>8.3999999999999995E-3</v>
      </c>
      <c r="BR62" s="12">
        <v>8.6E-3</v>
      </c>
      <c r="BS62" s="12">
        <v>8.6999999999999994E-3</v>
      </c>
      <c r="BT62" s="12">
        <v>8.8000000000000005E-3</v>
      </c>
      <c r="BU62" s="12">
        <v>8.8000000000000005E-3</v>
      </c>
      <c r="BV62" s="12">
        <v>8.6999999999999994E-3</v>
      </c>
      <c r="BW62" s="12">
        <v>8.6E-3</v>
      </c>
      <c r="BX62" s="12">
        <v>8.5000000000000006E-3</v>
      </c>
      <c r="BY62" s="12">
        <v>8.3999999999999995E-3</v>
      </c>
      <c r="BZ62" s="12">
        <v>8.5000000000000006E-3</v>
      </c>
      <c r="CA62" s="12">
        <v>8.6E-3</v>
      </c>
      <c r="CB62" s="12">
        <v>8.8999999999999999E-3</v>
      </c>
      <c r="CC62" s="12">
        <v>9.1000000000000004E-3</v>
      </c>
      <c r="CD62" s="12">
        <v>9.4999999999999998E-3</v>
      </c>
      <c r="CE62" s="12">
        <v>9.7000000000000003E-3</v>
      </c>
      <c r="CF62" s="12">
        <v>9.9000000000000008E-3</v>
      </c>
      <c r="CG62" s="12">
        <v>0.01</v>
      </c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</row>
    <row r="63" spans="1:108" x14ac:dyDescent="0.2">
      <c r="A63" s="13">
        <v>81</v>
      </c>
      <c r="B63" s="49">
        <v>7.7000000000000002E-3</v>
      </c>
      <c r="C63" s="49">
        <v>6.4999999999999997E-3</v>
      </c>
      <c r="D63" s="49">
        <v>5.3E-3</v>
      </c>
      <c r="E63" s="49">
        <v>4.0000000000000001E-3</v>
      </c>
      <c r="F63" s="49">
        <v>2.8E-3</v>
      </c>
      <c r="G63" s="49">
        <v>1.6999999999999999E-3</v>
      </c>
      <c r="H63" s="49">
        <v>5.9999999999999995E-4</v>
      </c>
      <c r="I63" s="49">
        <v>-2.9999999999999997E-4</v>
      </c>
      <c r="J63" s="49">
        <v>-1E-3</v>
      </c>
      <c r="K63" s="49">
        <v>-1.5E-3</v>
      </c>
      <c r="L63" s="49">
        <v>-1.6999999999999999E-3</v>
      </c>
      <c r="M63" s="49">
        <v>-1.6999999999999999E-3</v>
      </c>
      <c r="N63" s="49">
        <v>-1.4E-3</v>
      </c>
      <c r="O63" s="49">
        <v>-8.0000000000000004E-4</v>
      </c>
      <c r="P63" s="49">
        <v>2.0000000000000001E-4</v>
      </c>
      <c r="Q63" s="49">
        <v>1.4E-3</v>
      </c>
      <c r="R63" s="49">
        <v>2.8999999999999998E-3</v>
      </c>
      <c r="S63" s="49">
        <v>4.5999999999999999E-3</v>
      </c>
      <c r="T63" s="49">
        <v>6.4999999999999997E-3</v>
      </c>
      <c r="U63" s="49">
        <v>8.3999999999999995E-3</v>
      </c>
      <c r="V63" s="49">
        <v>1.0200000000000001E-2</v>
      </c>
      <c r="W63" s="49">
        <v>1.18E-2</v>
      </c>
      <c r="X63" s="49">
        <v>1.3100000000000001E-2</v>
      </c>
      <c r="Y63" s="49">
        <v>1.3899999999999999E-2</v>
      </c>
      <c r="Z63" s="49">
        <v>1.4E-2</v>
      </c>
      <c r="AA63" s="49">
        <v>1.3599999999999999E-2</v>
      </c>
      <c r="AB63" s="49">
        <v>1.26E-2</v>
      </c>
      <c r="AC63" s="49">
        <v>1.12E-2</v>
      </c>
      <c r="AD63" s="49">
        <v>9.5999999999999992E-3</v>
      </c>
      <c r="AE63" s="49">
        <v>8.0000000000000002E-3</v>
      </c>
      <c r="AF63" s="49">
        <v>6.4999999999999997E-3</v>
      </c>
      <c r="AG63" s="49">
        <v>5.4000000000000003E-3</v>
      </c>
      <c r="AH63" s="49">
        <v>4.7999999999999996E-3</v>
      </c>
      <c r="AI63" s="49">
        <v>4.7000000000000002E-3</v>
      </c>
      <c r="AJ63" s="49">
        <v>5.1000000000000004E-3</v>
      </c>
      <c r="AK63" s="49">
        <v>5.8999999999999999E-3</v>
      </c>
      <c r="AL63" s="49">
        <v>6.8999999999999999E-3</v>
      </c>
      <c r="AM63" s="49">
        <v>7.9000000000000008E-3</v>
      </c>
      <c r="AN63" s="49">
        <v>8.8000000000000005E-3</v>
      </c>
      <c r="AO63" s="49">
        <v>9.2999999999999992E-3</v>
      </c>
      <c r="AP63" s="49">
        <v>9.4999999999999998E-3</v>
      </c>
      <c r="AQ63" s="49">
        <v>9.4999999999999998E-3</v>
      </c>
      <c r="AR63" s="49">
        <v>9.2999999999999992E-3</v>
      </c>
      <c r="AS63" s="49">
        <v>9.1000000000000004E-3</v>
      </c>
      <c r="AT63" s="49">
        <v>9.1999999999999998E-3</v>
      </c>
      <c r="AU63" s="49">
        <v>9.4999999999999998E-3</v>
      </c>
      <c r="AV63" s="49">
        <v>1.03E-2</v>
      </c>
      <c r="AW63" s="49">
        <v>1.15E-2</v>
      </c>
      <c r="AX63" s="49">
        <v>1.2999999999999999E-2</v>
      </c>
      <c r="AY63" s="49">
        <v>1.4800000000000001E-2</v>
      </c>
      <c r="AZ63" s="49">
        <v>1.6799999999999999E-2</v>
      </c>
      <c r="BA63" s="49">
        <v>1.8700000000000001E-2</v>
      </c>
      <c r="BB63" s="49">
        <v>2.0299999999999999E-2</v>
      </c>
      <c r="BC63" s="49">
        <v>2.1499999999999998E-2</v>
      </c>
      <c r="BD63" s="49">
        <v>2.2100000000000002E-2</v>
      </c>
      <c r="BE63" s="49">
        <v>2.2100000000000002E-2</v>
      </c>
      <c r="BF63" s="49">
        <v>2.1499999999999998E-2</v>
      </c>
      <c r="BG63" s="49">
        <v>2.0299999999999999E-2</v>
      </c>
      <c r="BH63" s="49">
        <v>1.8599999999999998E-2</v>
      </c>
      <c r="BI63" s="49">
        <v>1.66E-2</v>
      </c>
      <c r="BJ63" s="49">
        <v>1.43E-2</v>
      </c>
      <c r="BK63" s="49">
        <v>1.21E-2</v>
      </c>
      <c r="BL63" s="49">
        <v>9.7999999999999997E-3</v>
      </c>
      <c r="BM63" s="49">
        <v>7.6E-3</v>
      </c>
      <c r="BN63" s="12">
        <v>7.7000000000000002E-3</v>
      </c>
      <c r="BO63" s="12">
        <v>7.9000000000000008E-3</v>
      </c>
      <c r="BP63" s="12">
        <v>8.0999999999999996E-3</v>
      </c>
      <c r="BQ63" s="12">
        <v>8.3000000000000001E-3</v>
      </c>
      <c r="BR63" s="12">
        <v>8.5000000000000006E-3</v>
      </c>
      <c r="BS63" s="12">
        <v>8.6999999999999994E-3</v>
      </c>
      <c r="BT63" s="12">
        <v>8.8000000000000005E-3</v>
      </c>
      <c r="BU63" s="12">
        <v>8.8999999999999999E-3</v>
      </c>
      <c r="BV63" s="12">
        <v>8.8999999999999999E-3</v>
      </c>
      <c r="BW63" s="12">
        <v>8.8000000000000005E-3</v>
      </c>
      <c r="BX63" s="12">
        <v>8.6999999999999994E-3</v>
      </c>
      <c r="BY63" s="12">
        <v>8.6999999999999994E-3</v>
      </c>
      <c r="BZ63" s="12">
        <v>8.6999999999999994E-3</v>
      </c>
      <c r="CA63" s="12">
        <v>8.8000000000000005E-3</v>
      </c>
      <c r="CB63" s="12">
        <v>8.9999999999999993E-3</v>
      </c>
      <c r="CC63" s="12">
        <v>9.1999999999999998E-3</v>
      </c>
      <c r="CD63" s="12">
        <v>9.4999999999999998E-3</v>
      </c>
      <c r="CE63" s="12">
        <v>9.7000000000000003E-3</v>
      </c>
      <c r="CF63" s="12">
        <v>9.9000000000000008E-3</v>
      </c>
      <c r="CG63" s="12">
        <v>0.01</v>
      </c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</row>
    <row r="64" spans="1:108" x14ac:dyDescent="0.2">
      <c r="A64" s="13">
        <v>82</v>
      </c>
      <c r="B64" s="49">
        <v>6.7999999999999996E-3</v>
      </c>
      <c r="C64" s="49">
        <v>5.7000000000000002E-3</v>
      </c>
      <c r="D64" s="49">
        <v>4.4999999999999997E-3</v>
      </c>
      <c r="E64" s="49">
        <v>3.3E-3</v>
      </c>
      <c r="F64" s="49">
        <v>2.0999999999999999E-3</v>
      </c>
      <c r="G64" s="49">
        <v>1E-3</v>
      </c>
      <c r="H64" s="49">
        <v>0</v>
      </c>
      <c r="I64" s="49">
        <v>-8.0000000000000004E-4</v>
      </c>
      <c r="J64" s="49">
        <v>-1.4E-3</v>
      </c>
      <c r="K64" s="49">
        <v>-1.8E-3</v>
      </c>
      <c r="L64" s="49">
        <v>-1.9E-3</v>
      </c>
      <c r="M64" s="49">
        <v>-1.6999999999999999E-3</v>
      </c>
      <c r="N64" s="49">
        <v>-1.1999999999999999E-3</v>
      </c>
      <c r="O64" s="49">
        <v>-4.0000000000000002E-4</v>
      </c>
      <c r="P64" s="49">
        <v>5.9999999999999995E-4</v>
      </c>
      <c r="Q64" s="49">
        <v>1.9E-3</v>
      </c>
      <c r="R64" s="49">
        <v>3.3999999999999998E-3</v>
      </c>
      <c r="S64" s="49">
        <v>5.1000000000000004E-3</v>
      </c>
      <c r="T64" s="49">
        <v>7.0000000000000001E-3</v>
      </c>
      <c r="U64" s="49">
        <v>8.8000000000000005E-3</v>
      </c>
      <c r="V64" s="49">
        <v>1.0500000000000001E-2</v>
      </c>
      <c r="W64" s="49">
        <v>1.21E-2</v>
      </c>
      <c r="X64" s="49">
        <v>1.32E-2</v>
      </c>
      <c r="Y64" s="49">
        <v>1.3899999999999999E-2</v>
      </c>
      <c r="Z64" s="49">
        <v>1.4E-2</v>
      </c>
      <c r="AA64" s="49">
        <v>1.3599999999999999E-2</v>
      </c>
      <c r="AB64" s="49">
        <v>1.26E-2</v>
      </c>
      <c r="AC64" s="49">
        <v>1.12E-2</v>
      </c>
      <c r="AD64" s="49">
        <v>9.5999999999999992E-3</v>
      </c>
      <c r="AE64" s="49">
        <v>8.0000000000000002E-3</v>
      </c>
      <c r="AF64" s="49">
        <v>6.4999999999999997E-3</v>
      </c>
      <c r="AG64" s="49">
        <v>5.3E-3</v>
      </c>
      <c r="AH64" s="49">
        <v>4.4999999999999997E-3</v>
      </c>
      <c r="AI64" s="49">
        <v>4.1999999999999997E-3</v>
      </c>
      <c r="AJ64" s="49">
        <v>4.4000000000000003E-3</v>
      </c>
      <c r="AK64" s="49">
        <v>4.8999999999999998E-3</v>
      </c>
      <c r="AL64" s="49">
        <v>5.7000000000000002E-3</v>
      </c>
      <c r="AM64" s="49">
        <v>6.6E-3</v>
      </c>
      <c r="AN64" s="49">
        <v>7.3000000000000001E-3</v>
      </c>
      <c r="AO64" s="49">
        <v>7.7999999999999996E-3</v>
      </c>
      <c r="AP64" s="49">
        <v>8.0000000000000002E-3</v>
      </c>
      <c r="AQ64" s="49">
        <v>8.0000000000000002E-3</v>
      </c>
      <c r="AR64" s="49">
        <v>7.9000000000000008E-3</v>
      </c>
      <c r="AS64" s="49">
        <v>7.9000000000000008E-3</v>
      </c>
      <c r="AT64" s="49">
        <v>8.0999999999999996E-3</v>
      </c>
      <c r="AU64" s="49">
        <v>8.5000000000000006E-3</v>
      </c>
      <c r="AV64" s="49">
        <v>9.4000000000000004E-3</v>
      </c>
      <c r="AW64" s="49">
        <v>1.0699999999999999E-2</v>
      </c>
      <c r="AX64" s="49">
        <v>1.23E-2</v>
      </c>
      <c r="AY64" s="49">
        <v>1.41E-2</v>
      </c>
      <c r="AZ64" s="49">
        <v>1.61E-2</v>
      </c>
      <c r="BA64" s="49">
        <v>1.7899999999999999E-2</v>
      </c>
      <c r="BB64" s="49">
        <v>1.95E-2</v>
      </c>
      <c r="BC64" s="49">
        <v>2.07E-2</v>
      </c>
      <c r="BD64" s="49">
        <v>2.1299999999999999E-2</v>
      </c>
      <c r="BE64" s="49">
        <v>2.1299999999999999E-2</v>
      </c>
      <c r="BF64" s="49">
        <v>2.07E-2</v>
      </c>
      <c r="BG64" s="49">
        <v>1.95E-2</v>
      </c>
      <c r="BH64" s="49">
        <v>1.7899999999999999E-2</v>
      </c>
      <c r="BI64" s="49">
        <v>1.6E-2</v>
      </c>
      <c r="BJ64" s="49">
        <v>1.38E-2</v>
      </c>
      <c r="BK64" s="49">
        <v>1.17E-2</v>
      </c>
      <c r="BL64" s="49">
        <v>9.4999999999999998E-3</v>
      </c>
      <c r="BM64" s="49">
        <v>7.4000000000000003E-3</v>
      </c>
      <c r="BN64" s="12">
        <v>7.4999999999999997E-3</v>
      </c>
      <c r="BO64" s="12">
        <v>7.7000000000000002E-3</v>
      </c>
      <c r="BP64" s="12">
        <v>7.9000000000000008E-3</v>
      </c>
      <c r="BQ64" s="12">
        <v>8.2000000000000007E-3</v>
      </c>
      <c r="BR64" s="12">
        <v>8.3999999999999995E-3</v>
      </c>
      <c r="BS64" s="12">
        <v>8.6E-3</v>
      </c>
      <c r="BT64" s="12">
        <v>8.8999999999999999E-3</v>
      </c>
      <c r="BU64" s="12">
        <v>8.9999999999999993E-3</v>
      </c>
      <c r="BV64" s="12">
        <v>8.9999999999999993E-3</v>
      </c>
      <c r="BW64" s="12">
        <v>8.9999999999999993E-3</v>
      </c>
      <c r="BX64" s="12">
        <v>8.8999999999999999E-3</v>
      </c>
      <c r="BY64" s="12">
        <v>8.8999999999999999E-3</v>
      </c>
      <c r="BZ64" s="12">
        <v>8.8999999999999999E-3</v>
      </c>
      <c r="CA64" s="12">
        <v>8.8999999999999999E-3</v>
      </c>
      <c r="CB64" s="12">
        <v>9.1000000000000004E-3</v>
      </c>
      <c r="CC64" s="12">
        <v>9.2999999999999992E-3</v>
      </c>
      <c r="CD64" s="12">
        <v>9.5999999999999992E-3</v>
      </c>
      <c r="CE64" s="12">
        <v>9.7999999999999997E-3</v>
      </c>
      <c r="CF64" s="12">
        <v>9.9000000000000008E-3</v>
      </c>
      <c r="CG64" s="12">
        <v>0.01</v>
      </c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</row>
    <row r="65" spans="1:108" x14ac:dyDescent="0.2">
      <c r="A65" s="13">
        <v>83</v>
      </c>
      <c r="B65" s="49">
        <v>5.8999999999999999E-3</v>
      </c>
      <c r="C65" s="49">
        <v>4.7999999999999996E-3</v>
      </c>
      <c r="D65" s="49">
        <v>3.5999999999999999E-3</v>
      </c>
      <c r="E65" s="49">
        <v>2.3999999999999998E-3</v>
      </c>
      <c r="F65" s="49">
        <v>1.2999999999999999E-3</v>
      </c>
      <c r="G65" s="49">
        <v>2.0000000000000001E-4</v>
      </c>
      <c r="H65" s="49">
        <v>-6.9999999999999999E-4</v>
      </c>
      <c r="I65" s="49">
        <v>-1.4E-3</v>
      </c>
      <c r="J65" s="49">
        <v>-1.9E-3</v>
      </c>
      <c r="K65" s="49">
        <v>-2.0999999999999999E-3</v>
      </c>
      <c r="L65" s="49">
        <v>-2.0999999999999999E-3</v>
      </c>
      <c r="M65" s="49">
        <v>-1.6999999999999999E-3</v>
      </c>
      <c r="N65" s="49">
        <v>-1.1000000000000001E-3</v>
      </c>
      <c r="O65" s="49">
        <v>-2.0000000000000001E-4</v>
      </c>
      <c r="P65" s="49">
        <v>1E-3</v>
      </c>
      <c r="Q65" s="49">
        <v>2.3999999999999998E-3</v>
      </c>
      <c r="R65" s="49">
        <v>4.0000000000000001E-3</v>
      </c>
      <c r="S65" s="49">
        <v>5.7000000000000002E-3</v>
      </c>
      <c r="T65" s="49">
        <v>7.4000000000000003E-3</v>
      </c>
      <c r="U65" s="49">
        <v>9.1999999999999998E-3</v>
      </c>
      <c r="V65" s="49">
        <v>1.09E-2</v>
      </c>
      <c r="W65" s="49">
        <v>1.23E-2</v>
      </c>
      <c r="X65" s="49">
        <v>1.3299999999999999E-2</v>
      </c>
      <c r="Y65" s="49">
        <v>1.4E-2</v>
      </c>
      <c r="Z65" s="49">
        <v>1.4E-2</v>
      </c>
      <c r="AA65" s="49">
        <v>1.35E-2</v>
      </c>
      <c r="AB65" s="49">
        <v>1.26E-2</v>
      </c>
      <c r="AC65" s="49">
        <v>1.12E-2</v>
      </c>
      <c r="AD65" s="49">
        <v>9.5999999999999992E-3</v>
      </c>
      <c r="AE65" s="49">
        <v>8.0000000000000002E-3</v>
      </c>
      <c r="AF65" s="49">
        <v>6.4999999999999997E-3</v>
      </c>
      <c r="AG65" s="49">
        <v>5.1999999999999998E-3</v>
      </c>
      <c r="AH65" s="49">
        <v>4.3E-3</v>
      </c>
      <c r="AI65" s="49">
        <v>3.8E-3</v>
      </c>
      <c r="AJ65" s="49">
        <v>3.8E-3</v>
      </c>
      <c r="AK65" s="49">
        <v>4.1000000000000003E-3</v>
      </c>
      <c r="AL65" s="49">
        <v>4.5999999999999999E-3</v>
      </c>
      <c r="AM65" s="49">
        <v>5.3E-3</v>
      </c>
      <c r="AN65" s="49">
        <v>5.8999999999999999E-3</v>
      </c>
      <c r="AO65" s="49">
        <v>6.1999999999999998E-3</v>
      </c>
      <c r="AP65" s="49">
        <v>6.4000000000000003E-3</v>
      </c>
      <c r="AQ65" s="49">
        <v>6.4000000000000003E-3</v>
      </c>
      <c r="AR65" s="49">
        <v>6.4000000000000003E-3</v>
      </c>
      <c r="AS65" s="49">
        <v>6.4999999999999997E-3</v>
      </c>
      <c r="AT65" s="49">
        <v>6.7999999999999996E-3</v>
      </c>
      <c r="AU65" s="49">
        <v>7.4000000000000003E-3</v>
      </c>
      <c r="AV65" s="49">
        <v>8.3999999999999995E-3</v>
      </c>
      <c r="AW65" s="49">
        <v>9.7000000000000003E-3</v>
      </c>
      <c r="AX65" s="49">
        <v>1.14E-2</v>
      </c>
      <c r="AY65" s="49">
        <v>1.3299999999999999E-2</v>
      </c>
      <c r="AZ65" s="49">
        <v>1.5299999999999999E-2</v>
      </c>
      <c r="BA65" s="49">
        <v>1.7100000000000001E-2</v>
      </c>
      <c r="BB65" s="49">
        <v>1.8700000000000001E-2</v>
      </c>
      <c r="BC65" s="49">
        <v>1.9900000000000001E-2</v>
      </c>
      <c r="BD65" s="49">
        <v>2.0500000000000001E-2</v>
      </c>
      <c r="BE65" s="49">
        <v>2.0500000000000001E-2</v>
      </c>
      <c r="BF65" s="49">
        <v>1.9900000000000001E-2</v>
      </c>
      <c r="BG65" s="49">
        <v>1.8800000000000001E-2</v>
      </c>
      <c r="BH65" s="49">
        <v>1.72E-2</v>
      </c>
      <c r="BI65" s="49">
        <v>1.54E-2</v>
      </c>
      <c r="BJ65" s="49">
        <v>1.3299999999999999E-2</v>
      </c>
      <c r="BK65" s="49">
        <v>1.1299999999999999E-2</v>
      </c>
      <c r="BL65" s="49">
        <v>9.1999999999999998E-3</v>
      </c>
      <c r="BM65" s="49">
        <v>7.1999999999999998E-3</v>
      </c>
      <c r="BN65" s="12">
        <v>7.3000000000000001E-3</v>
      </c>
      <c r="BO65" s="12">
        <v>7.4999999999999997E-3</v>
      </c>
      <c r="BP65" s="12">
        <v>7.7000000000000002E-3</v>
      </c>
      <c r="BQ65" s="12">
        <v>8.0000000000000002E-3</v>
      </c>
      <c r="BR65" s="12">
        <v>8.3000000000000001E-3</v>
      </c>
      <c r="BS65" s="12">
        <v>8.5000000000000006E-3</v>
      </c>
      <c r="BT65" s="12">
        <v>8.8000000000000005E-3</v>
      </c>
      <c r="BU65" s="12">
        <v>8.9999999999999993E-3</v>
      </c>
      <c r="BV65" s="12">
        <v>9.1000000000000004E-3</v>
      </c>
      <c r="BW65" s="12">
        <v>9.1000000000000004E-3</v>
      </c>
      <c r="BX65" s="12">
        <v>9.1000000000000004E-3</v>
      </c>
      <c r="BY65" s="12">
        <v>8.9999999999999993E-3</v>
      </c>
      <c r="BZ65" s="12">
        <v>8.9999999999999993E-3</v>
      </c>
      <c r="CA65" s="12">
        <v>9.1000000000000004E-3</v>
      </c>
      <c r="CB65" s="12">
        <v>9.1999999999999998E-3</v>
      </c>
      <c r="CC65" s="12">
        <v>9.2999999999999992E-3</v>
      </c>
      <c r="CD65" s="12">
        <v>9.5999999999999992E-3</v>
      </c>
      <c r="CE65" s="12">
        <v>9.7999999999999997E-3</v>
      </c>
      <c r="CF65" s="12">
        <v>9.9000000000000008E-3</v>
      </c>
      <c r="CG65" s="12">
        <v>0.01</v>
      </c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</row>
    <row r="66" spans="1:108" x14ac:dyDescent="0.2">
      <c r="A66" s="13">
        <v>84</v>
      </c>
      <c r="B66" s="49">
        <v>4.8999999999999998E-3</v>
      </c>
      <c r="C66" s="49">
        <v>3.8E-3</v>
      </c>
      <c r="D66" s="49">
        <v>2.5999999999999999E-3</v>
      </c>
      <c r="E66" s="49">
        <v>1.4E-3</v>
      </c>
      <c r="F66" s="49">
        <v>2.9999999999999997E-4</v>
      </c>
      <c r="G66" s="49">
        <v>-6.9999999999999999E-4</v>
      </c>
      <c r="H66" s="49">
        <v>-1.5E-3</v>
      </c>
      <c r="I66" s="49">
        <v>-2.0999999999999999E-3</v>
      </c>
      <c r="J66" s="49">
        <v>-2.5000000000000001E-3</v>
      </c>
      <c r="K66" s="49">
        <v>-2.5999999999999999E-3</v>
      </c>
      <c r="L66" s="49">
        <v>-2.3E-3</v>
      </c>
      <c r="M66" s="49">
        <v>-1.8E-3</v>
      </c>
      <c r="N66" s="49">
        <v>-1E-3</v>
      </c>
      <c r="O66" s="49">
        <v>1E-4</v>
      </c>
      <c r="P66" s="49">
        <v>1.4E-3</v>
      </c>
      <c r="Q66" s="49">
        <v>2.8E-3</v>
      </c>
      <c r="R66" s="49">
        <v>4.4999999999999997E-3</v>
      </c>
      <c r="S66" s="49">
        <v>6.1999999999999998E-3</v>
      </c>
      <c r="T66" s="49">
        <v>7.9000000000000008E-3</v>
      </c>
      <c r="U66" s="49">
        <v>9.5999999999999992E-3</v>
      </c>
      <c r="V66" s="49">
        <v>1.12E-2</v>
      </c>
      <c r="W66" s="49">
        <v>1.2500000000000001E-2</v>
      </c>
      <c r="X66" s="49">
        <v>1.35E-2</v>
      </c>
      <c r="Y66" s="49">
        <v>1.4E-2</v>
      </c>
      <c r="Z66" s="49">
        <v>1.4E-2</v>
      </c>
      <c r="AA66" s="49">
        <v>1.35E-2</v>
      </c>
      <c r="AB66" s="49">
        <v>1.26E-2</v>
      </c>
      <c r="AC66" s="49">
        <v>1.12E-2</v>
      </c>
      <c r="AD66" s="49">
        <v>9.7000000000000003E-3</v>
      </c>
      <c r="AE66" s="49">
        <v>8.0999999999999996E-3</v>
      </c>
      <c r="AF66" s="49">
        <v>6.4999999999999997E-3</v>
      </c>
      <c r="AG66" s="49">
        <v>5.1999999999999998E-3</v>
      </c>
      <c r="AH66" s="49">
        <v>4.1000000000000003E-3</v>
      </c>
      <c r="AI66" s="49">
        <v>3.5000000000000001E-3</v>
      </c>
      <c r="AJ66" s="49">
        <v>3.2000000000000002E-3</v>
      </c>
      <c r="AK66" s="49">
        <v>3.3E-3</v>
      </c>
      <c r="AL66" s="49">
        <v>3.5999999999999999E-3</v>
      </c>
      <c r="AM66" s="49">
        <v>4.0000000000000001E-3</v>
      </c>
      <c r="AN66" s="49">
        <v>4.4000000000000003E-3</v>
      </c>
      <c r="AO66" s="49">
        <v>4.7000000000000002E-3</v>
      </c>
      <c r="AP66" s="49">
        <v>4.7999999999999996E-3</v>
      </c>
      <c r="AQ66" s="49">
        <v>4.8999999999999998E-3</v>
      </c>
      <c r="AR66" s="49">
        <v>4.8999999999999998E-3</v>
      </c>
      <c r="AS66" s="49">
        <v>5.1000000000000004E-3</v>
      </c>
      <c r="AT66" s="49">
        <v>5.4999999999999997E-3</v>
      </c>
      <c r="AU66" s="49">
        <v>6.1999999999999998E-3</v>
      </c>
      <c r="AV66" s="49">
        <v>7.3000000000000001E-3</v>
      </c>
      <c r="AW66" s="49">
        <v>8.6999999999999994E-3</v>
      </c>
      <c r="AX66" s="49">
        <v>1.04E-2</v>
      </c>
      <c r="AY66" s="49">
        <v>1.24E-2</v>
      </c>
      <c r="AZ66" s="49">
        <v>1.43E-2</v>
      </c>
      <c r="BA66" s="49">
        <v>1.6199999999999999E-2</v>
      </c>
      <c r="BB66" s="49">
        <v>1.78E-2</v>
      </c>
      <c r="BC66" s="49">
        <v>1.9E-2</v>
      </c>
      <c r="BD66" s="49">
        <v>1.9599999999999999E-2</v>
      </c>
      <c r="BE66" s="49">
        <v>1.9599999999999999E-2</v>
      </c>
      <c r="BF66" s="49">
        <v>1.9099999999999999E-2</v>
      </c>
      <c r="BG66" s="49">
        <v>1.7999999999999999E-2</v>
      </c>
      <c r="BH66" s="49">
        <v>1.6500000000000001E-2</v>
      </c>
      <c r="BI66" s="49">
        <v>1.4800000000000001E-2</v>
      </c>
      <c r="BJ66" s="49">
        <v>1.2800000000000001E-2</v>
      </c>
      <c r="BK66" s="49">
        <v>1.0800000000000001E-2</v>
      </c>
      <c r="BL66" s="49">
        <v>8.8999999999999999E-3</v>
      </c>
      <c r="BM66" s="49">
        <v>6.8999999999999999E-3</v>
      </c>
      <c r="BN66" s="12">
        <v>7.1000000000000004E-3</v>
      </c>
      <c r="BO66" s="12">
        <v>7.3000000000000001E-3</v>
      </c>
      <c r="BP66" s="12">
        <v>7.6E-3</v>
      </c>
      <c r="BQ66" s="12">
        <v>7.7999999999999996E-3</v>
      </c>
      <c r="BR66" s="12">
        <v>8.0999999999999996E-3</v>
      </c>
      <c r="BS66" s="12">
        <v>8.3999999999999995E-3</v>
      </c>
      <c r="BT66" s="12">
        <v>8.6999999999999994E-3</v>
      </c>
      <c r="BU66" s="12">
        <v>8.8999999999999999E-3</v>
      </c>
      <c r="BV66" s="12">
        <v>9.1000000000000004E-3</v>
      </c>
      <c r="BW66" s="12">
        <v>9.1999999999999998E-3</v>
      </c>
      <c r="BX66" s="12">
        <v>9.1999999999999998E-3</v>
      </c>
      <c r="BY66" s="12">
        <v>9.1000000000000004E-3</v>
      </c>
      <c r="BZ66" s="12">
        <v>9.1000000000000004E-3</v>
      </c>
      <c r="CA66" s="12">
        <v>9.1999999999999998E-3</v>
      </c>
      <c r="CB66" s="12">
        <v>9.2999999999999992E-3</v>
      </c>
      <c r="CC66" s="12">
        <v>9.4000000000000004E-3</v>
      </c>
      <c r="CD66" s="12">
        <v>9.5999999999999992E-3</v>
      </c>
      <c r="CE66" s="12">
        <v>9.7999999999999997E-3</v>
      </c>
      <c r="CF66" s="12">
        <v>9.9000000000000008E-3</v>
      </c>
      <c r="CG66" s="12">
        <v>0.01</v>
      </c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</row>
    <row r="67" spans="1:108" x14ac:dyDescent="0.2">
      <c r="A67" s="13">
        <v>85</v>
      </c>
      <c r="B67" s="49">
        <v>3.8E-3</v>
      </c>
      <c r="C67" s="49">
        <v>2.7000000000000001E-3</v>
      </c>
      <c r="D67" s="49">
        <v>1.5E-3</v>
      </c>
      <c r="E67" s="49">
        <v>4.0000000000000002E-4</v>
      </c>
      <c r="F67" s="49">
        <v>-6.9999999999999999E-4</v>
      </c>
      <c r="G67" s="49">
        <v>-1.6000000000000001E-3</v>
      </c>
      <c r="H67" s="49">
        <v>-2.3E-3</v>
      </c>
      <c r="I67" s="49">
        <v>-2.8E-3</v>
      </c>
      <c r="J67" s="49">
        <v>-3.0999999999999999E-3</v>
      </c>
      <c r="K67" s="49">
        <v>-3.0000000000000001E-3</v>
      </c>
      <c r="L67" s="49">
        <v>-2.5999999999999999E-3</v>
      </c>
      <c r="M67" s="49">
        <v>-2E-3</v>
      </c>
      <c r="N67" s="49">
        <v>-1E-3</v>
      </c>
      <c r="O67" s="49">
        <v>2.0000000000000001E-4</v>
      </c>
      <c r="P67" s="49">
        <v>1.6999999999999999E-3</v>
      </c>
      <c r="Q67" s="49">
        <v>3.3E-3</v>
      </c>
      <c r="R67" s="49">
        <v>4.8999999999999998E-3</v>
      </c>
      <c r="S67" s="49">
        <v>6.7000000000000002E-3</v>
      </c>
      <c r="T67" s="49">
        <v>8.3999999999999995E-3</v>
      </c>
      <c r="U67" s="49">
        <v>0.01</v>
      </c>
      <c r="V67" s="49">
        <v>1.15E-2</v>
      </c>
      <c r="W67" s="49">
        <v>1.2699999999999999E-2</v>
      </c>
      <c r="X67" s="49">
        <v>1.3599999999999999E-2</v>
      </c>
      <c r="Y67" s="49">
        <v>1.4E-2</v>
      </c>
      <c r="Z67" s="49">
        <v>1.4E-2</v>
      </c>
      <c r="AA67" s="49">
        <v>1.35E-2</v>
      </c>
      <c r="AB67" s="49">
        <v>1.26E-2</v>
      </c>
      <c r="AC67" s="49">
        <v>1.1299999999999999E-2</v>
      </c>
      <c r="AD67" s="49">
        <v>9.7999999999999997E-3</v>
      </c>
      <c r="AE67" s="49">
        <v>8.2000000000000007E-3</v>
      </c>
      <c r="AF67" s="49">
        <v>6.6E-3</v>
      </c>
      <c r="AG67" s="49">
        <v>5.1999999999999998E-3</v>
      </c>
      <c r="AH67" s="49">
        <v>4.0000000000000001E-3</v>
      </c>
      <c r="AI67" s="49">
        <v>3.2000000000000002E-3</v>
      </c>
      <c r="AJ67" s="49">
        <v>2.7000000000000001E-3</v>
      </c>
      <c r="AK67" s="49">
        <v>2.5000000000000001E-3</v>
      </c>
      <c r="AL67" s="49">
        <v>2.5999999999999999E-3</v>
      </c>
      <c r="AM67" s="49">
        <v>2.8E-3</v>
      </c>
      <c r="AN67" s="49">
        <v>3.0000000000000001E-3</v>
      </c>
      <c r="AO67" s="49">
        <v>3.2000000000000002E-3</v>
      </c>
      <c r="AP67" s="49">
        <v>3.3E-3</v>
      </c>
      <c r="AQ67" s="49">
        <v>3.3E-3</v>
      </c>
      <c r="AR67" s="49">
        <v>3.3999999999999998E-3</v>
      </c>
      <c r="AS67" s="49">
        <v>3.7000000000000002E-3</v>
      </c>
      <c r="AT67" s="49">
        <v>4.1999999999999997E-3</v>
      </c>
      <c r="AU67" s="49">
        <v>5.0000000000000001E-3</v>
      </c>
      <c r="AV67" s="49">
        <v>6.1000000000000004E-3</v>
      </c>
      <c r="AW67" s="49">
        <v>7.6E-3</v>
      </c>
      <c r="AX67" s="49">
        <v>9.4000000000000004E-3</v>
      </c>
      <c r="AY67" s="49">
        <v>1.1299999999999999E-2</v>
      </c>
      <c r="AZ67" s="49">
        <v>1.3299999999999999E-2</v>
      </c>
      <c r="BA67" s="49">
        <v>1.52E-2</v>
      </c>
      <c r="BB67" s="49">
        <v>1.6799999999999999E-2</v>
      </c>
      <c r="BC67" s="49">
        <v>1.7999999999999999E-2</v>
      </c>
      <c r="BD67" s="49">
        <v>1.8599999999999998E-2</v>
      </c>
      <c r="BE67" s="49">
        <v>1.8700000000000001E-2</v>
      </c>
      <c r="BF67" s="49">
        <v>1.8200000000000001E-2</v>
      </c>
      <c r="BG67" s="49">
        <v>1.72E-2</v>
      </c>
      <c r="BH67" s="49">
        <v>1.5800000000000002E-2</v>
      </c>
      <c r="BI67" s="49">
        <v>1.41E-2</v>
      </c>
      <c r="BJ67" s="49">
        <v>1.23E-2</v>
      </c>
      <c r="BK67" s="49">
        <v>1.04E-2</v>
      </c>
      <c r="BL67" s="49">
        <v>8.5000000000000006E-3</v>
      </c>
      <c r="BM67" s="49">
        <v>6.7000000000000002E-3</v>
      </c>
      <c r="BN67" s="12">
        <v>6.8999999999999999E-3</v>
      </c>
      <c r="BO67" s="12">
        <v>7.1000000000000004E-3</v>
      </c>
      <c r="BP67" s="12">
        <v>7.4000000000000003E-3</v>
      </c>
      <c r="BQ67" s="12">
        <v>7.7000000000000002E-3</v>
      </c>
      <c r="BR67" s="12">
        <v>8.0000000000000002E-3</v>
      </c>
      <c r="BS67" s="12">
        <v>8.3000000000000001E-3</v>
      </c>
      <c r="BT67" s="12">
        <v>8.6E-3</v>
      </c>
      <c r="BU67" s="12">
        <v>8.8000000000000005E-3</v>
      </c>
      <c r="BV67" s="12">
        <v>8.9999999999999993E-3</v>
      </c>
      <c r="BW67" s="12">
        <v>9.1999999999999998E-3</v>
      </c>
      <c r="BX67" s="12">
        <v>9.1999999999999998E-3</v>
      </c>
      <c r="BY67" s="12">
        <v>9.1999999999999998E-3</v>
      </c>
      <c r="BZ67" s="12">
        <v>9.1999999999999998E-3</v>
      </c>
      <c r="CA67" s="12">
        <v>9.1999999999999998E-3</v>
      </c>
      <c r="CB67" s="12">
        <v>9.2999999999999992E-3</v>
      </c>
      <c r="CC67" s="12">
        <v>9.4000000000000004E-3</v>
      </c>
      <c r="CD67" s="12">
        <v>9.4999999999999998E-3</v>
      </c>
      <c r="CE67" s="12">
        <v>9.7000000000000003E-3</v>
      </c>
      <c r="CF67" s="12">
        <v>9.9000000000000008E-3</v>
      </c>
      <c r="CG67" s="12">
        <v>0.01</v>
      </c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</row>
    <row r="68" spans="1:108" x14ac:dyDescent="0.2">
      <c r="A68" s="13">
        <v>86</v>
      </c>
      <c r="B68" s="49">
        <v>2.5000000000000001E-3</v>
      </c>
      <c r="C68" s="49">
        <v>1.4E-3</v>
      </c>
      <c r="D68" s="49">
        <v>2.9999999999999997E-4</v>
      </c>
      <c r="E68" s="49">
        <v>-8.0000000000000004E-4</v>
      </c>
      <c r="F68" s="49">
        <v>-1.8E-3</v>
      </c>
      <c r="G68" s="49">
        <v>-2.5999999999999999E-3</v>
      </c>
      <c r="H68" s="49">
        <v>-3.2000000000000002E-3</v>
      </c>
      <c r="I68" s="49">
        <v>-3.5999999999999999E-3</v>
      </c>
      <c r="J68" s="49">
        <v>-3.7000000000000002E-3</v>
      </c>
      <c r="K68" s="49">
        <v>-3.5000000000000001E-3</v>
      </c>
      <c r="L68" s="49">
        <v>-3.0000000000000001E-3</v>
      </c>
      <c r="M68" s="49">
        <v>-2.0999999999999999E-3</v>
      </c>
      <c r="N68" s="49">
        <v>-1E-3</v>
      </c>
      <c r="O68" s="49">
        <v>4.0000000000000002E-4</v>
      </c>
      <c r="P68" s="49">
        <v>2E-3</v>
      </c>
      <c r="Q68" s="49">
        <v>3.5999999999999999E-3</v>
      </c>
      <c r="R68" s="49">
        <v>5.4000000000000003E-3</v>
      </c>
      <c r="S68" s="49">
        <v>7.1000000000000004E-3</v>
      </c>
      <c r="T68" s="49">
        <v>8.8000000000000005E-3</v>
      </c>
      <c r="U68" s="49">
        <v>1.04E-2</v>
      </c>
      <c r="V68" s="49">
        <v>1.18E-2</v>
      </c>
      <c r="W68" s="49">
        <v>1.29E-2</v>
      </c>
      <c r="X68" s="49">
        <v>1.3599999999999999E-2</v>
      </c>
      <c r="Y68" s="49">
        <v>1.4E-2</v>
      </c>
      <c r="Z68" s="49">
        <v>1.4E-2</v>
      </c>
      <c r="AA68" s="49">
        <v>1.35E-2</v>
      </c>
      <c r="AB68" s="49">
        <v>1.2500000000000001E-2</v>
      </c>
      <c r="AC68" s="49">
        <v>1.1299999999999999E-2</v>
      </c>
      <c r="AD68" s="49">
        <v>9.7999999999999997E-3</v>
      </c>
      <c r="AE68" s="49">
        <v>8.2000000000000007E-3</v>
      </c>
      <c r="AF68" s="49">
        <v>6.7000000000000002E-3</v>
      </c>
      <c r="AG68" s="49">
        <v>5.1999999999999998E-3</v>
      </c>
      <c r="AH68" s="49">
        <v>3.8999999999999998E-3</v>
      </c>
      <c r="AI68" s="49">
        <v>2.8999999999999998E-3</v>
      </c>
      <c r="AJ68" s="49">
        <v>2.2000000000000001E-3</v>
      </c>
      <c r="AK68" s="49">
        <v>1.8E-3</v>
      </c>
      <c r="AL68" s="49">
        <v>1.6000000000000001E-3</v>
      </c>
      <c r="AM68" s="49">
        <v>1.6000000000000001E-3</v>
      </c>
      <c r="AN68" s="49">
        <v>1.6999999999999999E-3</v>
      </c>
      <c r="AO68" s="49">
        <v>1.6999999999999999E-3</v>
      </c>
      <c r="AP68" s="49">
        <v>1.6999999999999999E-3</v>
      </c>
      <c r="AQ68" s="49">
        <v>1.8E-3</v>
      </c>
      <c r="AR68" s="49">
        <v>1.9E-3</v>
      </c>
      <c r="AS68" s="49">
        <v>2.2000000000000001E-3</v>
      </c>
      <c r="AT68" s="49">
        <v>2.8E-3</v>
      </c>
      <c r="AU68" s="49">
        <v>3.7000000000000002E-3</v>
      </c>
      <c r="AV68" s="49">
        <v>4.8999999999999998E-3</v>
      </c>
      <c r="AW68" s="49">
        <v>6.4000000000000003E-3</v>
      </c>
      <c r="AX68" s="49">
        <v>8.2000000000000007E-3</v>
      </c>
      <c r="AY68" s="49">
        <v>1.0200000000000001E-2</v>
      </c>
      <c r="AZ68" s="49">
        <v>1.2200000000000001E-2</v>
      </c>
      <c r="BA68" s="49">
        <v>1.41E-2</v>
      </c>
      <c r="BB68" s="49">
        <v>1.5699999999999999E-2</v>
      </c>
      <c r="BC68" s="49">
        <v>1.6899999999999998E-2</v>
      </c>
      <c r="BD68" s="49">
        <v>1.7600000000000001E-2</v>
      </c>
      <c r="BE68" s="49">
        <v>1.77E-2</v>
      </c>
      <c r="BF68" s="49">
        <v>1.7299999999999999E-2</v>
      </c>
      <c r="BG68" s="49">
        <v>1.6400000000000001E-2</v>
      </c>
      <c r="BH68" s="49">
        <v>1.5100000000000001E-2</v>
      </c>
      <c r="BI68" s="49">
        <v>1.35E-2</v>
      </c>
      <c r="BJ68" s="49">
        <v>1.18E-2</v>
      </c>
      <c r="BK68" s="49">
        <v>0.01</v>
      </c>
      <c r="BL68" s="49">
        <v>8.2000000000000007E-3</v>
      </c>
      <c r="BM68" s="49">
        <v>6.4999999999999997E-3</v>
      </c>
      <c r="BN68" s="12">
        <v>6.6E-3</v>
      </c>
      <c r="BO68" s="12">
        <v>6.8999999999999999E-3</v>
      </c>
      <c r="BP68" s="12">
        <v>7.1000000000000004E-3</v>
      </c>
      <c r="BQ68" s="12">
        <v>7.4000000000000003E-3</v>
      </c>
      <c r="BR68" s="12">
        <v>7.7999999999999996E-3</v>
      </c>
      <c r="BS68" s="12">
        <v>8.0999999999999996E-3</v>
      </c>
      <c r="BT68" s="12">
        <v>8.3999999999999995E-3</v>
      </c>
      <c r="BU68" s="12">
        <v>8.6E-3</v>
      </c>
      <c r="BV68" s="12">
        <v>8.8999999999999999E-3</v>
      </c>
      <c r="BW68" s="12">
        <v>8.9999999999999993E-3</v>
      </c>
      <c r="BX68" s="12">
        <v>9.1000000000000004E-3</v>
      </c>
      <c r="BY68" s="12">
        <v>9.1000000000000004E-3</v>
      </c>
      <c r="BZ68" s="12">
        <v>9.1999999999999998E-3</v>
      </c>
      <c r="CA68" s="12">
        <v>9.1999999999999998E-3</v>
      </c>
      <c r="CB68" s="12">
        <v>9.2999999999999992E-3</v>
      </c>
      <c r="CC68" s="12">
        <v>9.2999999999999992E-3</v>
      </c>
      <c r="CD68" s="12">
        <v>9.4999999999999998E-3</v>
      </c>
      <c r="CE68" s="12">
        <v>9.5999999999999992E-3</v>
      </c>
      <c r="CF68" s="12">
        <v>9.7000000000000003E-3</v>
      </c>
      <c r="CG68" s="12">
        <v>9.9000000000000008E-3</v>
      </c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</row>
    <row r="69" spans="1:108" x14ac:dyDescent="0.2">
      <c r="A69" s="13">
        <v>87</v>
      </c>
      <c r="B69" s="49">
        <v>1E-3</v>
      </c>
      <c r="C69" s="49">
        <v>0</v>
      </c>
      <c r="D69" s="49">
        <v>-1E-3</v>
      </c>
      <c r="E69" s="49">
        <v>-2E-3</v>
      </c>
      <c r="F69" s="49">
        <v>-2.8999999999999998E-3</v>
      </c>
      <c r="G69" s="49">
        <v>-3.5999999999999999E-3</v>
      </c>
      <c r="H69" s="49">
        <v>-4.1000000000000003E-3</v>
      </c>
      <c r="I69" s="49">
        <v>-4.3E-3</v>
      </c>
      <c r="J69" s="49">
        <v>-4.3E-3</v>
      </c>
      <c r="K69" s="49">
        <v>-3.8999999999999998E-3</v>
      </c>
      <c r="L69" s="49">
        <v>-3.3E-3</v>
      </c>
      <c r="M69" s="49">
        <v>-2.3E-3</v>
      </c>
      <c r="N69" s="49">
        <v>-1E-3</v>
      </c>
      <c r="O69" s="49">
        <v>5.0000000000000001E-4</v>
      </c>
      <c r="P69" s="49">
        <v>2.2000000000000001E-3</v>
      </c>
      <c r="Q69" s="49">
        <v>4.0000000000000001E-3</v>
      </c>
      <c r="R69" s="49">
        <v>5.7999999999999996E-3</v>
      </c>
      <c r="S69" s="49">
        <v>7.4999999999999997E-3</v>
      </c>
      <c r="T69" s="49">
        <v>9.1999999999999998E-3</v>
      </c>
      <c r="U69" s="49">
        <v>1.0699999999999999E-2</v>
      </c>
      <c r="V69" s="49">
        <v>1.2E-2</v>
      </c>
      <c r="W69" s="49">
        <v>1.2999999999999999E-2</v>
      </c>
      <c r="X69" s="49">
        <v>1.37E-2</v>
      </c>
      <c r="Y69" s="49">
        <v>1.4E-2</v>
      </c>
      <c r="Z69" s="49">
        <v>1.3899999999999999E-2</v>
      </c>
      <c r="AA69" s="49">
        <v>1.34E-2</v>
      </c>
      <c r="AB69" s="49">
        <v>1.2500000000000001E-2</v>
      </c>
      <c r="AC69" s="49">
        <v>1.1299999999999999E-2</v>
      </c>
      <c r="AD69" s="49">
        <v>9.9000000000000008E-3</v>
      </c>
      <c r="AE69" s="49">
        <v>8.3000000000000001E-3</v>
      </c>
      <c r="AF69" s="49">
        <v>6.7000000000000002E-3</v>
      </c>
      <c r="AG69" s="49">
        <v>5.1999999999999998E-3</v>
      </c>
      <c r="AH69" s="49">
        <v>3.8E-3</v>
      </c>
      <c r="AI69" s="49">
        <v>2.5999999999999999E-3</v>
      </c>
      <c r="AJ69" s="49">
        <v>1.8E-3</v>
      </c>
      <c r="AK69" s="49">
        <v>1.1000000000000001E-3</v>
      </c>
      <c r="AL69" s="49">
        <v>8.0000000000000004E-4</v>
      </c>
      <c r="AM69" s="49">
        <v>5.0000000000000001E-4</v>
      </c>
      <c r="AN69" s="49">
        <v>4.0000000000000002E-4</v>
      </c>
      <c r="AO69" s="49">
        <v>2.9999999999999997E-4</v>
      </c>
      <c r="AP69" s="49">
        <v>2.0000000000000001E-4</v>
      </c>
      <c r="AQ69" s="49">
        <v>2.9999999999999997E-4</v>
      </c>
      <c r="AR69" s="49">
        <v>4.0000000000000002E-4</v>
      </c>
      <c r="AS69" s="49">
        <v>8.0000000000000004E-4</v>
      </c>
      <c r="AT69" s="49">
        <v>1.4E-3</v>
      </c>
      <c r="AU69" s="49">
        <v>2.3E-3</v>
      </c>
      <c r="AV69" s="49">
        <v>3.5999999999999999E-3</v>
      </c>
      <c r="AW69" s="49">
        <v>5.1000000000000004E-3</v>
      </c>
      <c r="AX69" s="49">
        <v>6.8999999999999999E-3</v>
      </c>
      <c r="AY69" s="49">
        <v>8.8999999999999999E-3</v>
      </c>
      <c r="AZ69" s="49">
        <v>1.09E-2</v>
      </c>
      <c r="BA69" s="49">
        <v>1.2800000000000001E-2</v>
      </c>
      <c r="BB69" s="49">
        <v>1.4500000000000001E-2</v>
      </c>
      <c r="BC69" s="49">
        <v>1.5699999999999999E-2</v>
      </c>
      <c r="BD69" s="49">
        <v>1.6400000000000001E-2</v>
      </c>
      <c r="BE69" s="49">
        <v>1.67E-2</v>
      </c>
      <c r="BF69" s="49">
        <v>1.6299999999999999E-2</v>
      </c>
      <c r="BG69" s="49">
        <v>1.55E-2</v>
      </c>
      <c r="BH69" s="49">
        <v>1.44E-2</v>
      </c>
      <c r="BI69" s="49">
        <v>1.29E-2</v>
      </c>
      <c r="BJ69" s="49">
        <v>1.1299999999999999E-2</v>
      </c>
      <c r="BK69" s="49">
        <v>9.5999999999999992E-3</v>
      </c>
      <c r="BL69" s="49">
        <v>8.0000000000000002E-3</v>
      </c>
      <c r="BM69" s="49">
        <v>6.3E-3</v>
      </c>
      <c r="BN69" s="12">
        <v>6.4000000000000003E-3</v>
      </c>
      <c r="BO69" s="12">
        <v>6.7000000000000002E-3</v>
      </c>
      <c r="BP69" s="12">
        <v>6.8999999999999999E-3</v>
      </c>
      <c r="BQ69" s="12">
        <v>7.1999999999999998E-3</v>
      </c>
      <c r="BR69" s="12">
        <v>7.6E-3</v>
      </c>
      <c r="BS69" s="12">
        <v>7.9000000000000008E-3</v>
      </c>
      <c r="BT69" s="12">
        <v>8.2000000000000007E-3</v>
      </c>
      <c r="BU69" s="12">
        <v>8.3999999999999995E-3</v>
      </c>
      <c r="BV69" s="12">
        <v>8.6999999999999994E-3</v>
      </c>
      <c r="BW69" s="12">
        <v>8.8000000000000005E-3</v>
      </c>
      <c r="BX69" s="12">
        <v>8.8999999999999999E-3</v>
      </c>
      <c r="BY69" s="12">
        <v>8.9999999999999993E-3</v>
      </c>
      <c r="BZ69" s="12">
        <v>9.1000000000000004E-3</v>
      </c>
      <c r="CA69" s="12">
        <v>9.1000000000000004E-3</v>
      </c>
      <c r="CB69" s="12">
        <v>9.1999999999999998E-3</v>
      </c>
      <c r="CC69" s="12">
        <v>9.2999999999999992E-3</v>
      </c>
      <c r="CD69" s="12">
        <v>9.2999999999999992E-3</v>
      </c>
      <c r="CE69" s="12">
        <v>9.4999999999999998E-3</v>
      </c>
      <c r="CF69" s="12">
        <v>9.5999999999999992E-3</v>
      </c>
      <c r="CG69" s="12">
        <v>9.7000000000000003E-3</v>
      </c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</row>
    <row r="70" spans="1:108" x14ac:dyDescent="0.2">
      <c r="A70" s="13">
        <v>88</v>
      </c>
      <c r="B70" s="49">
        <v>-6.9999999999999999E-4</v>
      </c>
      <c r="C70" s="49">
        <v>-1.6000000000000001E-3</v>
      </c>
      <c r="D70" s="49">
        <v>-2.5000000000000001E-3</v>
      </c>
      <c r="E70" s="49">
        <v>-3.3E-3</v>
      </c>
      <c r="F70" s="49">
        <v>-4.1000000000000003E-3</v>
      </c>
      <c r="G70" s="49">
        <v>-4.5999999999999999E-3</v>
      </c>
      <c r="H70" s="49">
        <v>-5.0000000000000001E-3</v>
      </c>
      <c r="I70" s="49">
        <v>-5.1000000000000004E-3</v>
      </c>
      <c r="J70" s="49">
        <v>-4.8999999999999998E-3</v>
      </c>
      <c r="K70" s="49">
        <v>-4.4000000000000003E-3</v>
      </c>
      <c r="L70" s="49">
        <v>-3.5000000000000001E-3</v>
      </c>
      <c r="M70" s="49">
        <v>-2.3999999999999998E-3</v>
      </c>
      <c r="N70" s="49">
        <v>-1E-3</v>
      </c>
      <c r="O70" s="49">
        <v>5.9999999999999995E-4</v>
      </c>
      <c r="P70" s="49">
        <v>2.3999999999999998E-3</v>
      </c>
      <c r="Q70" s="49">
        <v>4.3E-3</v>
      </c>
      <c r="R70" s="49">
        <v>6.1000000000000004E-3</v>
      </c>
      <c r="S70" s="49">
        <v>7.9000000000000008E-3</v>
      </c>
      <c r="T70" s="49">
        <v>9.4999999999999998E-3</v>
      </c>
      <c r="U70" s="49">
        <v>1.0999999999999999E-2</v>
      </c>
      <c r="V70" s="49">
        <v>1.2200000000000001E-2</v>
      </c>
      <c r="W70" s="49">
        <v>1.3100000000000001E-2</v>
      </c>
      <c r="X70" s="49">
        <v>1.37E-2</v>
      </c>
      <c r="Y70" s="49">
        <v>1.4E-2</v>
      </c>
      <c r="Z70" s="49">
        <v>1.3899999999999999E-2</v>
      </c>
      <c r="AA70" s="49">
        <v>1.3299999999999999E-2</v>
      </c>
      <c r="AB70" s="49">
        <v>1.2500000000000001E-2</v>
      </c>
      <c r="AC70" s="49">
        <v>1.1299999999999999E-2</v>
      </c>
      <c r="AD70" s="49">
        <v>9.9000000000000008E-3</v>
      </c>
      <c r="AE70" s="49">
        <v>8.3999999999999995E-3</v>
      </c>
      <c r="AF70" s="49">
        <v>6.7999999999999996E-3</v>
      </c>
      <c r="AG70" s="49">
        <v>5.1999999999999998E-3</v>
      </c>
      <c r="AH70" s="49">
        <v>3.7000000000000002E-3</v>
      </c>
      <c r="AI70" s="49">
        <v>2.3999999999999998E-3</v>
      </c>
      <c r="AJ70" s="49">
        <v>1.4E-3</v>
      </c>
      <c r="AK70" s="49">
        <v>5.0000000000000001E-4</v>
      </c>
      <c r="AL70" s="49">
        <v>-1E-4</v>
      </c>
      <c r="AM70" s="49">
        <v>-5.0000000000000001E-4</v>
      </c>
      <c r="AN70" s="49">
        <v>-8.0000000000000004E-4</v>
      </c>
      <c r="AO70" s="49">
        <v>-1E-3</v>
      </c>
      <c r="AP70" s="49">
        <v>-1.1999999999999999E-3</v>
      </c>
      <c r="AQ70" s="49">
        <v>-1.1999999999999999E-3</v>
      </c>
      <c r="AR70" s="49">
        <v>-1E-3</v>
      </c>
      <c r="AS70" s="49">
        <v>-6.9999999999999999E-4</v>
      </c>
      <c r="AT70" s="49">
        <v>0</v>
      </c>
      <c r="AU70" s="49">
        <v>1E-3</v>
      </c>
      <c r="AV70" s="49">
        <v>2.2000000000000001E-3</v>
      </c>
      <c r="AW70" s="49">
        <v>3.8E-3</v>
      </c>
      <c r="AX70" s="49">
        <v>5.5999999999999999E-3</v>
      </c>
      <c r="AY70" s="49">
        <v>7.6E-3</v>
      </c>
      <c r="AZ70" s="49">
        <v>9.5999999999999992E-3</v>
      </c>
      <c r="BA70" s="49">
        <v>1.15E-2</v>
      </c>
      <c r="BB70" s="49">
        <v>1.3100000000000001E-2</v>
      </c>
      <c r="BC70" s="49">
        <v>1.44E-2</v>
      </c>
      <c r="BD70" s="49">
        <v>1.52E-2</v>
      </c>
      <c r="BE70" s="49">
        <v>1.55E-2</v>
      </c>
      <c r="BF70" s="49">
        <v>1.5299999999999999E-2</v>
      </c>
      <c r="BG70" s="49">
        <v>1.46E-2</v>
      </c>
      <c r="BH70" s="49">
        <v>1.3599999999999999E-2</v>
      </c>
      <c r="BI70" s="49">
        <v>1.23E-2</v>
      </c>
      <c r="BJ70" s="49">
        <v>1.0800000000000001E-2</v>
      </c>
      <c r="BK70" s="49">
        <v>9.2999999999999992E-3</v>
      </c>
      <c r="BL70" s="49">
        <v>7.7000000000000002E-3</v>
      </c>
      <c r="BM70" s="49">
        <v>6.1999999999999998E-3</v>
      </c>
      <c r="BN70" s="12">
        <v>6.3E-3</v>
      </c>
      <c r="BO70" s="12">
        <v>6.4999999999999997E-3</v>
      </c>
      <c r="BP70" s="12">
        <v>6.7000000000000002E-3</v>
      </c>
      <c r="BQ70" s="12">
        <v>7.0000000000000001E-3</v>
      </c>
      <c r="BR70" s="12">
        <v>7.4000000000000003E-3</v>
      </c>
      <c r="BS70" s="12">
        <v>7.7000000000000002E-3</v>
      </c>
      <c r="BT70" s="12">
        <v>8.0000000000000002E-3</v>
      </c>
      <c r="BU70" s="12">
        <v>8.2000000000000007E-3</v>
      </c>
      <c r="BV70" s="12">
        <v>8.5000000000000006E-3</v>
      </c>
      <c r="BW70" s="12">
        <v>8.6E-3</v>
      </c>
      <c r="BX70" s="12">
        <v>8.6999999999999994E-3</v>
      </c>
      <c r="BY70" s="12">
        <v>8.8000000000000005E-3</v>
      </c>
      <c r="BZ70" s="12">
        <v>8.9999999999999993E-3</v>
      </c>
      <c r="CA70" s="12">
        <v>8.9999999999999993E-3</v>
      </c>
      <c r="CB70" s="12">
        <v>9.1000000000000004E-3</v>
      </c>
      <c r="CC70" s="12">
        <v>9.1999999999999998E-3</v>
      </c>
      <c r="CD70" s="12">
        <v>9.1999999999999998E-3</v>
      </c>
      <c r="CE70" s="12">
        <v>9.2999999999999992E-3</v>
      </c>
      <c r="CF70" s="12">
        <v>9.4999999999999998E-3</v>
      </c>
      <c r="CG70" s="12">
        <v>9.5999999999999992E-3</v>
      </c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</row>
    <row r="71" spans="1:108" x14ac:dyDescent="0.2">
      <c r="A71" s="13">
        <v>89</v>
      </c>
      <c r="B71" s="49">
        <v>-2.7000000000000001E-3</v>
      </c>
      <c r="C71" s="49">
        <v>-3.3999999999999998E-3</v>
      </c>
      <c r="D71" s="49">
        <v>-4.1000000000000003E-3</v>
      </c>
      <c r="E71" s="49">
        <v>-4.7000000000000002E-3</v>
      </c>
      <c r="F71" s="49">
        <v>-5.3E-3</v>
      </c>
      <c r="G71" s="49">
        <v>-5.7000000000000002E-3</v>
      </c>
      <c r="H71" s="49">
        <v>-5.8999999999999999E-3</v>
      </c>
      <c r="I71" s="49">
        <v>-5.7999999999999996E-3</v>
      </c>
      <c r="J71" s="49">
        <v>-5.4000000000000003E-3</v>
      </c>
      <c r="K71" s="49">
        <v>-4.7000000000000002E-3</v>
      </c>
      <c r="L71" s="49">
        <v>-3.8E-3</v>
      </c>
      <c r="M71" s="49">
        <v>-2.5000000000000001E-3</v>
      </c>
      <c r="N71" s="49">
        <v>-1E-3</v>
      </c>
      <c r="O71" s="49">
        <v>8.0000000000000004E-4</v>
      </c>
      <c r="P71" s="49">
        <v>2.5999999999999999E-3</v>
      </c>
      <c r="Q71" s="49">
        <v>4.4999999999999997E-3</v>
      </c>
      <c r="R71" s="49">
        <v>6.4000000000000003E-3</v>
      </c>
      <c r="S71" s="49">
        <v>8.2000000000000007E-3</v>
      </c>
      <c r="T71" s="49">
        <v>9.7999999999999997E-3</v>
      </c>
      <c r="U71" s="49">
        <v>1.12E-2</v>
      </c>
      <c r="V71" s="49">
        <v>1.23E-2</v>
      </c>
      <c r="W71" s="49">
        <v>1.32E-2</v>
      </c>
      <c r="X71" s="49">
        <v>1.37E-2</v>
      </c>
      <c r="Y71" s="49">
        <v>1.3899999999999999E-2</v>
      </c>
      <c r="Z71" s="49">
        <v>1.38E-2</v>
      </c>
      <c r="AA71" s="49">
        <v>1.32E-2</v>
      </c>
      <c r="AB71" s="49">
        <v>1.24E-2</v>
      </c>
      <c r="AC71" s="49">
        <v>1.1299999999999999E-2</v>
      </c>
      <c r="AD71" s="49">
        <v>9.9000000000000008E-3</v>
      </c>
      <c r="AE71" s="49">
        <v>8.3999999999999995E-3</v>
      </c>
      <c r="AF71" s="49">
        <v>6.7999999999999996E-3</v>
      </c>
      <c r="AG71" s="49">
        <v>5.1999999999999998E-3</v>
      </c>
      <c r="AH71" s="49">
        <v>3.5999999999999999E-3</v>
      </c>
      <c r="AI71" s="49">
        <v>2.2000000000000001E-3</v>
      </c>
      <c r="AJ71" s="49">
        <v>1E-3</v>
      </c>
      <c r="AK71" s="49">
        <v>0</v>
      </c>
      <c r="AL71" s="49">
        <v>-8.0000000000000004E-4</v>
      </c>
      <c r="AM71" s="49">
        <v>-1.4E-3</v>
      </c>
      <c r="AN71" s="49">
        <v>-1.9E-3</v>
      </c>
      <c r="AO71" s="49">
        <v>-2.2000000000000001E-3</v>
      </c>
      <c r="AP71" s="49">
        <v>-2.5000000000000001E-3</v>
      </c>
      <c r="AQ71" s="49">
        <v>-2.5000000000000001E-3</v>
      </c>
      <c r="AR71" s="49">
        <v>-2.3999999999999998E-3</v>
      </c>
      <c r="AS71" s="49">
        <v>-2E-3</v>
      </c>
      <c r="AT71" s="49">
        <v>-1.4E-3</v>
      </c>
      <c r="AU71" s="49">
        <v>-4.0000000000000002E-4</v>
      </c>
      <c r="AV71" s="49">
        <v>8.9999999999999998E-4</v>
      </c>
      <c r="AW71" s="49">
        <v>2.3999999999999998E-3</v>
      </c>
      <c r="AX71" s="49">
        <v>4.1999999999999997E-3</v>
      </c>
      <c r="AY71" s="49">
        <v>6.1999999999999998E-3</v>
      </c>
      <c r="AZ71" s="49">
        <v>8.0999999999999996E-3</v>
      </c>
      <c r="BA71" s="49">
        <v>0.01</v>
      </c>
      <c r="BB71" s="49">
        <v>1.17E-2</v>
      </c>
      <c r="BC71" s="49">
        <v>1.2999999999999999E-2</v>
      </c>
      <c r="BD71" s="49">
        <v>1.3899999999999999E-2</v>
      </c>
      <c r="BE71" s="49">
        <v>1.43E-2</v>
      </c>
      <c r="BF71" s="49">
        <v>1.4200000000000001E-2</v>
      </c>
      <c r="BG71" s="49">
        <v>1.37E-2</v>
      </c>
      <c r="BH71" s="49">
        <v>1.2800000000000001E-2</v>
      </c>
      <c r="BI71" s="49">
        <v>1.17E-2</v>
      </c>
      <c r="BJ71" s="49">
        <v>1.04E-2</v>
      </c>
      <c r="BK71" s="49">
        <v>8.9999999999999993E-3</v>
      </c>
      <c r="BL71" s="49">
        <v>7.4999999999999997E-3</v>
      </c>
      <c r="BM71" s="49">
        <v>6.1000000000000004E-3</v>
      </c>
      <c r="BN71" s="12">
        <v>6.1999999999999998E-3</v>
      </c>
      <c r="BO71" s="12">
        <v>6.3E-3</v>
      </c>
      <c r="BP71" s="12">
        <v>6.6E-3</v>
      </c>
      <c r="BQ71" s="12">
        <v>6.8999999999999999E-3</v>
      </c>
      <c r="BR71" s="12">
        <v>7.1999999999999998E-3</v>
      </c>
      <c r="BS71" s="12">
        <v>7.4999999999999997E-3</v>
      </c>
      <c r="BT71" s="12">
        <v>7.7999999999999996E-3</v>
      </c>
      <c r="BU71" s="12">
        <v>8.0000000000000002E-3</v>
      </c>
      <c r="BV71" s="12">
        <v>8.2000000000000007E-3</v>
      </c>
      <c r="BW71" s="12">
        <v>8.3999999999999995E-3</v>
      </c>
      <c r="BX71" s="12">
        <v>8.5000000000000006E-3</v>
      </c>
      <c r="BY71" s="12">
        <v>8.6E-3</v>
      </c>
      <c r="BZ71" s="12">
        <v>8.8000000000000005E-3</v>
      </c>
      <c r="CA71" s="12">
        <v>8.8999999999999999E-3</v>
      </c>
      <c r="CB71" s="12">
        <v>8.9999999999999993E-3</v>
      </c>
      <c r="CC71" s="12">
        <v>8.9999999999999993E-3</v>
      </c>
      <c r="CD71" s="12">
        <v>9.1000000000000004E-3</v>
      </c>
      <c r="CE71" s="12">
        <v>9.1999999999999998E-3</v>
      </c>
      <c r="CF71" s="12">
        <v>9.2999999999999992E-3</v>
      </c>
      <c r="CG71" s="12">
        <v>9.4000000000000004E-3</v>
      </c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</row>
    <row r="72" spans="1:108" x14ac:dyDescent="0.2">
      <c r="A72" s="13">
        <v>90</v>
      </c>
      <c r="B72" s="49">
        <v>-4.8999999999999998E-3</v>
      </c>
      <c r="C72" s="49">
        <v>-5.3E-3</v>
      </c>
      <c r="D72" s="49">
        <v>-5.7999999999999996E-3</v>
      </c>
      <c r="E72" s="49">
        <v>-6.1999999999999998E-3</v>
      </c>
      <c r="F72" s="49">
        <v>-6.4999999999999997E-3</v>
      </c>
      <c r="G72" s="49">
        <v>-6.7000000000000002E-3</v>
      </c>
      <c r="H72" s="49">
        <v>-6.7000000000000002E-3</v>
      </c>
      <c r="I72" s="49">
        <v>-6.4000000000000003E-3</v>
      </c>
      <c r="J72" s="49">
        <v>-5.8999999999999999E-3</v>
      </c>
      <c r="K72" s="49">
        <v>-5.0000000000000001E-3</v>
      </c>
      <c r="L72" s="49">
        <v>-3.8999999999999998E-3</v>
      </c>
      <c r="M72" s="49">
        <v>-2.5000000000000001E-3</v>
      </c>
      <c r="N72" s="49">
        <v>-8.9999999999999998E-4</v>
      </c>
      <c r="O72" s="49">
        <v>8.9999999999999998E-4</v>
      </c>
      <c r="P72" s="49">
        <v>2.8E-3</v>
      </c>
      <c r="Q72" s="49">
        <v>4.7000000000000002E-3</v>
      </c>
      <c r="R72" s="49">
        <v>6.6E-3</v>
      </c>
      <c r="S72" s="49">
        <v>8.3999999999999995E-3</v>
      </c>
      <c r="T72" s="49">
        <v>0.01</v>
      </c>
      <c r="U72" s="49">
        <v>1.1299999999999999E-2</v>
      </c>
      <c r="V72" s="49">
        <v>1.24E-2</v>
      </c>
      <c r="W72" s="49">
        <v>1.32E-2</v>
      </c>
      <c r="X72" s="49">
        <v>1.37E-2</v>
      </c>
      <c r="Y72" s="49">
        <v>1.3899999999999999E-2</v>
      </c>
      <c r="Z72" s="49">
        <v>1.37E-2</v>
      </c>
      <c r="AA72" s="49">
        <v>1.32E-2</v>
      </c>
      <c r="AB72" s="49">
        <v>1.23E-2</v>
      </c>
      <c r="AC72" s="49">
        <v>1.12E-2</v>
      </c>
      <c r="AD72" s="49">
        <v>9.9000000000000008E-3</v>
      </c>
      <c r="AE72" s="49">
        <v>8.3999999999999995E-3</v>
      </c>
      <c r="AF72" s="49">
        <v>6.7999999999999996E-3</v>
      </c>
      <c r="AG72" s="49">
        <v>5.1000000000000004E-3</v>
      </c>
      <c r="AH72" s="49">
        <v>3.5000000000000001E-3</v>
      </c>
      <c r="AI72" s="49">
        <v>2E-3</v>
      </c>
      <c r="AJ72" s="49">
        <v>5.9999999999999995E-4</v>
      </c>
      <c r="AK72" s="49">
        <v>-5.0000000000000001E-4</v>
      </c>
      <c r="AL72" s="49">
        <v>-1.5E-3</v>
      </c>
      <c r="AM72" s="49">
        <v>-2.3E-3</v>
      </c>
      <c r="AN72" s="49">
        <v>-2.8999999999999998E-3</v>
      </c>
      <c r="AO72" s="49">
        <v>-3.3999999999999998E-3</v>
      </c>
      <c r="AP72" s="49">
        <v>-3.7000000000000002E-3</v>
      </c>
      <c r="AQ72" s="49">
        <v>-3.8E-3</v>
      </c>
      <c r="AR72" s="49">
        <v>-3.7000000000000002E-3</v>
      </c>
      <c r="AS72" s="49">
        <v>-3.3999999999999998E-3</v>
      </c>
      <c r="AT72" s="49">
        <v>-2.7000000000000001E-3</v>
      </c>
      <c r="AU72" s="49">
        <v>-1.6999999999999999E-3</v>
      </c>
      <c r="AV72" s="49">
        <v>-5.0000000000000001E-4</v>
      </c>
      <c r="AW72" s="49">
        <v>1E-3</v>
      </c>
      <c r="AX72" s="49">
        <v>2.8E-3</v>
      </c>
      <c r="AY72" s="49">
        <v>4.7000000000000002E-3</v>
      </c>
      <c r="AZ72" s="49">
        <v>6.6E-3</v>
      </c>
      <c r="BA72" s="49">
        <v>8.3999999999999995E-3</v>
      </c>
      <c r="BB72" s="49">
        <v>1.01E-2</v>
      </c>
      <c r="BC72" s="49">
        <v>1.15E-2</v>
      </c>
      <c r="BD72" s="49">
        <v>1.24E-2</v>
      </c>
      <c r="BE72" s="49">
        <v>1.29E-2</v>
      </c>
      <c r="BF72" s="49">
        <v>1.2999999999999999E-2</v>
      </c>
      <c r="BG72" s="49">
        <v>1.2699999999999999E-2</v>
      </c>
      <c r="BH72" s="49">
        <v>1.2E-2</v>
      </c>
      <c r="BI72" s="49">
        <v>1.11E-2</v>
      </c>
      <c r="BJ72" s="49">
        <v>0.01</v>
      </c>
      <c r="BK72" s="49">
        <v>8.6999999999999994E-3</v>
      </c>
      <c r="BL72" s="49">
        <v>7.4000000000000003E-3</v>
      </c>
      <c r="BM72" s="49">
        <v>6.1000000000000004E-3</v>
      </c>
      <c r="BN72" s="12">
        <v>6.1999999999999998E-3</v>
      </c>
      <c r="BO72" s="12">
        <v>6.3E-3</v>
      </c>
      <c r="BP72" s="12">
        <v>6.4999999999999997E-3</v>
      </c>
      <c r="BQ72" s="12">
        <v>6.7000000000000002E-3</v>
      </c>
      <c r="BR72" s="12">
        <v>7.0000000000000001E-3</v>
      </c>
      <c r="BS72" s="12">
        <v>7.3000000000000001E-3</v>
      </c>
      <c r="BT72" s="12">
        <v>7.6E-3</v>
      </c>
      <c r="BU72" s="12">
        <v>7.7999999999999996E-3</v>
      </c>
      <c r="BV72" s="12">
        <v>8.0000000000000002E-3</v>
      </c>
      <c r="BW72" s="12">
        <v>8.2000000000000007E-3</v>
      </c>
      <c r="BX72" s="12">
        <v>8.3000000000000001E-3</v>
      </c>
      <c r="BY72" s="12">
        <v>8.3999999999999995E-3</v>
      </c>
      <c r="BZ72" s="12">
        <v>8.5000000000000006E-3</v>
      </c>
      <c r="CA72" s="12">
        <v>8.6999999999999994E-3</v>
      </c>
      <c r="CB72" s="12">
        <v>8.8000000000000005E-3</v>
      </c>
      <c r="CC72" s="12">
        <v>8.8999999999999999E-3</v>
      </c>
      <c r="CD72" s="12">
        <v>8.9999999999999993E-3</v>
      </c>
      <c r="CE72" s="12">
        <v>9.1000000000000004E-3</v>
      </c>
      <c r="CF72" s="12">
        <v>9.1999999999999998E-3</v>
      </c>
      <c r="CG72" s="12">
        <v>9.2999999999999992E-3</v>
      </c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</row>
    <row r="73" spans="1:108" x14ac:dyDescent="0.2">
      <c r="A73" s="13">
        <v>91</v>
      </c>
      <c r="B73" s="49">
        <v>-7.3000000000000001E-3</v>
      </c>
      <c r="C73" s="49">
        <v>-7.4999999999999997E-3</v>
      </c>
      <c r="D73" s="49">
        <v>-7.7000000000000002E-3</v>
      </c>
      <c r="E73" s="49">
        <v>-7.7999999999999996E-3</v>
      </c>
      <c r="F73" s="49">
        <v>-7.9000000000000008E-3</v>
      </c>
      <c r="G73" s="49">
        <v>-7.7999999999999996E-3</v>
      </c>
      <c r="H73" s="49">
        <v>-7.4999999999999997E-3</v>
      </c>
      <c r="I73" s="49">
        <v>-7.0000000000000001E-3</v>
      </c>
      <c r="J73" s="49">
        <v>-6.3E-3</v>
      </c>
      <c r="K73" s="49">
        <v>-5.3E-3</v>
      </c>
      <c r="L73" s="49">
        <v>-4.0000000000000001E-3</v>
      </c>
      <c r="M73" s="49">
        <v>-2.5000000000000001E-3</v>
      </c>
      <c r="N73" s="49">
        <v>-8.0000000000000004E-4</v>
      </c>
      <c r="O73" s="49">
        <v>1E-3</v>
      </c>
      <c r="P73" s="49">
        <v>3.0000000000000001E-3</v>
      </c>
      <c r="Q73" s="49">
        <v>4.8999999999999998E-3</v>
      </c>
      <c r="R73" s="49">
        <v>6.7999999999999996E-3</v>
      </c>
      <c r="S73" s="49">
        <v>8.5000000000000006E-3</v>
      </c>
      <c r="T73" s="49">
        <v>1.01E-2</v>
      </c>
      <c r="U73" s="49">
        <v>1.14E-2</v>
      </c>
      <c r="V73" s="49">
        <v>1.2500000000000001E-2</v>
      </c>
      <c r="W73" s="49">
        <v>1.32E-2</v>
      </c>
      <c r="X73" s="49">
        <v>1.37E-2</v>
      </c>
      <c r="Y73" s="49">
        <v>1.38E-2</v>
      </c>
      <c r="Z73" s="49">
        <v>1.3599999999999999E-2</v>
      </c>
      <c r="AA73" s="49">
        <v>1.2999999999999999E-2</v>
      </c>
      <c r="AB73" s="49">
        <v>1.2200000000000001E-2</v>
      </c>
      <c r="AC73" s="49">
        <v>1.11E-2</v>
      </c>
      <c r="AD73" s="49">
        <v>9.7999999999999997E-3</v>
      </c>
      <c r="AE73" s="49">
        <v>8.3000000000000001E-3</v>
      </c>
      <c r="AF73" s="49">
        <v>6.7000000000000002E-3</v>
      </c>
      <c r="AG73" s="49">
        <v>5.1000000000000004E-3</v>
      </c>
      <c r="AH73" s="49">
        <v>3.3999999999999998E-3</v>
      </c>
      <c r="AI73" s="49">
        <v>1.8E-3</v>
      </c>
      <c r="AJ73" s="49">
        <v>2.9999999999999997E-4</v>
      </c>
      <c r="AK73" s="49">
        <v>-1E-3</v>
      </c>
      <c r="AL73" s="49">
        <v>-2.0999999999999999E-3</v>
      </c>
      <c r="AM73" s="49">
        <v>-3.0999999999999999E-3</v>
      </c>
      <c r="AN73" s="49">
        <v>-3.8E-3</v>
      </c>
      <c r="AO73" s="49">
        <v>-4.4000000000000003E-3</v>
      </c>
      <c r="AP73" s="49">
        <v>-4.7999999999999996E-3</v>
      </c>
      <c r="AQ73" s="49">
        <v>-5.0000000000000001E-3</v>
      </c>
      <c r="AR73" s="49">
        <v>-5.0000000000000001E-3</v>
      </c>
      <c r="AS73" s="49">
        <v>-4.5999999999999999E-3</v>
      </c>
      <c r="AT73" s="49">
        <v>-4.0000000000000001E-3</v>
      </c>
      <c r="AU73" s="49">
        <v>-3.0999999999999999E-3</v>
      </c>
      <c r="AV73" s="49">
        <v>-1.9E-3</v>
      </c>
      <c r="AW73" s="49">
        <v>-4.0000000000000002E-4</v>
      </c>
      <c r="AX73" s="49">
        <v>1.2999999999999999E-3</v>
      </c>
      <c r="AY73" s="49">
        <v>3.0999999999999999E-3</v>
      </c>
      <c r="AZ73" s="49">
        <v>5.0000000000000001E-3</v>
      </c>
      <c r="BA73" s="49">
        <v>6.7999999999999996E-3</v>
      </c>
      <c r="BB73" s="49">
        <v>8.3999999999999995E-3</v>
      </c>
      <c r="BC73" s="49">
        <v>9.7999999999999997E-3</v>
      </c>
      <c r="BD73" s="49">
        <v>1.09E-2</v>
      </c>
      <c r="BE73" s="49">
        <v>1.15E-2</v>
      </c>
      <c r="BF73" s="49">
        <v>1.18E-2</v>
      </c>
      <c r="BG73" s="49">
        <v>1.17E-2</v>
      </c>
      <c r="BH73" s="49">
        <v>1.12E-2</v>
      </c>
      <c r="BI73" s="49">
        <v>1.0500000000000001E-2</v>
      </c>
      <c r="BJ73" s="49">
        <v>9.4999999999999998E-3</v>
      </c>
      <c r="BK73" s="49">
        <v>8.5000000000000006E-3</v>
      </c>
      <c r="BL73" s="49">
        <v>7.4000000000000003E-3</v>
      </c>
      <c r="BM73" s="49">
        <v>6.3E-3</v>
      </c>
      <c r="BN73" s="12">
        <v>6.1999999999999998E-3</v>
      </c>
      <c r="BO73" s="12">
        <v>6.3E-3</v>
      </c>
      <c r="BP73" s="12">
        <v>6.4000000000000003E-3</v>
      </c>
      <c r="BQ73" s="12">
        <v>6.6E-3</v>
      </c>
      <c r="BR73" s="12">
        <v>6.8999999999999999E-3</v>
      </c>
      <c r="BS73" s="12">
        <v>7.1000000000000004E-3</v>
      </c>
      <c r="BT73" s="12">
        <v>7.4000000000000003E-3</v>
      </c>
      <c r="BU73" s="12">
        <v>7.6E-3</v>
      </c>
      <c r="BV73" s="12">
        <v>7.7999999999999996E-3</v>
      </c>
      <c r="BW73" s="12">
        <v>7.9000000000000008E-3</v>
      </c>
      <c r="BX73" s="12">
        <v>8.0000000000000002E-3</v>
      </c>
      <c r="BY73" s="12">
        <v>8.2000000000000007E-3</v>
      </c>
      <c r="BZ73" s="12">
        <v>8.3000000000000001E-3</v>
      </c>
      <c r="CA73" s="12">
        <v>8.3999999999999995E-3</v>
      </c>
      <c r="CB73" s="12">
        <v>8.6E-3</v>
      </c>
      <c r="CC73" s="12">
        <v>8.8000000000000005E-3</v>
      </c>
      <c r="CD73" s="12">
        <v>8.8999999999999999E-3</v>
      </c>
      <c r="CE73" s="12">
        <v>8.8999999999999999E-3</v>
      </c>
      <c r="CF73" s="12">
        <v>8.9999999999999993E-3</v>
      </c>
      <c r="CG73" s="12">
        <v>9.1000000000000004E-3</v>
      </c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</row>
    <row r="74" spans="1:108" x14ac:dyDescent="0.2">
      <c r="A74" s="13">
        <v>92</v>
      </c>
      <c r="B74" s="49">
        <v>-9.9000000000000008E-3</v>
      </c>
      <c r="C74" s="49">
        <v>-9.7999999999999997E-3</v>
      </c>
      <c r="D74" s="49">
        <v>-9.5999999999999992E-3</v>
      </c>
      <c r="E74" s="49">
        <v>-9.4999999999999998E-3</v>
      </c>
      <c r="F74" s="49">
        <v>-9.1999999999999998E-3</v>
      </c>
      <c r="G74" s="49">
        <v>-8.8000000000000005E-3</v>
      </c>
      <c r="H74" s="49">
        <v>-8.3000000000000001E-3</v>
      </c>
      <c r="I74" s="49">
        <v>-7.6E-3</v>
      </c>
      <c r="J74" s="49">
        <v>-6.6E-3</v>
      </c>
      <c r="K74" s="49">
        <v>-5.4999999999999997E-3</v>
      </c>
      <c r="L74" s="49">
        <v>-4.1000000000000003E-3</v>
      </c>
      <c r="M74" s="49">
        <v>-2.5000000000000001E-3</v>
      </c>
      <c r="N74" s="49">
        <v>-6.9999999999999999E-4</v>
      </c>
      <c r="O74" s="49">
        <v>1.1999999999999999E-3</v>
      </c>
      <c r="P74" s="49">
        <v>3.0999999999999999E-3</v>
      </c>
      <c r="Q74" s="49">
        <v>5.1000000000000004E-3</v>
      </c>
      <c r="R74" s="49">
        <v>6.8999999999999999E-3</v>
      </c>
      <c r="S74" s="49">
        <v>8.6E-3</v>
      </c>
      <c r="T74" s="49">
        <v>1.0200000000000001E-2</v>
      </c>
      <c r="U74" s="49">
        <v>1.14E-2</v>
      </c>
      <c r="V74" s="49">
        <v>1.24E-2</v>
      </c>
      <c r="W74" s="49">
        <v>1.3100000000000001E-2</v>
      </c>
      <c r="X74" s="49">
        <v>1.35E-2</v>
      </c>
      <c r="Y74" s="49">
        <v>1.3599999999999999E-2</v>
      </c>
      <c r="Z74" s="49">
        <v>1.34E-2</v>
      </c>
      <c r="AA74" s="49">
        <v>1.29E-2</v>
      </c>
      <c r="AB74" s="49">
        <v>1.21E-2</v>
      </c>
      <c r="AC74" s="49">
        <v>1.0999999999999999E-2</v>
      </c>
      <c r="AD74" s="49">
        <v>9.7000000000000003E-3</v>
      </c>
      <c r="AE74" s="49">
        <v>8.3000000000000001E-3</v>
      </c>
      <c r="AF74" s="49">
        <v>6.7000000000000002E-3</v>
      </c>
      <c r="AG74" s="49">
        <v>5.0000000000000001E-3</v>
      </c>
      <c r="AH74" s="49">
        <v>3.3E-3</v>
      </c>
      <c r="AI74" s="49">
        <v>1.6000000000000001E-3</v>
      </c>
      <c r="AJ74" s="49">
        <v>0</v>
      </c>
      <c r="AK74" s="49">
        <v>-1.4E-3</v>
      </c>
      <c r="AL74" s="49">
        <v>-2.7000000000000001E-3</v>
      </c>
      <c r="AM74" s="49">
        <v>-3.8E-3</v>
      </c>
      <c r="AN74" s="49">
        <v>-4.5999999999999999E-3</v>
      </c>
      <c r="AO74" s="49">
        <v>-5.3E-3</v>
      </c>
      <c r="AP74" s="49">
        <v>-5.7999999999999996E-3</v>
      </c>
      <c r="AQ74" s="49">
        <v>-6.1000000000000004E-3</v>
      </c>
      <c r="AR74" s="49">
        <v>-6.1000000000000004E-3</v>
      </c>
      <c r="AS74" s="49">
        <v>-5.7999999999999996E-3</v>
      </c>
      <c r="AT74" s="49">
        <v>-5.1999999999999998E-3</v>
      </c>
      <c r="AU74" s="49">
        <v>-4.4000000000000003E-3</v>
      </c>
      <c r="AV74" s="49">
        <v>-3.2000000000000002E-3</v>
      </c>
      <c r="AW74" s="49">
        <v>-1.8E-3</v>
      </c>
      <c r="AX74" s="49">
        <v>-2.0000000000000001E-4</v>
      </c>
      <c r="AY74" s="49">
        <v>1.5E-3</v>
      </c>
      <c r="AZ74" s="49">
        <v>3.3E-3</v>
      </c>
      <c r="BA74" s="49">
        <v>5.1000000000000004E-3</v>
      </c>
      <c r="BB74" s="49">
        <v>6.7000000000000002E-3</v>
      </c>
      <c r="BC74" s="49">
        <v>8.0999999999999996E-3</v>
      </c>
      <c r="BD74" s="49">
        <v>9.1999999999999998E-3</v>
      </c>
      <c r="BE74" s="49">
        <v>0.01</v>
      </c>
      <c r="BF74" s="49">
        <v>1.0500000000000001E-2</v>
      </c>
      <c r="BG74" s="49">
        <v>1.0500000000000001E-2</v>
      </c>
      <c r="BH74" s="49">
        <v>1.03E-2</v>
      </c>
      <c r="BI74" s="49">
        <v>9.7999999999999997E-3</v>
      </c>
      <c r="BJ74" s="49">
        <v>9.1000000000000004E-3</v>
      </c>
      <c r="BK74" s="49">
        <v>8.3000000000000001E-3</v>
      </c>
      <c r="BL74" s="49">
        <v>7.4000000000000003E-3</v>
      </c>
      <c r="BM74" s="49">
        <v>6.4999999999999997E-3</v>
      </c>
      <c r="BN74" s="12">
        <v>6.4000000000000003E-3</v>
      </c>
      <c r="BO74" s="12">
        <v>6.4000000000000003E-3</v>
      </c>
      <c r="BP74" s="12">
        <v>6.4999999999999997E-3</v>
      </c>
      <c r="BQ74" s="12">
        <v>6.6E-3</v>
      </c>
      <c r="BR74" s="12">
        <v>6.7999999999999996E-3</v>
      </c>
      <c r="BS74" s="12">
        <v>7.0000000000000001E-3</v>
      </c>
      <c r="BT74" s="12">
        <v>7.1999999999999998E-3</v>
      </c>
      <c r="BU74" s="12">
        <v>7.4000000000000003E-3</v>
      </c>
      <c r="BV74" s="12">
        <v>7.6E-3</v>
      </c>
      <c r="BW74" s="12">
        <v>7.7000000000000002E-3</v>
      </c>
      <c r="BX74" s="12">
        <v>7.7999999999999996E-3</v>
      </c>
      <c r="BY74" s="12">
        <v>7.9000000000000008E-3</v>
      </c>
      <c r="BZ74" s="12">
        <v>8.0000000000000002E-3</v>
      </c>
      <c r="CA74" s="12">
        <v>8.2000000000000007E-3</v>
      </c>
      <c r="CB74" s="12">
        <v>8.3000000000000001E-3</v>
      </c>
      <c r="CC74" s="12">
        <v>8.5000000000000006E-3</v>
      </c>
      <c r="CD74" s="12">
        <v>8.6999999999999994E-3</v>
      </c>
      <c r="CE74" s="12">
        <v>8.8000000000000005E-3</v>
      </c>
      <c r="CF74" s="12">
        <v>8.8999999999999999E-3</v>
      </c>
      <c r="CG74" s="12">
        <v>8.9999999999999993E-3</v>
      </c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</row>
    <row r="75" spans="1:108" x14ac:dyDescent="0.2">
      <c r="A75" s="13">
        <v>93</v>
      </c>
      <c r="B75" s="49">
        <v>-1.2800000000000001E-2</v>
      </c>
      <c r="C75" s="49">
        <v>-1.23E-2</v>
      </c>
      <c r="D75" s="49">
        <v>-1.18E-2</v>
      </c>
      <c r="E75" s="49">
        <v>-1.12E-2</v>
      </c>
      <c r="F75" s="49">
        <v>-1.06E-2</v>
      </c>
      <c r="G75" s="49">
        <v>-9.9000000000000008E-3</v>
      </c>
      <c r="H75" s="49">
        <v>-9.1000000000000004E-3</v>
      </c>
      <c r="I75" s="49">
        <v>-8.0999999999999996E-3</v>
      </c>
      <c r="J75" s="49">
        <v>-6.8999999999999999E-3</v>
      </c>
      <c r="K75" s="49">
        <v>-5.5999999999999999E-3</v>
      </c>
      <c r="L75" s="49">
        <v>-4.0000000000000001E-3</v>
      </c>
      <c r="M75" s="49">
        <v>-2.3999999999999998E-3</v>
      </c>
      <c r="N75" s="49">
        <v>-5.0000000000000001E-4</v>
      </c>
      <c r="O75" s="49">
        <v>1.4E-3</v>
      </c>
      <c r="P75" s="49">
        <v>3.3E-3</v>
      </c>
      <c r="Q75" s="49">
        <v>5.1999999999999998E-3</v>
      </c>
      <c r="R75" s="49">
        <v>7.0000000000000001E-3</v>
      </c>
      <c r="S75" s="49">
        <v>8.6999999999999994E-3</v>
      </c>
      <c r="T75" s="49">
        <v>1.01E-2</v>
      </c>
      <c r="U75" s="49">
        <v>1.14E-2</v>
      </c>
      <c r="V75" s="49">
        <v>1.23E-2</v>
      </c>
      <c r="W75" s="49">
        <v>1.2999999999999999E-2</v>
      </c>
      <c r="X75" s="49">
        <v>1.34E-2</v>
      </c>
      <c r="Y75" s="49">
        <v>1.35E-2</v>
      </c>
      <c r="Z75" s="49">
        <v>1.32E-2</v>
      </c>
      <c r="AA75" s="49">
        <v>1.2699999999999999E-2</v>
      </c>
      <c r="AB75" s="49">
        <v>1.1900000000000001E-2</v>
      </c>
      <c r="AC75" s="49">
        <v>1.09E-2</v>
      </c>
      <c r="AD75" s="49">
        <v>9.5999999999999992E-3</v>
      </c>
      <c r="AE75" s="49">
        <v>8.2000000000000007E-3</v>
      </c>
      <c r="AF75" s="49">
        <v>6.6E-3</v>
      </c>
      <c r="AG75" s="49">
        <v>4.8999999999999998E-3</v>
      </c>
      <c r="AH75" s="49">
        <v>3.0999999999999999E-3</v>
      </c>
      <c r="AI75" s="49">
        <v>1.4E-3</v>
      </c>
      <c r="AJ75" s="49">
        <v>-2.0000000000000001E-4</v>
      </c>
      <c r="AK75" s="49">
        <v>-1.8E-3</v>
      </c>
      <c r="AL75" s="49">
        <v>-3.2000000000000002E-3</v>
      </c>
      <c r="AM75" s="49">
        <v>-4.4000000000000003E-3</v>
      </c>
      <c r="AN75" s="49">
        <v>-5.4000000000000003E-3</v>
      </c>
      <c r="AO75" s="49">
        <v>-6.1999999999999998E-3</v>
      </c>
      <c r="AP75" s="49">
        <v>-6.7000000000000002E-3</v>
      </c>
      <c r="AQ75" s="49">
        <v>-7.1000000000000004E-3</v>
      </c>
      <c r="AR75" s="49">
        <v>-7.1999999999999998E-3</v>
      </c>
      <c r="AS75" s="49">
        <v>-6.8999999999999999E-3</v>
      </c>
      <c r="AT75" s="49">
        <v>-6.4000000000000003E-3</v>
      </c>
      <c r="AU75" s="49">
        <v>-5.7000000000000002E-3</v>
      </c>
      <c r="AV75" s="49">
        <v>-4.5999999999999999E-3</v>
      </c>
      <c r="AW75" s="49">
        <v>-3.3E-3</v>
      </c>
      <c r="AX75" s="49">
        <v>-1.8E-3</v>
      </c>
      <c r="AY75" s="49">
        <v>-2.0000000000000001E-4</v>
      </c>
      <c r="AZ75" s="49">
        <v>1.6000000000000001E-3</v>
      </c>
      <c r="BA75" s="49">
        <v>3.3E-3</v>
      </c>
      <c r="BB75" s="49">
        <v>4.8999999999999998E-3</v>
      </c>
      <c r="BC75" s="49">
        <v>6.3E-3</v>
      </c>
      <c r="BD75" s="49">
        <v>7.4999999999999997E-3</v>
      </c>
      <c r="BE75" s="49">
        <v>8.3999999999999995E-3</v>
      </c>
      <c r="BF75" s="49">
        <v>9.1000000000000004E-3</v>
      </c>
      <c r="BG75" s="49">
        <v>9.4000000000000004E-3</v>
      </c>
      <c r="BH75" s="49">
        <v>9.4000000000000004E-3</v>
      </c>
      <c r="BI75" s="49">
        <v>9.1999999999999998E-3</v>
      </c>
      <c r="BJ75" s="49">
        <v>8.6999999999999994E-3</v>
      </c>
      <c r="BK75" s="49">
        <v>8.2000000000000007E-3</v>
      </c>
      <c r="BL75" s="49">
        <v>7.6E-3</v>
      </c>
      <c r="BM75" s="49">
        <v>6.8999999999999999E-3</v>
      </c>
      <c r="BN75" s="12">
        <v>6.7000000000000002E-3</v>
      </c>
      <c r="BO75" s="12">
        <v>6.6E-3</v>
      </c>
      <c r="BP75" s="12">
        <v>6.6E-3</v>
      </c>
      <c r="BQ75" s="12">
        <v>6.7000000000000002E-3</v>
      </c>
      <c r="BR75" s="12">
        <v>6.7999999999999996E-3</v>
      </c>
      <c r="BS75" s="12">
        <v>6.8999999999999999E-3</v>
      </c>
      <c r="BT75" s="12">
        <v>7.1000000000000004E-3</v>
      </c>
      <c r="BU75" s="12">
        <v>7.1999999999999998E-3</v>
      </c>
      <c r="BV75" s="12">
        <v>7.4000000000000003E-3</v>
      </c>
      <c r="BW75" s="12">
        <v>7.4999999999999997E-3</v>
      </c>
      <c r="BX75" s="12">
        <v>7.6E-3</v>
      </c>
      <c r="BY75" s="12">
        <v>7.7000000000000002E-3</v>
      </c>
      <c r="BZ75" s="12">
        <v>7.7999999999999996E-3</v>
      </c>
      <c r="CA75" s="12">
        <v>7.9000000000000008E-3</v>
      </c>
      <c r="CB75" s="12">
        <v>8.0999999999999996E-3</v>
      </c>
      <c r="CC75" s="12">
        <v>8.3000000000000001E-3</v>
      </c>
      <c r="CD75" s="12">
        <v>8.3999999999999995E-3</v>
      </c>
      <c r="CE75" s="12">
        <v>8.6E-3</v>
      </c>
      <c r="CF75" s="12">
        <v>8.6999999999999994E-3</v>
      </c>
      <c r="CG75" s="12">
        <v>8.8000000000000005E-3</v>
      </c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</row>
    <row r="76" spans="1:108" x14ac:dyDescent="0.2">
      <c r="A76" s="13">
        <v>94</v>
      </c>
      <c r="B76" s="49">
        <v>-1.5900000000000001E-2</v>
      </c>
      <c r="C76" s="49">
        <v>-1.49E-2</v>
      </c>
      <c r="D76" s="49">
        <v>-1.4E-2</v>
      </c>
      <c r="E76" s="49">
        <v>-1.2999999999999999E-2</v>
      </c>
      <c r="F76" s="49">
        <v>-1.2E-2</v>
      </c>
      <c r="G76" s="49">
        <v>-1.09E-2</v>
      </c>
      <c r="H76" s="49">
        <v>-9.7999999999999997E-3</v>
      </c>
      <c r="I76" s="49">
        <v>-8.5000000000000006E-3</v>
      </c>
      <c r="J76" s="49">
        <v>-7.1000000000000004E-3</v>
      </c>
      <c r="K76" s="49">
        <v>-5.5999999999999999E-3</v>
      </c>
      <c r="L76" s="49">
        <v>-3.8999999999999998E-3</v>
      </c>
      <c r="M76" s="49">
        <v>-2.2000000000000001E-3</v>
      </c>
      <c r="N76" s="49">
        <v>-2.9999999999999997E-4</v>
      </c>
      <c r="O76" s="49">
        <v>1.6000000000000001E-3</v>
      </c>
      <c r="P76" s="49">
        <v>3.5000000000000001E-3</v>
      </c>
      <c r="Q76" s="49">
        <v>5.3E-3</v>
      </c>
      <c r="R76" s="49">
        <v>7.0000000000000001E-3</v>
      </c>
      <c r="S76" s="49">
        <v>8.6E-3</v>
      </c>
      <c r="T76" s="49">
        <v>1.01E-2</v>
      </c>
      <c r="U76" s="49">
        <v>1.12E-2</v>
      </c>
      <c r="V76" s="49">
        <v>1.2200000000000001E-2</v>
      </c>
      <c r="W76" s="49">
        <v>1.2800000000000001E-2</v>
      </c>
      <c r="X76" s="49">
        <v>1.32E-2</v>
      </c>
      <c r="Y76" s="49">
        <v>1.3299999999999999E-2</v>
      </c>
      <c r="Z76" s="49">
        <v>1.2999999999999999E-2</v>
      </c>
      <c r="AA76" s="49">
        <v>1.2500000000000001E-2</v>
      </c>
      <c r="AB76" s="49">
        <v>1.18E-2</v>
      </c>
      <c r="AC76" s="49">
        <v>1.0699999999999999E-2</v>
      </c>
      <c r="AD76" s="49">
        <v>9.4999999999999998E-3</v>
      </c>
      <c r="AE76" s="49">
        <v>8.0000000000000002E-3</v>
      </c>
      <c r="AF76" s="49">
        <v>6.4999999999999997E-3</v>
      </c>
      <c r="AG76" s="49">
        <v>4.7999999999999996E-3</v>
      </c>
      <c r="AH76" s="49">
        <v>3.0000000000000001E-3</v>
      </c>
      <c r="AI76" s="49">
        <v>1.1999999999999999E-3</v>
      </c>
      <c r="AJ76" s="49">
        <v>-5.0000000000000001E-4</v>
      </c>
      <c r="AK76" s="49">
        <v>-2.0999999999999999E-3</v>
      </c>
      <c r="AL76" s="49">
        <v>-3.5999999999999999E-3</v>
      </c>
      <c r="AM76" s="49">
        <v>-4.8999999999999998E-3</v>
      </c>
      <c r="AN76" s="49">
        <v>-6.0000000000000001E-3</v>
      </c>
      <c r="AO76" s="49">
        <v>-6.8999999999999999E-3</v>
      </c>
      <c r="AP76" s="49">
        <v>-7.4999999999999997E-3</v>
      </c>
      <c r="AQ76" s="49">
        <v>-8.0000000000000002E-3</v>
      </c>
      <c r="AR76" s="49">
        <v>-8.0999999999999996E-3</v>
      </c>
      <c r="AS76" s="49">
        <v>-8.0000000000000002E-3</v>
      </c>
      <c r="AT76" s="49">
        <v>-7.6E-3</v>
      </c>
      <c r="AU76" s="49">
        <v>-6.8999999999999999E-3</v>
      </c>
      <c r="AV76" s="49">
        <v>-6.0000000000000001E-3</v>
      </c>
      <c r="AW76" s="49">
        <v>-4.7999999999999996E-3</v>
      </c>
      <c r="AX76" s="49">
        <v>-3.3999999999999998E-3</v>
      </c>
      <c r="AY76" s="49">
        <v>-1.9E-3</v>
      </c>
      <c r="AZ76" s="49">
        <v>-2.9999999999999997E-4</v>
      </c>
      <c r="BA76" s="49">
        <v>1.4E-3</v>
      </c>
      <c r="BB76" s="49">
        <v>3.0000000000000001E-3</v>
      </c>
      <c r="BC76" s="49">
        <v>4.4000000000000003E-3</v>
      </c>
      <c r="BD76" s="49">
        <v>5.7000000000000002E-3</v>
      </c>
      <c r="BE76" s="49">
        <v>6.7999999999999996E-3</v>
      </c>
      <c r="BF76" s="49">
        <v>7.6E-3</v>
      </c>
      <c r="BG76" s="49">
        <v>8.0999999999999996E-3</v>
      </c>
      <c r="BH76" s="49">
        <v>8.3999999999999995E-3</v>
      </c>
      <c r="BI76" s="49">
        <v>8.5000000000000006E-3</v>
      </c>
      <c r="BJ76" s="49">
        <v>8.3999999999999995E-3</v>
      </c>
      <c r="BK76" s="49">
        <v>8.0999999999999996E-3</v>
      </c>
      <c r="BL76" s="49">
        <v>7.7999999999999996E-3</v>
      </c>
      <c r="BM76" s="49">
        <v>7.4000000000000003E-3</v>
      </c>
      <c r="BN76" s="12">
        <v>7.1999999999999998E-3</v>
      </c>
      <c r="BO76" s="12">
        <v>7.0000000000000001E-3</v>
      </c>
      <c r="BP76" s="12">
        <v>6.7999999999999996E-3</v>
      </c>
      <c r="BQ76" s="12">
        <v>6.7999999999999996E-3</v>
      </c>
      <c r="BR76" s="12">
        <v>6.7999999999999996E-3</v>
      </c>
      <c r="BS76" s="12">
        <v>6.8999999999999999E-3</v>
      </c>
      <c r="BT76" s="12">
        <v>6.8999999999999999E-3</v>
      </c>
      <c r="BU76" s="12">
        <v>7.0000000000000001E-3</v>
      </c>
      <c r="BV76" s="12">
        <v>7.1000000000000004E-3</v>
      </c>
      <c r="BW76" s="12">
        <v>7.1999999999999998E-3</v>
      </c>
      <c r="BX76" s="12">
        <v>7.3000000000000001E-3</v>
      </c>
      <c r="BY76" s="12">
        <v>7.4000000000000003E-3</v>
      </c>
      <c r="BZ76" s="12">
        <v>7.4999999999999997E-3</v>
      </c>
      <c r="CA76" s="12">
        <v>7.7000000000000002E-3</v>
      </c>
      <c r="CB76" s="12">
        <v>7.7999999999999996E-3</v>
      </c>
      <c r="CC76" s="12">
        <v>8.0000000000000002E-3</v>
      </c>
      <c r="CD76" s="12">
        <v>8.2000000000000007E-3</v>
      </c>
      <c r="CE76" s="12">
        <v>8.3999999999999995E-3</v>
      </c>
      <c r="CF76" s="12">
        <v>8.6E-3</v>
      </c>
      <c r="CG76" s="12">
        <v>8.6999999999999994E-3</v>
      </c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</row>
    <row r="77" spans="1:108" x14ac:dyDescent="0.2">
      <c r="A77" s="13">
        <v>95</v>
      </c>
      <c r="B77" s="49">
        <v>-1.9199999999999998E-2</v>
      </c>
      <c r="C77" s="49">
        <v>-1.78E-2</v>
      </c>
      <c r="D77" s="49">
        <v>-1.6400000000000001E-2</v>
      </c>
      <c r="E77" s="49">
        <v>-1.49E-2</v>
      </c>
      <c r="F77" s="49">
        <v>-1.35E-2</v>
      </c>
      <c r="G77" s="49">
        <v>-1.2E-2</v>
      </c>
      <c r="H77" s="49">
        <v>-1.0500000000000001E-2</v>
      </c>
      <c r="I77" s="49">
        <v>-8.8999999999999999E-3</v>
      </c>
      <c r="J77" s="49">
        <v>-7.3000000000000001E-3</v>
      </c>
      <c r="K77" s="49">
        <v>-5.4999999999999997E-3</v>
      </c>
      <c r="L77" s="49">
        <v>-3.8E-3</v>
      </c>
      <c r="M77" s="49">
        <v>-1.9E-3</v>
      </c>
      <c r="N77" s="49">
        <v>-1E-4</v>
      </c>
      <c r="O77" s="49">
        <v>1.8E-3</v>
      </c>
      <c r="P77" s="49">
        <v>3.5999999999999999E-3</v>
      </c>
      <c r="Q77" s="49">
        <v>5.4000000000000003E-3</v>
      </c>
      <c r="R77" s="49">
        <v>7.0000000000000001E-3</v>
      </c>
      <c r="S77" s="49">
        <v>8.6E-3</v>
      </c>
      <c r="T77" s="49">
        <v>9.9000000000000008E-3</v>
      </c>
      <c r="U77" s="49">
        <v>1.0999999999999999E-2</v>
      </c>
      <c r="V77" s="49">
        <v>1.1900000000000001E-2</v>
      </c>
      <c r="W77" s="49">
        <v>1.26E-2</v>
      </c>
      <c r="X77" s="49">
        <v>1.29E-2</v>
      </c>
      <c r="Y77" s="49">
        <v>1.2999999999999999E-2</v>
      </c>
      <c r="Z77" s="49">
        <v>1.2800000000000001E-2</v>
      </c>
      <c r="AA77" s="49">
        <v>1.23E-2</v>
      </c>
      <c r="AB77" s="49">
        <v>1.15E-2</v>
      </c>
      <c r="AC77" s="49">
        <v>1.0500000000000001E-2</v>
      </c>
      <c r="AD77" s="49">
        <v>9.2999999999999992E-3</v>
      </c>
      <c r="AE77" s="49">
        <v>7.9000000000000008E-3</v>
      </c>
      <c r="AF77" s="49">
        <v>6.3E-3</v>
      </c>
      <c r="AG77" s="49">
        <v>4.5999999999999999E-3</v>
      </c>
      <c r="AH77" s="49">
        <v>2.8E-3</v>
      </c>
      <c r="AI77" s="49">
        <v>1.1000000000000001E-3</v>
      </c>
      <c r="AJ77" s="49">
        <v>-6.9999999999999999E-4</v>
      </c>
      <c r="AK77" s="49">
        <v>-2.3999999999999998E-3</v>
      </c>
      <c r="AL77" s="49">
        <v>-3.8999999999999998E-3</v>
      </c>
      <c r="AM77" s="49">
        <v>-5.3E-3</v>
      </c>
      <c r="AN77" s="49">
        <v>-6.4999999999999997E-3</v>
      </c>
      <c r="AO77" s="49">
        <v>-7.4000000000000003E-3</v>
      </c>
      <c r="AP77" s="49">
        <v>-8.2000000000000007E-3</v>
      </c>
      <c r="AQ77" s="49">
        <v>-8.6999999999999994E-3</v>
      </c>
      <c r="AR77" s="49">
        <v>-8.9999999999999993E-3</v>
      </c>
      <c r="AS77" s="49">
        <v>-8.9999999999999993E-3</v>
      </c>
      <c r="AT77" s="49">
        <v>-8.6999999999999994E-3</v>
      </c>
      <c r="AU77" s="49">
        <v>-8.2000000000000007E-3</v>
      </c>
      <c r="AV77" s="49">
        <v>-7.4000000000000003E-3</v>
      </c>
      <c r="AW77" s="49">
        <v>-6.3E-3</v>
      </c>
      <c r="AX77" s="49">
        <v>-5.1000000000000004E-3</v>
      </c>
      <c r="AY77" s="49">
        <v>-3.7000000000000002E-3</v>
      </c>
      <c r="AZ77" s="49">
        <v>-2.2000000000000001E-3</v>
      </c>
      <c r="BA77" s="49">
        <v>-5.9999999999999995E-4</v>
      </c>
      <c r="BB77" s="49">
        <v>1E-3</v>
      </c>
      <c r="BC77" s="49">
        <v>2.3999999999999998E-3</v>
      </c>
      <c r="BD77" s="49">
        <v>3.8E-3</v>
      </c>
      <c r="BE77" s="49">
        <v>5.0000000000000001E-3</v>
      </c>
      <c r="BF77" s="49">
        <v>6.0000000000000001E-3</v>
      </c>
      <c r="BG77" s="49">
        <v>6.7999999999999996E-3</v>
      </c>
      <c r="BH77" s="49">
        <v>7.4000000000000003E-3</v>
      </c>
      <c r="BI77" s="49">
        <v>7.7999999999999996E-3</v>
      </c>
      <c r="BJ77" s="49">
        <v>8.0000000000000002E-3</v>
      </c>
      <c r="BK77" s="49">
        <v>8.0999999999999996E-3</v>
      </c>
      <c r="BL77" s="49">
        <v>8.0999999999999996E-3</v>
      </c>
      <c r="BM77" s="49">
        <v>8.0999999999999996E-3</v>
      </c>
      <c r="BN77" s="12">
        <v>7.7000000000000002E-3</v>
      </c>
      <c r="BO77" s="12">
        <v>7.4000000000000003E-3</v>
      </c>
      <c r="BP77" s="12">
        <v>7.1999999999999998E-3</v>
      </c>
      <c r="BQ77" s="12">
        <v>7.0000000000000001E-3</v>
      </c>
      <c r="BR77" s="12">
        <v>6.8999999999999999E-3</v>
      </c>
      <c r="BS77" s="12">
        <v>6.7999999999999996E-3</v>
      </c>
      <c r="BT77" s="12">
        <v>6.7999999999999996E-3</v>
      </c>
      <c r="BU77" s="12">
        <v>6.8999999999999999E-3</v>
      </c>
      <c r="BV77" s="12">
        <v>6.8999999999999999E-3</v>
      </c>
      <c r="BW77" s="12">
        <v>7.0000000000000001E-3</v>
      </c>
      <c r="BX77" s="12">
        <v>7.1000000000000004E-3</v>
      </c>
      <c r="BY77" s="12">
        <v>7.1999999999999998E-3</v>
      </c>
      <c r="BZ77" s="12">
        <v>7.3000000000000001E-3</v>
      </c>
      <c r="CA77" s="12">
        <v>7.4000000000000003E-3</v>
      </c>
      <c r="CB77" s="12">
        <v>7.4999999999999997E-3</v>
      </c>
      <c r="CC77" s="12">
        <v>7.7000000000000002E-3</v>
      </c>
      <c r="CD77" s="12">
        <v>7.9000000000000008E-3</v>
      </c>
      <c r="CE77" s="12">
        <v>8.0999999999999996E-3</v>
      </c>
      <c r="CF77" s="12">
        <v>8.3000000000000001E-3</v>
      </c>
      <c r="CG77" s="12">
        <v>8.5000000000000006E-3</v>
      </c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</row>
    <row r="78" spans="1:108" x14ac:dyDescent="0.2">
      <c r="A78" s="13">
        <v>96</v>
      </c>
      <c r="B78" s="49">
        <v>-1.8200000000000001E-2</v>
      </c>
      <c r="C78" s="49">
        <v>-1.6899999999999998E-2</v>
      </c>
      <c r="D78" s="49">
        <v>-1.55E-2</v>
      </c>
      <c r="E78" s="49">
        <v>-1.4200000000000001E-2</v>
      </c>
      <c r="F78" s="49">
        <v>-1.2800000000000001E-2</v>
      </c>
      <c r="G78" s="49">
        <v>-1.14E-2</v>
      </c>
      <c r="H78" s="49">
        <v>-0.01</v>
      </c>
      <c r="I78" s="49">
        <v>-8.5000000000000006E-3</v>
      </c>
      <c r="J78" s="49">
        <v>-6.8999999999999999E-3</v>
      </c>
      <c r="K78" s="49">
        <v>-5.3E-3</v>
      </c>
      <c r="L78" s="49">
        <v>-3.5999999999999999E-3</v>
      </c>
      <c r="M78" s="49">
        <v>-1.8E-3</v>
      </c>
      <c r="N78" s="49">
        <v>-1E-4</v>
      </c>
      <c r="O78" s="49">
        <v>1.6999999999999999E-3</v>
      </c>
      <c r="P78" s="49">
        <v>3.3999999999999998E-3</v>
      </c>
      <c r="Q78" s="49">
        <v>5.1000000000000004E-3</v>
      </c>
      <c r="R78" s="49">
        <v>6.7000000000000002E-3</v>
      </c>
      <c r="S78" s="49">
        <v>8.0999999999999996E-3</v>
      </c>
      <c r="T78" s="49">
        <v>9.4000000000000004E-3</v>
      </c>
      <c r="U78" s="49">
        <v>1.0500000000000001E-2</v>
      </c>
      <c r="V78" s="49">
        <v>1.1299999999999999E-2</v>
      </c>
      <c r="W78" s="49">
        <v>1.1900000000000001E-2</v>
      </c>
      <c r="X78" s="49">
        <v>1.23E-2</v>
      </c>
      <c r="Y78" s="49">
        <v>1.24E-2</v>
      </c>
      <c r="Z78" s="49">
        <v>1.2200000000000001E-2</v>
      </c>
      <c r="AA78" s="49">
        <v>1.17E-2</v>
      </c>
      <c r="AB78" s="49">
        <v>1.0999999999999999E-2</v>
      </c>
      <c r="AC78" s="49">
        <v>0.01</v>
      </c>
      <c r="AD78" s="49">
        <v>8.8000000000000005E-3</v>
      </c>
      <c r="AE78" s="49">
        <v>7.4999999999999997E-3</v>
      </c>
      <c r="AF78" s="49">
        <v>6.0000000000000001E-3</v>
      </c>
      <c r="AG78" s="49">
        <v>4.4000000000000003E-3</v>
      </c>
      <c r="AH78" s="49">
        <v>2.7000000000000001E-3</v>
      </c>
      <c r="AI78" s="49">
        <v>1E-3</v>
      </c>
      <c r="AJ78" s="49">
        <v>-6.9999999999999999E-4</v>
      </c>
      <c r="AK78" s="49">
        <v>-2.2000000000000001E-3</v>
      </c>
      <c r="AL78" s="49">
        <v>-3.7000000000000002E-3</v>
      </c>
      <c r="AM78" s="49">
        <v>-5.0000000000000001E-3</v>
      </c>
      <c r="AN78" s="49">
        <v>-6.1000000000000004E-3</v>
      </c>
      <c r="AO78" s="49">
        <v>-7.1000000000000004E-3</v>
      </c>
      <c r="AP78" s="49">
        <v>-7.7999999999999996E-3</v>
      </c>
      <c r="AQ78" s="49">
        <v>-8.3000000000000001E-3</v>
      </c>
      <c r="AR78" s="49">
        <v>-8.5000000000000006E-3</v>
      </c>
      <c r="AS78" s="49">
        <v>-8.5000000000000006E-3</v>
      </c>
      <c r="AT78" s="49">
        <v>-8.3000000000000001E-3</v>
      </c>
      <c r="AU78" s="49">
        <v>-7.7999999999999996E-3</v>
      </c>
      <c r="AV78" s="49">
        <v>-7.0000000000000001E-3</v>
      </c>
      <c r="AW78" s="49">
        <v>-6.0000000000000001E-3</v>
      </c>
      <c r="AX78" s="49">
        <v>-4.7999999999999996E-3</v>
      </c>
      <c r="AY78" s="49">
        <v>-3.5000000000000001E-3</v>
      </c>
      <c r="AZ78" s="49">
        <v>-2E-3</v>
      </c>
      <c r="BA78" s="49">
        <v>-5.9999999999999995E-4</v>
      </c>
      <c r="BB78" s="49">
        <v>8.9999999999999998E-4</v>
      </c>
      <c r="BC78" s="49">
        <v>2.3E-3</v>
      </c>
      <c r="BD78" s="49">
        <v>3.5999999999999999E-3</v>
      </c>
      <c r="BE78" s="49">
        <v>4.7999999999999996E-3</v>
      </c>
      <c r="BF78" s="49">
        <v>5.7000000000000002E-3</v>
      </c>
      <c r="BG78" s="49">
        <v>6.4000000000000003E-3</v>
      </c>
      <c r="BH78" s="49">
        <v>7.0000000000000001E-3</v>
      </c>
      <c r="BI78" s="49">
        <v>7.4000000000000003E-3</v>
      </c>
      <c r="BJ78" s="49">
        <v>7.6E-3</v>
      </c>
      <c r="BK78" s="49">
        <v>7.7000000000000002E-3</v>
      </c>
      <c r="BL78" s="49">
        <v>7.7000000000000002E-3</v>
      </c>
      <c r="BM78" s="49">
        <v>7.7000000000000002E-3</v>
      </c>
      <c r="BN78" s="12">
        <v>7.3000000000000001E-3</v>
      </c>
      <c r="BO78" s="12">
        <v>7.1000000000000004E-3</v>
      </c>
      <c r="BP78" s="12">
        <v>6.7999999999999996E-3</v>
      </c>
      <c r="BQ78" s="12">
        <v>6.7000000000000002E-3</v>
      </c>
      <c r="BR78" s="12">
        <v>6.6E-3</v>
      </c>
      <c r="BS78" s="12">
        <v>6.4999999999999997E-3</v>
      </c>
      <c r="BT78" s="12">
        <v>6.4999999999999997E-3</v>
      </c>
      <c r="BU78" s="12">
        <v>6.4999999999999997E-3</v>
      </c>
      <c r="BV78" s="12">
        <v>6.6E-3</v>
      </c>
      <c r="BW78" s="12">
        <v>6.6E-3</v>
      </c>
      <c r="BX78" s="12">
        <v>6.7000000000000002E-3</v>
      </c>
      <c r="BY78" s="12">
        <v>6.7999999999999996E-3</v>
      </c>
      <c r="BZ78" s="12">
        <v>6.8999999999999999E-3</v>
      </c>
      <c r="CA78" s="12">
        <v>7.0000000000000001E-3</v>
      </c>
      <c r="CB78" s="12">
        <v>7.1999999999999998E-3</v>
      </c>
      <c r="CC78" s="12">
        <v>7.3000000000000001E-3</v>
      </c>
      <c r="CD78" s="12">
        <v>7.4999999999999997E-3</v>
      </c>
      <c r="CE78" s="12">
        <v>7.7000000000000002E-3</v>
      </c>
      <c r="CF78" s="12">
        <v>7.9000000000000008E-3</v>
      </c>
      <c r="CG78" s="12">
        <v>8.0999999999999996E-3</v>
      </c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</row>
    <row r="79" spans="1:108" x14ac:dyDescent="0.2">
      <c r="A79" s="13">
        <v>97</v>
      </c>
      <c r="B79" s="49">
        <v>-1.7299999999999999E-2</v>
      </c>
      <c r="C79" s="49">
        <v>-1.6E-2</v>
      </c>
      <c r="D79" s="49">
        <v>-1.47E-2</v>
      </c>
      <c r="E79" s="49">
        <v>-1.34E-2</v>
      </c>
      <c r="F79" s="49">
        <v>-1.21E-2</v>
      </c>
      <c r="G79" s="49">
        <v>-1.0800000000000001E-2</v>
      </c>
      <c r="H79" s="49">
        <v>-9.4000000000000004E-3</v>
      </c>
      <c r="I79" s="49">
        <v>-8.0000000000000002E-3</v>
      </c>
      <c r="J79" s="49">
        <v>-6.4999999999999997E-3</v>
      </c>
      <c r="K79" s="49">
        <v>-5.0000000000000001E-3</v>
      </c>
      <c r="L79" s="49">
        <v>-3.3999999999999998E-3</v>
      </c>
      <c r="M79" s="49">
        <v>-1.6999999999999999E-3</v>
      </c>
      <c r="N79" s="49">
        <v>-1E-4</v>
      </c>
      <c r="O79" s="49">
        <v>1.6000000000000001E-3</v>
      </c>
      <c r="P79" s="49">
        <v>3.3E-3</v>
      </c>
      <c r="Q79" s="49">
        <v>4.7999999999999996E-3</v>
      </c>
      <c r="R79" s="49">
        <v>6.3E-3</v>
      </c>
      <c r="S79" s="49">
        <v>7.7000000000000002E-3</v>
      </c>
      <c r="T79" s="49">
        <v>8.8999999999999999E-3</v>
      </c>
      <c r="U79" s="49">
        <v>9.9000000000000008E-3</v>
      </c>
      <c r="V79" s="49">
        <v>1.0699999999999999E-2</v>
      </c>
      <c r="W79" s="49">
        <v>1.1299999999999999E-2</v>
      </c>
      <c r="X79" s="49">
        <v>1.1599999999999999E-2</v>
      </c>
      <c r="Y79" s="49">
        <v>1.17E-2</v>
      </c>
      <c r="Z79" s="49">
        <v>1.15E-2</v>
      </c>
      <c r="AA79" s="49">
        <v>1.11E-2</v>
      </c>
      <c r="AB79" s="49">
        <v>1.04E-2</v>
      </c>
      <c r="AC79" s="49">
        <v>9.4999999999999998E-3</v>
      </c>
      <c r="AD79" s="49">
        <v>8.3999999999999995E-3</v>
      </c>
      <c r="AE79" s="49">
        <v>7.1000000000000004E-3</v>
      </c>
      <c r="AF79" s="49">
        <v>5.7000000000000002E-3</v>
      </c>
      <c r="AG79" s="49">
        <v>4.1000000000000003E-3</v>
      </c>
      <c r="AH79" s="49">
        <v>2.5999999999999999E-3</v>
      </c>
      <c r="AI79" s="49">
        <v>8.9999999999999998E-4</v>
      </c>
      <c r="AJ79" s="49">
        <v>-5.9999999999999995E-4</v>
      </c>
      <c r="AK79" s="49">
        <v>-2.0999999999999999E-3</v>
      </c>
      <c r="AL79" s="49">
        <v>-3.5000000000000001E-3</v>
      </c>
      <c r="AM79" s="49">
        <v>-4.7000000000000002E-3</v>
      </c>
      <c r="AN79" s="49">
        <v>-5.7999999999999996E-3</v>
      </c>
      <c r="AO79" s="49">
        <v>-6.7000000000000002E-3</v>
      </c>
      <c r="AP79" s="49">
        <v>-7.4000000000000003E-3</v>
      </c>
      <c r="AQ79" s="49">
        <v>-7.9000000000000008E-3</v>
      </c>
      <c r="AR79" s="49">
        <v>-8.0999999999999996E-3</v>
      </c>
      <c r="AS79" s="49">
        <v>-8.0999999999999996E-3</v>
      </c>
      <c r="AT79" s="49">
        <v>-7.7999999999999996E-3</v>
      </c>
      <c r="AU79" s="49">
        <v>-7.3000000000000001E-3</v>
      </c>
      <c r="AV79" s="49">
        <v>-6.6E-3</v>
      </c>
      <c r="AW79" s="49">
        <v>-5.7000000000000002E-3</v>
      </c>
      <c r="AX79" s="49">
        <v>-4.5999999999999999E-3</v>
      </c>
      <c r="AY79" s="49">
        <v>-3.3E-3</v>
      </c>
      <c r="AZ79" s="49">
        <v>-1.9E-3</v>
      </c>
      <c r="BA79" s="49">
        <v>-5.0000000000000001E-4</v>
      </c>
      <c r="BB79" s="49">
        <v>8.9999999999999998E-4</v>
      </c>
      <c r="BC79" s="49">
        <v>2.2000000000000001E-3</v>
      </c>
      <c r="BD79" s="49">
        <v>3.3999999999999998E-3</v>
      </c>
      <c r="BE79" s="49">
        <v>4.4999999999999997E-3</v>
      </c>
      <c r="BF79" s="49">
        <v>5.4000000000000003E-3</v>
      </c>
      <c r="BG79" s="49">
        <v>6.1000000000000004E-3</v>
      </c>
      <c r="BH79" s="49">
        <v>6.6E-3</v>
      </c>
      <c r="BI79" s="49">
        <v>7.0000000000000001E-3</v>
      </c>
      <c r="BJ79" s="49">
        <v>7.1999999999999998E-3</v>
      </c>
      <c r="BK79" s="49">
        <v>7.3000000000000001E-3</v>
      </c>
      <c r="BL79" s="49">
        <v>7.3000000000000001E-3</v>
      </c>
      <c r="BM79" s="49">
        <v>7.3000000000000001E-3</v>
      </c>
      <c r="BN79" s="12">
        <v>7.0000000000000001E-3</v>
      </c>
      <c r="BO79" s="12">
        <v>6.7000000000000002E-3</v>
      </c>
      <c r="BP79" s="12">
        <v>6.4999999999999997E-3</v>
      </c>
      <c r="BQ79" s="12">
        <v>6.3E-3</v>
      </c>
      <c r="BR79" s="12">
        <v>6.1999999999999998E-3</v>
      </c>
      <c r="BS79" s="12">
        <v>6.1999999999999998E-3</v>
      </c>
      <c r="BT79" s="12">
        <v>6.1999999999999998E-3</v>
      </c>
      <c r="BU79" s="12">
        <v>6.1999999999999998E-3</v>
      </c>
      <c r="BV79" s="12">
        <v>6.1999999999999998E-3</v>
      </c>
      <c r="BW79" s="12">
        <v>6.3E-3</v>
      </c>
      <c r="BX79" s="12">
        <v>6.4000000000000003E-3</v>
      </c>
      <c r="BY79" s="12">
        <v>6.4000000000000003E-3</v>
      </c>
      <c r="BZ79" s="12">
        <v>6.4999999999999997E-3</v>
      </c>
      <c r="CA79" s="12">
        <v>6.7000000000000002E-3</v>
      </c>
      <c r="CB79" s="12">
        <v>6.7999999999999996E-3</v>
      </c>
      <c r="CC79" s="12">
        <v>6.8999999999999999E-3</v>
      </c>
      <c r="CD79" s="12">
        <v>7.1000000000000004E-3</v>
      </c>
      <c r="CE79" s="12">
        <v>7.3000000000000001E-3</v>
      </c>
      <c r="CF79" s="12">
        <v>7.4999999999999997E-3</v>
      </c>
      <c r="CG79" s="12">
        <v>7.7000000000000002E-3</v>
      </c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</row>
    <row r="80" spans="1:108" x14ac:dyDescent="0.2">
      <c r="A80" s="13">
        <v>98</v>
      </c>
      <c r="B80" s="49">
        <v>-1.6299999999999999E-2</v>
      </c>
      <c r="C80" s="49">
        <v>-1.5100000000000001E-2</v>
      </c>
      <c r="D80" s="49">
        <v>-1.3899999999999999E-2</v>
      </c>
      <c r="E80" s="49">
        <v>-1.2699999999999999E-2</v>
      </c>
      <c r="F80" s="49">
        <v>-1.15E-2</v>
      </c>
      <c r="G80" s="49">
        <v>-1.0200000000000001E-2</v>
      </c>
      <c r="H80" s="49">
        <v>-8.8999999999999999E-3</v>
      </c>
      <c r="I80" s="49">
        <v>-7.6E-3</v>
      </c>
      <c r="J80" s="49">
        <v>-6.1999999999999998E-3</v>
      </c>
      <c r="K80" s="49">
        <v>-4.7000000000000002E-3</v>
      </c>
      <c r="L80" s="49">
        <v>-3.2000000000000002E-3</v>
      </c>
      <c r="M80" s="49">
        <v>-1.6999999999999999E-3</v>
      </c>
      <c r="N80" s="49">
        <v>-1E-4</v>
      </c>
      <c r="O80" s="49">
        <v>1.5E-3</v>
      </c>
      <c r="P80" s="49">
        <v>3.0999999999999999E-3</v>
      </c>
      <c r="Q80" s="49">
        <v>4.5999999999999999E-3</v>
      </c>
      <c r="R80" s="49">
        <v>6.0000000000000001E-3</v>
      </c>
      <c r="S80" s="49">
        <v>7.3000000000000001E-3</v>
      </c>
      <c r="T80" s="49">
        <v>8.3999999999999995E-3</v>
      </c>
      <c r="U80" s="49">
        <v>9.4000000000000004E-3</v>
      </c>
      <c r="V80" s="49">
        <v>1.01E-2</v>
      </c>
      <c r="W80" s="49">
        <v>1.0699999999999999E-2</v>
      </c>
      <c r="X80" s="49">
        <v>1.0999999999999999E-2</v>
      </c>
      <c r="Y80" s="49">
        <v>1.11E-2</v>
      </c>
      <c r="Z80" s="49">
        <v>1.09E-2</v>
      </c>
      <c r="AA80" s="49">
        <v>1.0500000000000001E-2</v>
      </c>
      <c r="AB80" s="49">
        <v>9.7999999999999997E-3</v>
      </c>
      <c r="AC80" s="49">
        <v>8.9999999999999993E-3</v>
      </c>
      <c r="AD80" s="49">
        <v>7.9000000000000008E-3</v>
      </c>
      <c r="AE80" s="49">
        <v>6.7000000000000002E-3</v>
      </c>
      <c r="AF80" s="49">
        <v>5.4000000000000003E-3</v>
      </c>
      <c r="AG80" s="49">
        <v>3.8999999999999998E-3</v>
      </c>
      <c r="AH80" s="49">
        <v>2.3999999999999998E-3</v>
      </c>
      <c r="AI80" s="49">
        <v>8.9999999999999998E-4</v>
      </c>
      <c r="AJ80" s="49">
        <v>-5.9999999999999995E-4</v>
      </c>
      <c r="AK80" s="49">
        <v>-2E-3</v>
      </c>
      <c r="AL80" s="49">
        <v>-3.3E-3</v>
      </c>
      <c r="AM80" s="49">
        <v>-4.4999999999999997E-3</v>
      </c>
      <c r="AN80" s="49">
        <v>-5.4999999999999997E-3</v>
      </c>
      <c r="AO80" s="49">
        <v>-6.3E-3</v>
      </c>
      <c r="AP80" s="49">
        <v>-7.0000000000000001E-3</v>
      </c>
      <c r="AQ80" s="49">
        <v>-7.4000000000000003E-3</v>
      </c>
      <c r="AR80" s="49">
        <v>-7.6E-3</v>
      </c>
      <c r="AS80" s="49">
        <v>-7.6E-3</v>
      </c>
      <c r="AT80" s="49">
        <v>-7.4000000000000003E-3</v>
      </c>
      <c r="AU80" s="49">
        <v>-6.8999999999999999E-3</v>
      </c>
      <c r="AV80" s="49">
        <v>-6.1999999999999998E-3</v>
      </c>
      <c r="AW80" s="49">
        <v>-5.4000000000000003E-3</v>
      </c>
      <c r="AX80" s="49">
        <v>-4.3E-3</v>
      </c>
      <c r="AY80" s="49">
        <v>-3.0999999999999999E-3</v>
      </c>
      <c r="AZ80" s="49">
        <v>-1.8E-3</v>
      </c>
      <c r="BA80" s="49">
        <v>-5.0000000000000001E-4</v>
      </c>
      <c r="BB80" s="49">
        <v>8.0000000000000004E-4</v>
      </c>
      <c r="BC80" s="49">
        <v>2.0999999999999999E-3</v>
      </c>
      <c r="BD80" s="49">
        <v>3.2000000000000002E-3</v>
      </c>
      <c r="BE80" s="49">
        <v>4.3E-3</v>
      </c>
      <c r="BF80" s="49">
        <v>5.1000000000000004E-3</v>
      </c>
      <c r="BG80" s="49">
        <v>5.7999999999999996E-3</v>
      </c>
      <c r="BH80" s="49">
        <v>6.3E-3</v>
      </c>
      <c r="BI80" s="49">
        <v>6.6E-3</v>
      </c>
      <c r="BJ80" s="49">
        <v>6.7999999999999996E-3</v>
      </c>
      <c r="BK80" s="49">
        <v>6.8999999999999999E-3</v>
      </c>
      <c r="BL80" s="49">
        <v>6.8999999999999999E-3</v>
      </c>
      <c r="BM80" s="49">
        <v>6.8999999999999999E-3</v>
      </c>
      <c r="BN80" s="12">
        <v>6.6E-3</v>
      </c>
      <c r="BO80" s="12">
        <v>6.3E-3</v>
      </c>
      <c r="BP80" s="12">
        <v>6.1000000000000004E-3</v>
      </c>
      <c r="BQ80" s="12">
        <v>6.0000000000000001E-3</v>
      </c>
      <c r="BR80" s="12">
        <v>5.8999999999999999E-3</v>
      </c>
      <c r="BS80" s="12">
        <v>5.7999999999999996E-3</v>
      </c>
      <c r="BT80" s="12">
        <v>5.7999999999999996E-3</v>
      </c>
      <c r="BU80" s="12">
        <v>5.7999999999999996E-3</v>
      </c>
      <c r="BV80" s="12">
        <v>5.8999999999999999E-3</v>
      </c>
      <c r="BW80" s="12">
        <v>5.8999999999999999E-3</v>
      </c>
      <c r="BX80" s="12">
        <v>6.0000000000000001E-3</v>
      </c>
      <c r="BY80" s="12">
        <v>6.1000000000000004E-3</v>
      </c>
      <c r="BZ80" s="12">
        <v>6.1999999999999998E-3</v>
      </c>
      <c r="CA80" s="12">
        <v>6.3E-3</v>
      </c>
      <c r="CB80" s="12">
        <v>6.4000000000000003E-3</v>
      </c>
      <c r="CC80" s="12">
        <v>6.6E-3</v>
      </c>
      <c r="CD80" s="12">
        <v>6.7000000000000002E-3</v>
      </c>
      <c r="CE80" s="12">
        <v>6.8999999999999999E-3</v>
      </c>
      <c r="CF80" s="12">
        <v>7.0000000000000001E-3</v>
      </c>
      <c r="CG80" s="12">
        <v>7.1999999999999998E-3</v>
      </c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</row>
    <row r="81" spans="1:108" x14ac:dyDescent="0.2">
      <c r="A81" s="13">
        <v>99</v>
      </c>
      <c r="B81" s="49">
        <v>-1.5299999999999999E-2</v>
      </c>
      <c r="C81" s="49">
        <v>-1.4200000000000001E-2</v>
      </c>
      <c r="D81" s="49">
        <v>-1.3100000000000001E-2</v>
      </c>
      <c r="E81" s="49">
        <v>-1.1900000000000001E-2</v>
      </c>
      <c r="F81" s="49">
        <v>-1.0800000000000001E-2</v>
      </c>
      <c r="G81" s="49">
        <v>-9.5999999999999992E-3</v>
      </c>
      <c r="H81" s="49">
        <v>-8.3999999999999995E-3</v>
      </c>
      <c r="I81" s="49">
        <v>-7.1000000000000004E-3</v>
      </c>
      <c r="J81" s="49">
        <v>-5.7999999999999996E-3</v>
      </c>
      <c r="K81" s="49">
        <v>-4.4000000000000003E-3</v>
      </c>
      <c r="L81" s="49">
        <v>-3.0000000000000001E-3</v>
      </c>
      <c r="M81" s="49">
        <v>-1.6000000000000001E-3</v>
      </c>
      <c r="N81" s="49">
        <v>-1E-4</v>
      </c>
      <c r="O81" s="49">
        <v>1.4E-3</v>
      </c>
      <c r="P81" s="49">
        <v>2.8999999999999998E-3</v>
      </c>
      <c r="Q81" s="49">
        <v>4.3E-3</v>
      </c>
      <c r="R81" s="49">
        <v>5.5999999999999999E-3</v>
      </c>
      <c r="S81" s="49">
        <v>6.8999999999999999E-3</v>
      </c>
      <c r="T81" s="49">
        <v>7.9000000000000008E-3</v>
      </c>
      <c r="U81" s="49">
        <v>8.8000000000000005E-3</v>
      </c>
      <c r="V81" s="49">
        <v>9.5999999999999992E-3</v>
      </c>
      <c r="W81" s="49">
        <v>1.01E-2</v>
      </c>
      <c r="X81" s="49">
        <v>1.03E-2</v>
      </c>
      <c r="Y81" s="49">
        <v>1.04E-2</v>
      </c>
      <c r="Z81" s="49">
        <v>1.0200000000000001E-2</v>
      </c>
      <c r="AA81" s="49">
        <v>9.7999999999999997E-3</v>
      </c>
      <c r="AB81" s="49">
        <v>9.1999999999999998E-3</v>
      </c>
      <c r="AC81" s="49">
        <v>8.3999999999999995E-3</v>
      </c>
      <c r="AD81" s="49">
        <v>7.4000000000000003E-3</v>
      </c>
      <c r="AE81" s="49">
        <v>6.3E-3</v>
      </c>
      <c r="AF81" s="49">
        <v>5.0000000000000001E-3</v>
      </c>
      <c r="AG81" s="49">
        <v>3.7000000000000002E-3</v>
      </c>
      <c r="AH81" s="49">
        <v>2.3E-3</v>
      </c>
      <c r="AI81" s="49">
        <v>8.0000000000000004E-4</v>
      </c>
      <c r="AJ81" s="49">
        <v>-5.9999999999999995E-4</v>
      </c>
      <c r="AK81" s="49">
        <v>-1.9E-3</v>
      </c>
      <c r="AL81" s="49">
        <v>-3.0999999999999999E-3</v>
      </c>
      <c r="AM81" s="49">
        <v>-4.1999999999999997E-3</v>
      </c>
      <c r="AN81" s="49">
        <v>-5.1999999999999998E-3</v>
      </c>
      <c r="AO81" s="49">
        <v>-6.0000000000000001E-3</v>
      </c>
      <c r="AP81" s="49">
        <v>-6.6E-3</v>
      </c>
      <c r="AQ81" s="49">
        <v>-7.0000000000000001E-3</v>
      </c>
      <c r="AR81" s="49">
        <v>-7.1999999999999998E-3</v>
      </c>
      <c r="AS81" s="49">
        <v>-7.1999999999999998E-3</v>
      </c>
      <c r="AT81" s="49">
        <v>-7.0000000000000001E-3</v>
      </c>
      <c r="AU81" s="49">
        <v>-6.4999999999999997E-3</v>
      </c>
      <c r="AV81" s="49">
        <v>-5.8999999999999999E-3</v>
      </c>
      <c r="AW81" s="49">
        <v>-5.0000000000000001E-3</v>
      </c>
      <c r="AX81" s="49">
        <v>-4.1000000000000003E-3</v>
      </c>
      <c r="AY81" s="49">
        <v>-2.8999999999999998E-3</v>
      </c>
      <c r="AZ81" s="49">
        <v>-1.6999999999999999E-3</v>
      </c>
      <c r="BA81" s="49">
        <v>-5.0000000000000001E-4</v>
      </c>
      <c r="BB81" s="49">
        <v>8.0000000000000004E-4</v>
      </c>
      <c r="BC81" s="49">
        <v>2E-3</v>
      </c>
      <c r="BD81" s="49">
        <v>3.0000000000000001E-3</v>
      </c>
      <c r="BE81" s="49">
        <v>4.0000000000000001E-3</v>
      </c>
      <c r="BF81" s="49">
        <v>4.7999999999999996E-3</v>
      </c>
      <c r="BG81" s="49">
        <v>5.4000000000000003E-3</v>
      </c>
      <c r="BH81" s="49">
        <v>5.8999999999999999E-3</v>
      </c>
      <c r="BI81" s="49">
        <v>6.1999999999999998E-3</v>
      </c>
      <c r="BJ81" s="49">
        <v>6.4000000000000003E-3</v>
      </c>
      <c r="BK81" s="49">
        <v>6.4999999999999997E-3</v>
      </c>
      <c r="BL81" s="49">
        <v>6.4999999999999997E-3</v>
      </c>
      <c r="BM81" s="49">
        <v>6.4999999999999997E-3</v>
      </c>
      <c r="BN81" s="12">
        <v>6.1999999999999998E-3</v>
      </c>
      <c r="BO81" s="12">
        <v>5.8999999999999999E-3</v>
      </c>
      <c r="BP81" s="12">
        <v>5.7999999999999996E-3</v>
      </c>
      <c r="BQ81" s="12">
        <v>5.5999999999999999E-3</v>
      </c>
      <c r="BR81" s="12">
        <v>5.4999999999999997E-3</v>
      </c>
      <c r="BS81" s="12">
        <v>5.4999999999999997E-3</v>
      </c>
      <c r="BT81" s="12">
        <v>5.4999999999999997E-3</v>
      </c>
      <c r="BU81" s="12">
        <v>5.4999999999999997E-3</v>
      </c>
      <c r="BV81" s="12">
        <v>5.4999999999999997E-3</v>
      </c>
      <c r="BW81" s="12">
        <v>5.5999999999999999E-3</v>
      </c>
      <c r="BX81" s="12">
        <v>5.7000000000000002E-3</v>
      </c>
      <c r="BY81" s="12">
        <v>5.7000000000000002E-3</v>
      </c>
      <c r="BZ81" s="12">
        <v>5.7999999999999996E-3</v>
      </c>
      <c r="CA81" s="12">
        <v>5.8999999999999999E-3</v>
      </c>
      <c r="CB81" s="12">
        <v>6.0000000000000001E-3</v>
      </c>
      <c r="CC81" s="12">
        <v>6.1999999999999998E-3</v>
      </c>
      <c r="CD81" s="12">
        <v>6.3E-3</v>
      </c>
      <c r="CE81" s="12">
        <v>6.4999999999999997E-3</v>
      </c>
      <c r="CF81" s="12">
        <v>6.6E-3</v>
      </c>
      <c r="CG81" s="12">
        <v>6.7999999999999996E-3</v>
      </c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</row>
    <row r="82" spans="1:108" x14ac:dyDescent="0.2">
      <c r="A82" s="13">
        <v>100</v>
      </c>
      <c r="B82" s="49">
        <v>-1.44E-2</v>
      </c>
      <c r="C82" s="49">
        <v>-1.3299999999999999E-2</v>
      </c>
      <c r="D82" s="49">
        <v>-1.23E-2</v>
      </c>
      <c r="E82" s="49">
        <v>-1.12E-2</v>
      </c>
      <c r="F82" s="49">
        <v>-1.01E-2</v>
      </c>
      <c r="G82" s="49">
        <v>-8.9999999999999993E-3</v>
      </c>
      <c r="H82" s="49">
        <v>-7.9000000000000008E-3</v>
      </c>
      <c r="I82" s="49">
        <v>-6.7000000000000002E-3</v>
      </c>
      <c r="J82" s="49">
        <v>-5.4000000000000003E-3</v>
      </c>
      <c r="K82" s="49">
        <v>-4.1999999999999997E-3</v>
      </c>
      <c r="L82" s="49">
        <v>-2.8E-3</v>
      </c>
      <c r="M82" s="49">
        <v>-1.5E-3</v>
      </c>
      <c r="N82" s="49">
        <v>-1E-4</v>
      </c>
      <c r="O82" s="49">
        <v>1.2999999999999999E-3</v>
      </c>
      <c r="P82" s="49">
        <v>2.7000000000000001E-3</v>
      </c>
      <c r="Q82" s="49">
        <v>4.0000000000000001E-3</v>
      </c>
      <c r="R82" s="49">
        <v>5.3E-3</v>
      </c>
      <c r="S82" s="49">
        <v>6.4000000000000003E-3</v>
      </c>
      <c r="T82" s="49">
        <v>7.4000000000000003E-3</v>
      </c>
      <c r="U82" s="49">
        <v>8.3000000000000001E-3</v>
      </c>
      <c r="V82" s="49">
        <v>8.9999999999999993E-3</v>
      </c>
      <c r="W82" s="49">
        <v>9.4000000000000004E-3</v>
      </c>
      <c r="X82" s="49">
        <v>9.7000000000000003E-3</v>
      </c>
      <c r="Y82" s="49">
        <v>9.7999999999999997E-3</v>
      </c>
      <c r="Z82" s="49">
        <v>9.5999999999999992E-3</v>
      </c>
      <c r="AA82" s="49">
        <v>9.1999999999999998E-3</v>
      </c>
      <c r="AB82" s="49">
        <v>8.6999999999999994E-3</v>
      </c>
      <c r="AC82" s="49">
        <v>7.9000000000000008E-3</v>
      </c>
      <c r="AD82" s="49">
        <v>7.0000000000000001E-3</v>
      </c>
      <c r="AE82" s="49">
        <v>5.8999999999999999E-3</v>
      </c>
      <c r="AF82" s="49">
        <v>4.7000000000000002E-3</v>
      </c>
      <c r="AG82" s="49">
        <v>3.5000000000000001E-3</v>
      </c>
      <c r="AH82" s="49">
        <v>2.0999999999999999E-3</v>
      </c>
      <c r="AI82" s="49">
        <v>8.0000000000000004E-4</v>
      </c>
      <c r="AJ82" s="49">
        <v>-5.0000000000000001E-4</v>
      </c>
      <c r="AK82" s="49">
        <v>-1.8E-3</v>
      </c>
      <c r="AL82" s="49">
        <v>-2.8999999999999998E-3</v>
      </c>
      <c r="AM82" s="49">
        <v>-4.0000000000000001E-3</v>
      </c>
      <c r="AN82" s="49">
        <v>-4.7999999999999996E-3</v>
      </c>
      <c r="AO82" s="49">
        <v>-5.5999999999999999E-3</v>
      </c>
      <c r="AP82" s="49">
        <v>-6.1999999999999998E-3</v>
      </c>
      <c r="AQ82" s="49">
        <v>-6.6E-3</v>
      </c>
      <c r="AR82" s="49">
        <v>-6.7000000000000002E-3</v>
      </c>
      <c r="AS82" s="49">
        <v>-6.7000000000000002E-3</v>
      </c>
      <c r="AT82" s="49">
        <v>-6.4999999999999997E-3</v>
      </c>
      <c r="AU82" s="49">
        <v>-6.1000000000000004E-3</v>
      </c>
      <c r="AV82" s="49">
        <v>-5.4999999999999997E-3</v>
      </c>
      <c r="AW82" s="49">
        <v>-4.7000000000000002E-3</v>
      </c>
      <c r="AX82" s="49">
        <v>-3.8E-3</v>
      </c>
      <c r="AY82" s="49">
        <v>-2.7000000000000001E-3</v>
      </c>
      <c r="AZ82" s="49">
        <v>-1.6000000000000001E-3</v>
      </c>
      <c r="BA82" s="49">
        <v>-4.0000000000000002E-4</v>
      </c>
      <c r="BB82" s="49">
        <v>6.9999999999999999E-4</v>
      </c>
      <c r="BC82" s="49">
        <v>1.8E-3</v>
      </c>
      <c r="BD82" s="49">
        <v>2.8999999999999998E-3</v>
      </c>
      <c r="BE82" s="49">
        <v>3.8E-3</v>
      </c>
      <c r="BF82" s="49">
        <v>4.4999999999999997E-3</v>
      </c>
      <c r="BG82" s="49">
        <v>5.1000000000000004E-3</v>
      </c>
      <c r="BH82" s="49">
        <v>5.4999999999999997E-3</v>
      </c>
      <c r="BI82" s="49">
        <v>5.7999999999999996E-3</v>
      </c>
      <c r="BJ82" s="49">
        <v>6.0000000000000001E-3</v>
      </c>
      <c r="BK82" s="49">
        <v>6.1000000000000004E-3</v>
      </c>
      <c r="BL82" s="49">
        <v>6.1000000000000004E-3</v>
      </c>
      <c r="BM82" s="49">
        <v>6.1000000000000004E-3</v>
      </c>
      <c r="BN82" s="12">
        <v>5.7999999999999996E-3</v>
      </c>
      <c r="BO82" s="12">
        <v>5.5999999999999999E-3</v>
      </c>
      <c r="BP82" s="12">
        <v>5.4000000000000003E-3</v>
      </c>
      <c r="BQ82" s="12">
        <v>5.3E-3</v>
      </c>
      <c r="BR82" s="12">
        <v>5.1999999999999998E-3</v>
      </c>
      <c r="BS82" s="12">
        <v>5.1000000000000004E-3</v>
      </c>
      <c r="BT82" s="12">
        <v>5.1000000000000004E-3</v>
      </c>
      <c r="BU82" s="12">
        <v>5.1999999999999998E-3</v>
      </c>
      <c r="BV82" s="12">
        <v>5.1999999999999998E-3</v>
      </c>
      <c r="BW82" s="12">
        <v>5.1999999999999998E-3</v>
      </c>
      <c r="BX82" s="12">
        <v>5.3E-3</v>
      </c>
      <c r="BY82" s="12">
        <v>5.4000000000000003E-3</v>
      </c>
      <c r="BZ82" s="12">
        <v>5.4999999999999997E-3</v>
      </c>
      <c r="CA82" s="12">
        <v>5.5999999999999999E-3</v>
      </c>
      <c r="CB82" s="12">
        <v>5.7000000000000002E-3</v>
      </c>
      <c r="CC82" s="12">
        <v>5.7999999999999996E-3</v>
      </c>
      <c r="CD82" s="12">
        <v>5.8999999999999999E-3</v>
      </c>
      <c r="CE82" s="12">
        <v>6.1000000000000004E-3</v>
      </c>
      <c r="CF82" s="12">
        <v>6.1999999999999998E-3</v>
      </c>
      <c r="CG82" s="12">
        <v>6.4000000000000003E-3</v>
      </c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</row>
    <row r="83" spans="1:108" x14ac:dyDescent="0.2">
      <c r="A83" s="13">
        <v>101</v>
      </c>
      <c r="B83" s="49">
        <v>-1.34E-2</v>
      </c>
      <c r="C83" s="49">
        <v>-1.24E-2</v>
      </c>
      <c r="D83" s="49">
        <v>-1.14E-2</v>
      </c>
      <c r="E83" s="49">
        <v>-1.0500000000000001E-2</v>
      </c>
      <c r="F83" s="49">
        <v>-9.4000000000000004E-3</v>
      </c>
      <c r="G83" s="49">
        <v>-8.3999999999999995E-3</v>
      </c>
      <c r="H83" s="49">
        <v>-7.3000000000000001E-3</v>
      </c>
      <c r="I83" s="49">
        <v>-6.1999999999999998E-3</v>
      </c>
      <c r="J83" s="49">
        <v>-5.1000000000000004E-3</v>
      </c>
      <c r="K83" s="49">
        <v>-3.8999999999999998E-3</v>
      </c>
      <c r="L83" s="49">
        <v>-2.5999999999999999E-3</v>
      </c>
      <c r="M83" s="49">
        <v>-1.4E-3</v>
      </c>
      <c r="N83" s="49">
        <v>-1E-4</v>
      </c>
      <c r="O83" s="49">
        <v>1.1999999999999999E-3</v>
      </c>
      <c r="P83" s="49">
        <v>2.5000000000000001E-3</v>
      </c>
      <c r="Q83" s="49">
        <v>3.8E-3</v>
      </c>
      <c r="R83" s="49">
        <v>4.8999999999999998E-3</v>
      </c>
      <c r="S83" s="49">
        <v>6.0000000000000001E-3</v>
      </c>
      <c r="T83" s="49">
        <v>6.8999999999999999E-3</v>
      </c>
      <c r="U83" s="49">
        <v>7.7000000000000002E-3</v>
      </c>
      <c r="V83" s="49">
        <v>8.3999999999999995E-3</v>
      </c>
      <c r="W83" s="49">
        <v>8.8000000000000005E-3</v>
      </c>
      <c r="X83" s="49">
        <v>8.9999999999999993E-3</v>
      </c>
      <c r="Y83" s="49">
        <v>9.1000000000000004E-3</v>
      </c>
      <c r="Z83" s="49">
        <v>8.9999999999999993E-3</v>
      </c>
      <c r="AA83" s="49">
        <v>8.6E-3</v>
      </c>
      <c r="AB83" s="49">
        <v>8.0999999999999996E-3</v>
      </c>
      <c r="AC83" s="49">
        <v>7.4000000000000003E-3</v>
      </c>
      <c r="AD83" s="49">
        <v>6.4999999999999997E-3</v>
      </c>
      <c r="AE83" s="49">
        <v>5.4999999999999997E-3</v>
      </c>
      <c r="AF83" s="49">
        <v>4.4000000000000003E-3</v>
      </c>
      <c r="AG83" s="49">
        <v>3.2000000000000002E-3</v>
      </c>
      <c r="AH83" s="49">
        <v>2E-3</v>
      </c>
      <c r="AI83" s="49">
        <v>6.9999999999999999E-4</v>
      </c>
      <c r="AJ83" s="49">
        <v>-5.0000000000000001E-4</v>
      </c>
      <c r="AK83" s="49">
        <v>-1.6999999999999999E-3</v>
      </c>
      <c r="AL83" s="49">
        <v>-2.7000000000000001E-3</v>
      </c>
      <c r="AM83" s="49">
        <v>-3.7000000000000002E-3</v>
      </c>
      <c r="AN83" s="49">
        <v>-4.4999999999999997E-3</v>
      </c>
      <c r="AO83" s="49">
        <v>-5.1999999999999998E-3</v>
      </c>
      <c r="AP83" s="49">
        <v>-5.7000000000000002E-3</v>
      </c>
      <c r="AQ83" s="49">
        <v>-6.1000000000000004E-3</v>
      </c>
      <c r="AR83" s="49">
        <v>-6.3E-3</v>
      </c>
      <c r="AS83" s="49">
        <v>-6.3E-3</v>
      </c>
      <c r="AT83" s="49">
        <v>-6.1000000000000004E-3</v>
      </c>
      <c r="AU83" s="49">
        <v>-5.7000000000000002E-3</v>
      </c>
      <c r="AV83" s="49">
        <v>-5.1000000000000004E-3</v>
      </c>
      <c r="AW83" s="49">
        <v>-4.4000000000000003E-3</v>
      </c>
      <c r="AX83" s="49">
        <v>-3.5000000000000001E-3</v>
      </c>
      <c r="AY83" s="49">
        <v>-2.5999999999999999E-3</v>
      </c>
      <c r="AZ83" s="49">
        <v>-1.5E-3</v>
      </c>
      <c r="BA83" s="49">
        <v>-4.0000000000000002E-4</v>
      </c>
      <c r="BB83" s="49">
        <v>6.9999999999999999E-4</v>
      </c>
      <c r="BC83" s="49">
        <v>1.6999999999999999E-3</v>
      </c>
      <c r="BD83" s="49">
        <v>2.7000000000000001E-3</v>
      </c>
      <c r="BE83" s="49">
        <v>3.5000000000000001E-3</v>
      </c>
      <c r="BF83" s="49">
        <v>4.1999999999999997E-3</v>
      </c>
      <c r="BG83" s="49">
        <v>4.7999999999999996E-3</v>
      </c>
      <c r="BH83" s="49">
        <v>5.1999999999999998E-3</v>
      </c>
      <c r="BI83" s="49">
        <v>5.4000000000000003E-3</v>
      </c>
      <c r="BJ83" s="49">
        <v>5.5999999999999999E-3</v>
      </c>
      <c r="BK83" s="49">
        <v>5.7000000000000002E-3</v>
      </c>
      <c r="BL83" s="49">
        <v>5.7000000000000002E-3</v>
      </c>
      <c r="BM83" s="49">
        <v>5.7000000000000002E-3</v>
      </c>
      <c r="BN83" s="12">
        <v>5.4000000000000003E-3</v>
      </c>
      <c r="BO83" s="12">
        <v>5.1999999999999998E-3</v>
      </c>
      <c r="BP83" s="12">
        <v>5.0000000000000001E-3</v>
      </c>
      <c r="BQ83" s="12">
        <v>4.8999999999999998E-3</v>
      </c>
      <c r="BR83" s="12">
        <v>4.7999999999999996E-3</v>
      </c>
      <c r="BS83" s="12">
        <v>4.7999999999999996E-3</v>
      </c>
      <c r="BT83" s="12">
        <v>4.7999999999999996E-3</v>
      </c>
      <c r="BU83" s="12">
        <v>4.7999999999999996E-3</v>
      </c>
      <c r="BV83" s="12">
        <v>4.7999999999999996E-3</v>
      </c>
      <c r="BW83" s="12">
        <v>4.8999999999999998E-3</v>
      </c>
      <c r="BX83" s="12">
        <v>4.8999999999999998E-3</v>
      </c>
      <c r="BY83" s="12">
        <v>5.0000000000000001E-3</v>
      </c>
      <c r="BZ83" s="12">
        <v>5.1000000000000004E-3</v>
      </c>
      <c r="CA83" s="12">
        <v>5.1999999999999998E-3</v>
      </c>
      <c r="CB83" s="12">
        <v>5.3E-3</v>
      </c>
      <c r="CC83" s="12">
        <v>5.4000000000000003E-3</v>
      </c>
      <c r="CD83" s="12">
        <v>5.4999999999999997E-3</v>
      </c>
      <c r="CE83" s="12">
        <v>5.7000000000000002E-3</v>
      </c>
      <c r="CF83" s="12">
        <v>5.7999999999999996E-3</v>
      </c>
      <c r="CG83" s="12">
        <v>6.0000000000000001E-3</v>
      </c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</row>
    <row r="84" spans="1:108" x14ac:dyDescent="0.2">
      <c r="A84" s="13">
        <v>102</v>
      </c>
      <c r="B84" s="49">
        <v>-1.2500000000000001E-2</v>
      </c>
      <c r="C84" s="49">
        <v>-1.15E-2</v>
      </c>
      <c r="D84" s="49">
        <v>-1.06E-2</v>
      </c>
      <c r="E84" s="49">
        <v>-9.7000000000000003E-3</v>
      </c>
      <c r="F84" s="49">
        <v>-8.8000000000000005E-3</v>
      </c>
      <c r="G84" s="49">
        <v>-7.7999999999999996E-3</v>
      </c>
      <c r="H84" s="49">
        <v>-6.7999999999999996E-3</v>
      </c>
      <c r="I84" s="49">
        <v>-5.7999999999999996E-3</v>
      </c>
      <c r="J84" s="49">
        <v>-4.7000000000000002E-3</v>
      </c>
      <c r="K84" s="49">
        <v>-3.5999999999999999E-3</v>
      </c>
      <c r="L84" s="49">
        <v>-2.5000000000000001E-3</v>
      </c>
      <c r="M84" s="49">
        <v>-1.2999999999999999E-3</v>
      </c>
      <c r="N84" s="49">
        <v>-1E-4</v>
      </c>
      <c r="O84" s="49">
        <v>1.1999999999999999E-3</v>
      </c>
      <c r="P84" s="49">
        <v>2.3E-3</v>
      </c>
      <c r="Q84" s="49">
        <v>3.5000000000000001E-3</v>
      </c>
      <c r="R84" s="49">
        <v>4.5999999999999999E-3</v>
      </c>
      <c r="S84" s="49">
        <v>5.5999999999999999E-3</v>
      </c>
      <c r="T84" s="49">
        <v>6.4000000000000003E-3</v>
      </c>
      <c r="U84" s="49">
        <v>7.1999999999999998E-3</v>
      </c>
      <c r="V84" s="49">
        <v>7.7999999999999996E-3</v>
      </c>
      <c r="W84" s="49">
        <v>8.2000000000000007E-3</v>
      </c>
      <c r="X84" s="49">
        <v>8.3999999999999995E-3</v>
      </c>
      <c r="Y84" s="49">
        <v>8.5000000000000006E-3</v>
      </c>
      <c r="Z84" s="49">
        <v>8.3000000000000001E-3</v>
      </c>
      <c r="AA84" s="49">
        <v>8.0000000000000002E-3</v>
      </c>
      <c r="AB84" s="49">
        <v>7.4999999999999997E-3</v>
      </c>
      <c r="AC84" s="49">
        <v>6.8999999999999999E-3</v>
      </c>
      <c r="AD84" s="49">
        <v>6.1000000000000004E-3</v>
      </c>
      <c r="AE84" s="49">
        <v>5.1000000000000004E-3</v>
      </c>
      <c r="AF84" s="49">
        <v>4.1000000000000003E-3</v>
      </c>
      <c r="AG84" s="49">
        <v>3.0000000000000001E-3</v>
      </c>
      <c r="AH84" s="49">
        <v>1.8E-3</v>
      </c>
      <c r="AI84" s="49">
        <v>6.9999999999999999E-4</v>
      </c>
      <c r="AJ84" s="49">
        <v>-5.0000000000000001E-4</v>
      </c>
      <c r="AK84" s="49">
        <v>-1.5E-3</v>
      </c>
      <c r="AL84" s="49">
        <v>-2.5000000000000001E-3</v>
      </c>
      <c r="AM84" s="49">
        <v>-3.3999999999999998E-3</v>
      </c>
      <c r="AN84" s="49">
        <v>-4.1999999999999997E-3</v>
      </c>
      <c r="AO84" s="49">
        <v>-4.7999999999999996E-3</v>
      </c>
      <c r="AP84" s="49">
        <v>-5.3E-3</v>
      </c>
      <c r="AQ84" s="49">
        <v>-5.7000000000000002E-3</v>
      </c>
      <c r="AR84" s="49">
        <v>-5.7999999999999996E-3</v>
      </c>
      <c r="AS84" s="49">
        <v>-5.7999999999999996E-3</v>
      </c>
      <c r="AT84" s="49">
        <v>-5.7000000000000002E-3</v>
      </c>
      <c r="AU84" s="49">
        <v>-5.3E-3</v>
      </c>
      <c r="AV84" s="49">
        <v>-4.7999999999999996E-3</v>
      </c>
      <c r="AW84" s="49">
        <v>-4.1000000000000003E-3</v>
      </c>
      <c r="AX84" s="49">
        <v>-3.3E-3</v>
      </c>
      <c r="AY84" s="49">
        <v>-2.3999999999999998E-3</v>
      </c>
      <c r="AZ84" s="49">
        <v>-1.4E-3</v>
      </c>
      <c r="BA84" s="49">
        <v>-4.0000000000000002E-4</v>
      </c>
      <c r="BB84" s="49">
        <v>5.9999999999999995E-4</v>
      </c>
      <c r="BC84" s="49">
        <v>1.6000000000000001E-3</v>
      </c>
      <c r="BD84" s="49">
        <v>2.5000000000000001E-3</v>
      </c>
      <c r="BE84" s="49">
        <v>3.3E-3</v>
      </c>
      <c r="BF84" s="49">
        <v>3.8999999999999998E-3</v>
      </c>
      <c r="BG84" s="49">
        <v>4.4000000000000003E-3</v>
      </c>
      <c r="BH84" s="49">
        <v>4.7999999999999996E-3</v>
      </c>
      <c r="BI84" s="49">
        <v>5.0000000000000001E-3</v>
      </c>
      <c r="BJ84" s="49">
        <v>5.1999999999999998E-3</v>
      </c>
      <c r="BK84" s="49">
        <v>5.3E-3</v>
      </c>
      <c r="BL84" s="49">
        <v>5.3E-3</v>
      </c>
      <c r="BM84" s="49">
        <v>5.3E-3</v>
      </c>
      <c r="BN84" s="12">
        <v>5.0000000000000001E-3</v>
      </c>
      <c r="BO84" s="12">
        <v>4.7999999999999996E-3</v>
      </c>
      <c r="BP84" s="12">
        <v>4.7000000000000002E-3</v>
      </c>
      <c r="BQ84" s="12">
        <v>4.5999999999999999E-3</v>
      </c>
      <c r="BR84" s="12">
        <v>4.4999999999999997E-3</v>
      </c>
      <c r="BS84" s="12">
        <v>4.4999999999999997E-3</v>
      </c>
      <c r="BT84" s="12">
        <v>4.4000000000000003E-3</v>
      </c>
      <c r="BU84" s="12">
        <v>4.4999999999999997E-3</v>
      </c>
      <c r="BV84" s="12">
        <v>4.4999999999999997E-3</v>
      </c>
      <c r="BW84" s="12">
        <v>4.4999999999999997E-3</v>
      </c>
      <c r="BX84" s="12">
        <v>4.5999999999999999E-3</v>
      </c>
      <c r="BY84" s="12">
        <v>4.7000000000000002E-3</v>
      </c>
      <c r="BZ84" s="12">
        <v>4.7000000000000002E-3</v>
      </c>
      <c r="CA84" s="12">
        <v>4.7999999999999996E-3</v>
      </c>
      <c r="CB84" s="12">
        <v>4.8999999999999998E-3</v>
      </c>
      <c r="CC84" s="12">
        <v>5.0000000000000001E-3</v>
      </c>
      <c r="CD84" s="12">
        <v>5.1000000000000004E-3</v>
      </c>
      <c r="CE84" s="12">
        <v>5.3E-3</v>
      </c>
      <c r="CF84" s="12">
        <v>5.4000000000000003E-3</v>
      </c>
      <c r="CG84" s="12">
        <v>5.4999999999999997E-3</v>
      </c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</row>
    <row r="85" spans="1:108" x14ac:dyDescent="0.2">
      <c r="A85" s="13">
        <v>103</v>
      </c>
      <c r="B85" s="49">
        <v>-1.15E-2</v>
      </c>
      <c r="C85" s="49">
        <v>-1.0699999999999999E-2</v>
      </c>
      <c r="D85" s="49">
        <v>-9.7999999999999997E-3</v>
      </c>
      <c r="E85" s="49">
        <v>-8.9999999999999993E-3</v>
      </c>
      <c r="F85" s="49">
        <v>-8.0999999999999996E-3</v>
      </c>
      <c r="G85" s="49">
        <v>-7.1999999999999998E-3</v>
      </c>
      <c r="H85" s="49">
        <v>-6.3E-3</v>
      </c>
      <c r="I85" s="49">
        <v>-5.3E-3</v>
      </c>
      <c r="J85" s="49">
        <v>-4.4000000000000003E-3</v>
      </c>
      <c r="K85" s="49">
        <v>-3.3E-3</v>
      </c>
      <c r="L85" s="49">
        <v>-2.3E-3</v>
      </c>
      <c r="M85" s="49">
        <v>-1.1999999999999999E-3</v>
      </c>
      <c r="N85" s="49">
        <v>0</v>
      </c>
      <c r="O85" s="49">
        <v>1.1000000000000001E-3</v>
      </c>
      <c r="P85" s="49">
        <v>2.2000000000000001E-3</v>
      </c>
      <c r="Q85" s="49">
        <v>3.2000000000000002E-3</v>
      </c>
      <c r="R85" s="49">
        <v>4.1999999999999997E-3</v>
      </c>
      <c r="S85" s="49">
        <v>5.1000000000000004E-3</v>
      </c>
      <c r="T85" s="49">
        <v>5.8999999999999999E-3</v>
      </c>
      <c r="U85" s="49">
        <v>6.6E-3</v>
      </c>
      <c r="V85" s="49">
        <v>7.1999999999999998E-3</v>
      </c>
      <c r="W85" s="49">
        <v>7.4999999999999997E-3</v>
      </c>
      <c r="X85" s="49">
        <v>7.7999999999999996E-3</v>
      </c>
      <c r="Y85" s="49">
        <v>7.7999999999999996E-3</v>
      </c>
      <c r="Z85" s="49">
        <v>7.7000000000000002E-3</v>
      </c>
      <c r="AA85" s="49">
        <v>7.4000000000000003E-3</v>
      </c>
      <c r="AB85" s="49">
        <v>6.8999999999999999E-3</v>
      </c>
      <c r="AC85" s="49">
        <v>6.3E-3</v>
      </c>
      <c r="AD85" s="49">
        <v>5.5999999999999999E-3</v>
      </c>
      <c r="AE85" s="49">
        <v>4.7000000000000002E-3</v>
      </c>
      <c r="AF85" s="49">
        <v>3.8E-3</v>
      </c>
      <c r="AG85" s="49">
        <v>2.8E-3</v>
      </c>
      <c r="AH85" s="49">
        <v>1.6999999999999999E-3</v>
      </c>
      <c r="AI85" s="49">
        <v>5.9999999999999995E-4</v>
      </c>
      <c r="AJ85" s="49">
        <v>-4.0000000000000002E-4</v>
      </c>
      <c r="AK85" s="49">
        <v>-1.4E-3</v>
      </c>
      <c r="AL85" s="49">
        <v>-2.3E-3</v>
      </c>
      <c r="AM85" s="49">
        <v>-3.2000000000000002E-3</v>
      </c>
      <c r="AN85" s="49">
        <v>-3.8999999999999998E-3</v>
      </c>
      <c r="AO85" s="49">
        <v>-4.4999999999999997E-3</v>
      </c>
      <c r="AP85" s="49">
        <v>-4.8999999999999998E-3</v>
      </c>
      <c r="AQ85" s="49">
        <v>-5.1999999999999998E-3</v>
      </c>
      <c r="AR85" s="49">
        <v>-5.4000000000000003E-3</v>
      </c>
      <c r="AS85" s="49">
        <v>-5.4000000000000003E-3</v>
      </c>
      <c r="AT85" s="49">
        <v>-5.1999999999999998E-3</v>
      </c>
      <c r="AU85" s="49">
        <v>-4.8999999999999998E-3</v>
      </c>
      <c r="AV85" s="49">
        <v>-4.4000000000000003E-3</v>
      </c>
      <c r="AW85" s="49">
        <v>-3.8E-3</v>
      </c>
      <c r="AX85" s="49">
        <v>-3.0000000000000001E-3</v>
      </c>
      <c r="AY85" s="49">
        <v>-2.2000000000000001E-3</v>
      </c>
      <c r="AZ85" s="49">
        <v>-1.2999999999999999E-3</v>
      </c>
      <c r="BA85" s="49">
        <v>-4.0000000000000002E-4</v>
      </c>
      <c r="BB85" s="49">
        <v>5.9999999999999995E-4</v>
      </c>
      <c r="BC85" s="49">
        <v>1.5E-3</v>
      </c>
      <c r="BD85" s="49">
        <v>2.3E-3</v>
      </c>
      <c r="BE85" s="49">
        <v>3.0000000000000001E-3</v>
      </c>
      <c r="BF85" s="49">
        <v>3.5999999999999999E-3</v>
      </c>
      <c r="BG85" s="49">
        <v>4.1000000000000003E-3</v>
      </c>
      <c r="BH85" s="49">
        <v>4.4000000000000003E-3</v>
      </c>
      <c r="BI85" s="49">
        <v>4.7000000000000002E-3</v>
      </c>
      <c r="BJ85" s="49">
        <v>4.7999999999999996E-3</v>
      </c>
      <c r="BK85" s="49">
        <v>4.8999999999999998E-3</v>
      </c>
      <c r="BL85" s="49">
        <v>4.8999999999999998E-3</v>
      </c>
      <c r="BM85" s="49">
        <v>4.7999999999999996E-3</v>
      </c>
      <c r="BN85" s="12">
        <v>4.5999999999999999E-3</v>
      </c>
      <c r="BO85" s="12">
        <v>4.4999999999999997E-3</v>
      </c>
      <c r="BP85" s="12">
        <v>4.3E-3</v>
      </c>
      <c r="BQ85" s="12">
        <v>4.1999999999999997E-3</v>
      </c>
      <c r="BR85" s="12">
        <v>4.1000000000000003E-3</v>
      </c>
      <c r="BS85" s="12">
        <v>4.1000000000000003E-3</v>
      </c>
      <c r="BT85" s="12">
        <v>4.1000000000000003E-3</v>
      </c>
      <c r="BU85" s="12">
        <v>4.1000000000000003E-3</v>
      </c>
      <c r="BV85" s="12">
        <v>4.1999999999999997E-3</v>
      </c>
      <c r="BW85" s="12">
        <v>4.1999999999999997E-3</v>
      </c>
      <c r="BX85" s="12">
        <v>4.1999999999999997E-3</v>
      </c>
      <c r="BY85" s="12">
        <v>4.3E-3</v>
      </c>
      <c r="BZ85" s="12">
        <v>4.4000000000000003E-3</v>
      </c>
      <c r="CA85" s="12">
        <v>4.4000000000000003E-3</v>
      </c>
      <c r="CB85" s="12">
        <v>4.4999999999999997E-3</v>
      </c>
      <c r="CC85" s="12">
        <v>4.5999999999999999E-3</v>
      </c>
      <c r="CD85" s="12">
        <v>4.7000000000000002E-3</v>
      </c>
      <c r="CE85" s="12">
        <v>4.7999999999999996E-3</v>
      </c>
      <c r="CF85" s="12">
        <v>5.0000000000000001E-3</v>
      </c>
      <c r="CG85" s="12">
        <v>5.1000000000000004E-3</v>
      </c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</row>
    <row r="86" spans="1:108" x14ac:dyDescent="0.2">
      <c r="A86" s="13">
        <v>104</v>
      </c>
      <c r="B86" s="49">
        <v>-1.0500000000000001E-2</v>
      </c>
      <c r="C86" s="49">
        <v>-9.7999999999999997E-3</v>
      </c>
      <c r="D86" s="49">
        <v>-8.9999999999999993E-3</v>
      </c>
      <c r="E86" s="49">
        <v>-8.2000000000000007E-3</v>
      </c>
      <c r="F86" s="49">
        <v>-7.4000000000000003E-3</v>
      </c>
      <c r="G86" s="49">
        <v>-6.6E-3</v>
      </c>
      <c r="H86" s="49">
        <v>-5.7999999999999996E-3</v>
      </c>
      <c r="I86" s="49">
        <v>-4.8999999999999998E-3</v>
      </c>
      <c r="J86" s="49">
        <v>-4.0000000000000001E-3</v>
      </c>
      <c r="K86" s="49">
        <v>-3.0999999999999999E-3</v>
      </c>
      <c r="L86" s="49">
        <v>-2.0999999999999999E-3</v>
      </c>
      <c r="M86" s="49">
        <v>-1.1000000000000001E-3</v>
      </c>
      <c r="N86" s="49">
        <v>0</v>
      </c>
      <c r="O86" s="49">
        <v>1E-3</v>
      </c>
      <c r="P86" s="49">
        <v>2E-3</v>
      </c>
      <c r="Q86" s="49">
        <v>3.0000000000000001E-3</v>
      </c>
      <c r="R86" s="49">
        <v>3.8999999999999998E-3</v>
      </c>
      <c r="S86" s="49">
        <v>4.7000000000000002E-3</v>
      </c>
      <c r="T86" s="49">
        <v>5.4999999999999997E-3</v>
      </c>
      <c r="U86" s="49">
        <v>6.1000000000000004E-3</v>
      </c>
      <c r="V86" s="49">
        <v>6.6E-3</v>
      </c>
      <c r="W86" s="49">
        <v>6.8999999999999999E-3</v>
      </c>
      <c r="X86" s="49">
        <v>7.1000000000000004E-3</v>
      </c>
      <c r="Y86" s="49">
        <v>7.1999999999999998E-3</v>
      </c>
      <c r="Z86" s="49">
        <v>7.0000000000000001E-3</v>
      </c>
      <c r="AA86" s="49">
        <v>6.7999999999999996E-3</v>
      </c>
      <c r="AB86" s="49">
        <v>6.4000000000000003E-3</v>
      </c>
      <c r="AC86" s="49">
        <v>5.7999999999999996E-3</v>
      </c>
      <c r="AD86" s="49">
        <v>5.1000000000000004E-3</v>
      </c>
      <c r="AE86" s="49">
        <v>4.3E-3</v>
      </c>
      <c r="AF86" s="49">
        <v>3.5000000000000001E-3</v>
      </c>
      <c r="AG86" s="49">
        <v>2.5000000000000001E-3</v>
      </c>
      <c r="AH86" s="49">
        <v>1.6000000000000001E-3</v>
      </c>
      <c r="AI86" s="49">
        <v>5.9999999999999995E-4</v>
      </c>
      <c r="AJ86" s="49">
        <v>-4.0000000000000002E-4</v>
      </c>
      <c r="AK86" s="49">
        <v>-1.2999999999999999E-3</v>
      </c>
      <c r="AL86" s="49">
        <v>-2.0999999999999999E-3</v>
      </c>
      <c r="AM86" s="49">
        <v>-2.8999999999999998E-3</v>
      </c>
      <c r="AN86" s="49">
        <v>-3.5999999999999999E-3</v>
      </c>
      <c r="AO86" s="49">
        <v>-4.1000000000000003E-3</v>
      </c>
      <c r="AP86" s="49">
        <v>-4.4999999999999997E-3</v>
      </c>
      <c r="AQ86" s="49">
        <v>-4.7999999999999996E-3</v>
      </c>
      <c r="AR86" s="49">
        <v>-4.8999999999999998E-3</v>
      </c>
      <c r="AS86" s="49">
        <v>-4.8999999999999998E-3</v>
      </c>
      <c r="AT86" s="49">
        <v>-4.7999999999999996E-3</v>
      </c>
      <c r="AU86" s="49">
        <v>-4.4999999999999997E-3</v>
      </c>
      <c r="AV86" s="49">
        <v>-4.0000000000000001E-3</v>
      </c>
      <c r="AW86" s="49">
        <v>-3.5000000000000001E-3</v>
      </c>
      <c r="AX86" s="49">
        <v>-2.8E-3</v>
      </c>
      <c r="AY86" s="49">
        <v>-2E-3</v>
      </c>
      <c r="AZ86" s="49">
        <v>-1.1999999999999999E-3</v>
      </c>
      <c r="BA86" s="49">
        <v>-2.9999999999999997E-4</v>
      </c>
      <c r="BB86" s="49">
        <v>5.0000000000000001E-4</v>
      </c>
      <c r="BC86" s="49">
        <v>1.2999999999999999E-3</v>
      </c>
      <c r="BD86" s="49">
        <v>2.0999999999999999E-3</v>
      </c>
      <c r="BE86" s="49">
        <v>2.8E-3</v>
      </c>
      <c r="BF86" s="49">
        <v>3.3E-3</v>
      </c>
      <c r="BG86" s="49">
        <v>3.7000000000000002E-3</v>
      </c>
      <c r="BH86" s="49">
        <v>4.1000000000000003E-3</v>
      </c>
      <c r="BI86" s="49">
        <v>4.3E-3</v>
      </c>
      <c r="BJ86" s="49">
        <v>4.4000000000000003E-3</v>
      </c>
      <c r="BK86" s="49">
        <v>4.4000000000000003E-3</v>
      </c>
      <c r="BL86" s="49">
        <v>4.4999999999999997E-3</v>
      </c>
      <c r="BM86" s="49">
        <v>4.4000000000000003E-3</v>
      </c>
      <c r="BN86" s="12">
        <v>4.3E-3</v>
      </c>
      <c r="BO86" s="12">
        <v>4.1000000000000003E-3</v>
      </c>
      <c r="BP86" s="12">
        <v>4.0000000000000001E-3</v>
      </c>
      <c r="BQ86" s="12">
        <v>3.8999999999999998E-3</v>
      </c>
      <c r="BR86" s="12">
        <v>3.8E-3</v>
      </c>
      <c r="BS86" s="12">
        <v>3.8E-3</v>
      </c>
      <c r="BT86" s="12">
        <v>3.8E-3</v>
      </c>
      <c r="BU86" s="12">
        <v>3.8E-3</v>
      </c>
      <c r="BV86" s="12">
        <v>3.8E-3</v>
      </c>
      <c r="BW86" s="12">
        <v>3.8E-3</v>
      </c>
      <c r="BX86" s="12">
        <v>3.8999999999999998E-3</v>
      </c>
      <c r="BY86" s="12">
        <v>3.8999999999999998E-3</v>
      </c>
      <c r="BZ86" s="12">
        <v>4.0000000000000001E-3</v>
      </c>
      <c r="CA86" s="12">
        <v>4.1000000000000003E-3</v>
      </c>
      <c r="CB86" s="12">
        <v>4.1999999999999997E-3</v>
      </c>
      <c r="CC86" s="12">
        <v>4.1999999999999997E-3</v>
      </c>
      <c r="CD86" s="12">
        <v>4.3E-3</v>
      </c>
      <c r="CE86" s="12">
        <v>4.4000000000000003E-3</v>
      </c>
      <c r="CF86" s="12">
        <v>4.5999999999999999E-3</v>
      </c>
      <c r="CG86" s="12">
        <v>4.7000000000000002E-3</v>
      </c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</row>
    <row r="87" spans="1:108" x14ac:dyDescent="0.2">
      <c r="A87" s="13">
        <v>105</v>
      </c>
      <c r="B87" s="49">
        <v>-9.5999999999999992E-3</v>
      </c>
      <c r="C87" s="49">
        <v>-8.8999999999999999E-3</v>
      </c>
      <c r="D87" s="49">
        <v>-8.2000000000000007E-3</v>
      </c>
      <c r="E87" s="49">
        <v>-7.4999999999999997E-3</v>
      </c>
      <c r="F87" s="49">
        <v>-6.7000000000000002E-3</v>
      </c>
      <c r="G87" s="49">
        <v>-6.0000000000000001E-3</v>
      </c>
      <c r="H87" s="49">
        <v>-5.1999999999999998E-3</v>
      </c>
      <c r="I87" s="49">
        <v>-4.4999999999999997E-3</v>
      </c>
      <c r="J87" s="49">
        <v>-3.5999999999999999E-3</v>
      </c>
      <c r="K87" s="49">
        <v>-2.8E-3</v>
      </c>
      <c r="L87" s="49">
        <v>-1.9E-3</v>
      </c>
      <c r="M87" s="49">
        <v>-1E-3</v>
      </c>
      <c r="N87" s="49">
        <v>0</v>
      </c>
      <c r="O87" s="49">
        <v>8.9999999999999998E-4</v>
      </c>
      <c r="P87" s="49">
        <v>1.8E-3</v>
      </c>
      <c r="Q87" s="49">
        <v>2.7000000000000001E-3</v>
      </c>
      <c r="R87" s="49">
        <v>3.5000000000000001E-3</v>
      </c>
      <c r="S87" s="49">
        <v>4.3E-3</v>
      </c>
      <c r="T87" s="49">
        <v>5.0000000000000001E-3</v>
      </c>
      <c r="U87" s="49">
        <v>5.4999999999999997E-3</v>
      </c>
      <c r="V87" s="49">
        <v>6.0000000000000001E-3</v>
      </c>
      <c r="W87" s="49">
        <v>6.3E-3</v>
      </c>
      <c r="X87" s="49">
        <v>6.4999999999999997E-3</v>
      </c>
      <c r="Y87" s="49">
        <v>6.4999999999999997E-3</v>
      </c>
      <c r="Z87" s="49">
        <v>6.4000000000000003E-3</v>
      </c>
      <c r="AA87" s="49">
        <v>6.1999999999999998E-3</v>
      </c>
      <c r="AB87" s="49">
        <v>5.7999999999999996E-3</v>
      </c>
      <c r="AC87" s="49">
        <v>5.3E-3</v>
      </c>
      <c r="AD87" s="49">
        <v>4.7000000000000002E-3</v>
      </c>
      <c r="AE87" s="49">
        <v>3.8999999999999998E-3</v>
      </c>
      <c r="AF87" s="49">
        <v>3.2000000000000002E-3</v>
      </c>
      <c r="AG87" s="49">
        <v>2.3E-3</v>
      </c>
      <c r="AH87" s="49">
        <v>1.4E-3</v>
      </c>
      <c r="AI87" s="49">
        <v>5.0000000000000001E-4</v>
      </c>
      <c r="AJ87" s="49">
        <v>-2.9999999999999997E-4</v>
      </c>
      <c r="AK87" s="49">
        <v>-1.1999999999999999E-3</v>
      </c>
      <c r="AL87" s="49">
        <v>-1.9E-3</v>
      </c>
      <c r="AM87" s="49">
        <v>-2.5999999999999999E-3</v>
      </c>
      <c r="AN87" s="49">
        <v>-3.2000000000000002E-3</v>
      </c>
      <c r="AO87" s="49">
        <v>-3.7000000000000002E-3</v>
      </c>
      <c r="AP87" s="49">
        <v>-4.1000000000000003E-3</v>
      </c>
      <c r="AQ87" s="49">
        <v>-4.4000000000000003E-3</v>
      </c>
      <c r="AR87" s="49">
        <v>-4.4999999999999997E-3</v>
      </c>
      <c r="AS87" s="49">
        <v>-4.4999999999999997E-3</v>
      </c>
      <c r="AT87" s="49">
        <v>-4.4000000000000003E-3</v>
      </c>
      <c r="AU87" s="49">
        <v>-4.1000000000000003E-3</v>
      </c>
      <c r="AV87" s="49">
        <v>-3.7000000000000002E-3</v>
      </c>
      <c r="AW87" s="49">
        <v>-3.2000000000000002E-3</v>
      </c>
      <c r="AX87" s="49">
        <v>-2.5000000000000001E-3</v>
      </c>
      <c r="AY87" s="49">
        <v>-1.8E-3</v>
      </c>
      <c r="AZ87" s="49">
        <v>-1.1000000000000001E-3</v>
      </c>
      <c r="BA87" s="49">
        <v>-2.9999999999999997E-4</v>
      </c>
      <c r="BB87" s="49">
        <v>5.0000000000000001E-4</v>
      </c>
      <c r="BC87" s="49">
        <v>1.1999999999999999E-3</v>
      </c>
      <c r="BD87" s="49">
        <v>1.9E-3</v>
      </c>
      <c r="BE87" s="49">
        <v>2.5000000000000001E-3</v>
      </c>
      <c r="BF87" s="49">
        <v>3.0000000000000001E-3</v>
      </c>
      <c r="BG87" s="49">
        <v>3.3999999999999998E-3</v>
      </c>
      <c r="BH87" s="49">
        <v>3.7000000000000002E-3</v>
      </c>
      <c r="BI87" s="49">
        <v>3.8999999999999998E-3</v>
      </c>
      <c r="BJ87" s="49">
        <v>4.0000000000000001E-3</v>
      </c>
      <c r="BK87" s="49">
        <v>4.0000000000000001E-3</v>
      </c>
      <c r="BL87" s="49">
        <v>4.1000000000000003E-3</v>
      </c>
      <c r="BM87" s="49">
        <v>4.0000000000000001E-3</v>
      </c>
      <c r="BN87" s="12">
        <v>3.8999999999999998E-3</v>
      </c>
      <c r="BO87" s="12">
        <v>3.7000000000000002E-3</v>
      </c>
      <c r="BP87" s="12">
        <v>3.5999999999999999E-3</v>
      </c>
      <c r="BQ87" s="12">
        <v>3.5000000000000001E-3</v>
      </c>
      <c r="BR87" s="12">
        <v>3.5000000000000001E-3</v>
      </c>
      <c r="BS87" s="12">
        <v>3.3999999999999998E-3</v>
      </c>
      <c r="BT87" s="12">
        <v>3.3999999999999998E-3</v>
      </c>
      <c r="BU87" s="12">
        <v>3.3999999999999998E-3</v>
      </c>
      <c r="BV87" s="12">
        <v>3.5000000000000001E-3</v>
      </c>
      <c r="BW87" s="12">
        <v>3.5000000000000001E-3</v>
      </c>
      <c r="BX87" s="12">
        <v>3.5000000000000001E-3</v>
      </c>
      <c r="BY87" s="12">
        <v>3.5999999999999999E-3</v>
      </c>
      <c r="BZ87" s="12">
        <v>3.5999999999999999E-3</v>
      </c>
      <c r="CA87" s="12">
        <v>3.7000000000000002E-3</v>
      </c>
      <c r="CB87" s="12">
        <v>3.8E-3</v>
      </c>
      <c r="CC87" s="12">
        <v>3.8999999999999998E-3</v>
      </c>
      <c r="CD87" s="12">
        <v>3.8999999999999998E-3</v>
      </c>
      <c r="CE87" s="12">
        <v>4.0000000000000001E-3</v>
      </c>
      <c r="CF87" s="12">
        <v>4.1000000000000003E-3</v>
      </c>
      <c r="CG87" s="12">
        <v>4.3E-3</v>
      </c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</row>
    <row r="88" spans="1:108" x14ac:dyDescent="0.2">
      <c r="A88" s="13">
        <v>106</v>
      </c>
      <c r="B88" s="49">
        <v>-8.6E-3</v>
      </c>
      <c r="C88" s="49">
        <v>-8.0000000000000002E-3</v>
      </c>
      <c r="D88" s="49">
        <v>-7.4000000000000003E-3</v>
      </c>
      <c r="E88" s="49">
        <v>-6.7000000000000002E-3</v>
      </c>
      <c r="F88" s="49">
        <v>-6.1000000000000004E-3</v>
      </c>
      <c r="G88" s="49">
        <v>-5.4000000000000003E-3</v>
      </c>
      <c r="H88" s="49">
        <v>-4.7000000000000002E-3</v>
      </c>
      <c r="I88" s="49">
        <v>-4.0000000000000001E-3</v>
      </c>
      <c r="J88" s="49">
        <v>-3.3E-3</v>
      </c>
      <c r="K88" s="49">
        <v>-2.5000000000000001E-3</v>
      </c>
      <c r="L88" s="49">
        <v>-1.6999999999999999E-3</v>
      </c>
      <c r="M88" s="49">
        <v>-8.9999999999999998E-4</v>
      </c>
      <c r="N88" s="49">
        <v>0</v>
      </c>
      <c r="O88" s="49">
        <v>8.0000000000000004E-4</v>
      </c>
      <c r="P88" s="49">
        <v>1.6000000000000001E-3</v>
      </c>
      <c r="Q88" s="49">
        <v>2.3999999999999998E-3</v>
      </c>
      <c r="R88" s="49">
        <v>3.2000000000000002E-3</v>
      </c>
      <c r="S88" s="49">
        <v>3.8999999999999998E-3</v>
      </c>
      <c r="T88" s="49">
        <v>4.4999999999999997E-3</v>
      </c>
      <c r="U88" s="49">
        <v>5.0000000000000001E-3</v>
      </c>
      <c r="V88" s="49">
        <v>5.4000000000000003E-3</v>
      </c>
      <c r="W88" s="49">
        <v>5.7000000000000002E-3</v>
      </c>
      <c r="X88" s="49">
        <v>5.7999999999999996E-3</v>
      </c>
      <c r="Y88" s="49">
        <v>5.8999999999999999E-3</v>
      </c>
      <c r="Z88" s="49">
        <v>5.7999999999999996E-3</v>
      </c>
      <c r="AA88" s="49">
        <v>5.4999999999999997E-3</v>
      </c>
      <c r="AB88" s="49">
        <v>5.1999999999999998E-3</v>
      </c>
      <c r="AC88" s="49">
        <v>4.7000000000000002E-3</v>
      </c>
      <c r="AD88" s="49">
        <v>4.1999999999999997E-3</v>
      </c>
      <c r="AE88" s="49">
        <v>3.5000000000000001E-3</v>
      </c>
      <c r="AF88" s="49">
        <v>2.8E-3</v>
      </c>
      <c r="AG88" s="49">
        <v>2.0999999999999999E-3</v>
      </c>
      <c r="AH88" s="49">
        <v>1.2999999999999999E-3</v>
      </c>
      <c r="AI88" s="49">
        <v>5.0000000000000001E-4</v>
      </c>
      <c r="AJ88" s="49">
        <v>-2.9999999999999997E-4</v>
      </c>
      <c r="AK88" s="49">
        <v>-1.1000000000000001E-3</v>
      </c>
      <c r="AL88" s="49">
        <v>-1.8E-3</v>
      </c>
      <c r="AM88" s="49">
        <v>-2.3999999999999998E-3</v>
      </c>
      <c r="AN88" s="49">
        <v>-2.8999999999999998E-3</v>
      </c>
      <c r="AO88" s="49">
        <v>-3.3999999999999998E-3</v>
      </c>
      <c r="AP88" s="49">
        <v>-3.7000000000000002E-3</v>
      </c>
      <c r="AQ88" s="49">
        <v>-3.8999999999999998E-3</v>
      </c>
      <c r="AR88" s="49">
        <v>-4.0000000000000001E-3</v>
      </c>
      <c r="AS88" s="49">
        <v>-4.0000000000000001E-3</v>
      </c>
      <c r="AT88" s="49">
        <v>-3.8999999999999998E-3</v>
      </c>
      <c r="AU88" s="49">
        <v>-3.7000000000000002E-3</v>
      </c>
      <c r="AV88" s="49">
        <v>-3.3E-3</v>
      </c>
      <c r="AW88" s="49">
        <v>-2.8E-3</v>
      </c>
      <c r="AX88" s="49">
        <v>-2.3E-3</v>
      </c>
      <c r="AY88" s="49">
        <v>-1.6000000000000001E-3</v>
      </c>
      <c r="AZ88" s="49">
        <v>-1E-3</v>
      </c>
      <c r="BA88" s="49">
        <v>-2.9999999999999997E-4</v>
      </c>
      <c r="BB88" s="49">
        <v>4.0000000000000002E-4</v>
      </c>
      <c r="BC88" s="49">
        <v>1.1000000000000001E-3</v>
      </c>
      <c r="BD88" s="49">
        <v>1.6999999999999999E-3</v>
      </c>
      <c r="BE88" s="49">
        <v>2.3E-3</v>
      </c>
      <c r="BF88" s="49">
        <v>2.7000000000000001E-3</v>
      </c>
      <c r="BG88" s="49">
        <v>3.0999999999999999E-3</v>
      </c>
      <c r="BH88" s="49">
        <v>3.3E-3</v>
      </c>
      <c r="BI88" s="49">
        <v>3.5000000000000001E-3</v>
      </c>
      <c r="BJ88" s="49">
        <v>3.5999999999999999E-3</v>
      </c>
      <c r="BK88" s="49">
        <v>3.5999999999999999E-3</v>
      </c>
      <c r="BL88" s="49">
        <v>3.5999999999999999E-3</v>
      </c>
      <c r="BM88" s="49">
        <v>3.5999999999999999E-3</v>
      </c>
      <c r="BN88" s="12">
        <v>3.5000000000000001E-3</v>
      </c>
      <c r="BO88" s="12">
        <v>3.3E-3</v>
      </c>
      <c r="BP88" s="12">
        <v>3.2000000000000002E-3</v>
      </c>
      <c r="BQ88" s="12">
        <v>3.2000000000000002E-3</v>
      </c>
      <c r="BR88" s="12">
        <v>3.0999999999999999E-3</v>
      </c>
      <c r="BS88" s="12">
        <v>3.0999999999999999E-3</v>
      </c>
      <c r="BT88" s="12">
        <v>3.0999999999999999E-3</v>
      </c>
      <c r="BU88" s="12">
        <v>3.0999999999999999E-3</v>
      </c>
      <c r="BV88" s="12">
        <v>3.0999999999999999E-3</v>
      </c>
      <c r="BW88" s="12">
        <v>3.0999999999999999E-3</v>
      </c>
      <c r="BX88" s="12">
        <v>3.2000000000000002E-3</v>
      </c>
      <c r="BY88" s="12">
        <v>3.2000000000000002E-3</v>
      </c>
      <c r="BZ88" s="12">
        <v>3.3E-3</v>
      </c>
      <c r="CA88" s="12">
        <v>3.3E-3</v>
      </c>
      <c r="CB88" s="12">
        <v>3.3999999999999998E-3</v>
      </c>
      <c r="CC88" s="12">
        <v>3.5000000000000001E-3</v>
      </c>
      <c r="CD88" s="12">
        <v>3.5000000000000001E-3</v>
      </c>
      <c r="CE88" s="12">
        <v>3.5999999999999999E-3</v>
      </c>
      <c r="CF88" s="12">
        <v>3.7000000000000002E-3</v>
      </c>
      <c r="CG88" s="12">
        <v>3.8E-3</v>
      </c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</row>
    <row r="89" spans="1:108" x14ac:dyDescent="0.2">
      <c r="A89" s="13">
        <v>107</v>
      </c>
      <c r="B89" s="49">
        <v>-7.7000000000000002E-3</v>
      </c>
      <c r="C89" s="49">
        <v>-7.1000000000000004E-3</v>
      </c>
      <c r="D89" s="49">
        <v>-6.4999999999999997E-3</v>
      </c>
      <c r="E89" s="49">
        <v>-6.0000000000000001E-3</v>
      </c>
      <c r="F89" s="49">
        <v>-5.4000000000000003E-3</v>
      </c>
      <c r="G89" s="49">
        <v>-4.7999999999999996E-3</v>
      </c>
      <c r="H89" s="49">
        <v>-4.1999999999999997E-3</v>
      </c>
      <c r="I89" s="49">
        <v>-3.5999999999999999E-3</v>
      </c>
      <c r="J89" s="49">
        <v>-2.8999999999999998E-3</v>
      </c>
      <c r="K89" s="49">
        <v>-2.2000000000000001E-3</v>
      </c>
      <c r="L89" s="49">
        <v>-1.5E-3</v>
      </c>
      <c r="M89" s="49">
        <v>-8.0000000000000004E-4</v>
      </c>
      <c r="N89" s="49">
        <v>0</v>
      </c>
      <c r="O89" s="49">
        <v>6.9999999999999999E-4</v>
      </c>
      <c r="P89" s="49">
        <v>1.4E-3</v>
      </c>
      <c r="Q89" s="49">
        <v>2.2000000000000001E-3</v>
      </c>
      <c r="R89" s="49">
        <v>2.8E-3</v>
      </c>
      <c r="S89" s="49">
        <v>3.3999999999999998E-3</v>
      </c>
      <c r="T89" s="49">
        <v>4.0000000000000001E-3</v>
      </c>
      <c r="U89" s="49">
        <v>4.4000000000000003E-3</v>
      </c>
      <c r="V89" s="49">
        <v>4.7999999999999996E-3</v>
      </c>
      <c r="W89" s="49">
        <v>5.0000000000000001E-3</v>
      </c>
      <c r="X89" s="49">
        <v>5.1999999999999998E-3</v>
      </c>
      <c r="Y89" s="49">
        <v>5.1999999999999998E-3</v>
      </c>
      <c r="Z89" s="49">
        <v>5.1000000000000004E-3</v>
      </c>
      <c r="AA89" s="49">
        <v>4.8999999999999998E-3</v>
      </c>
      <c r="AB89" s="49">
        <v>4.5999999999999999E-3</v>
      </c>
      <c r="AC89" s="49">
        <v>4.1999999999999997E-3</v>
      </c>
      <c r="AD89" s="49">
        <v>3.7000000000000002E-3</v>
      </c>
      <c r="AE89" s="49">
        <v>3.2000000000000002E-3</v>
      </c>
      <c r="AF89" s="49">
        <v>2.5000000000000001E-3</v>
      </c>
      <c r="AG89" s="49">
        <v>1.8E-3</v>
      </c>
      <c r="AH89" s="49">
        <v>1.1000000000000001E-3</v>
      </c>
      <c r="AI89" s="49">
        <v>4.0000000000000002E-4</v>
      </c>
      <c r="AJ89" s="49">
        <v>-2.9999999999999997E-4</v>
      </c>
      <c r="AK89" s="49">
        <v>-8.9999999999999998E-4</v>
      </c>
      <c r="AL89" s="49">
        <v>-1.6000000000000001E-3</v>
      </c>
      <c r="AM89" s="49">
        <v>-2.0999999999999999E-3</v>
      </c>
      <c r="AN89" s="49">
        <v>-2.5999999999999999E-3</v>
      </c>
      <c r="AO89" s="49">
        <v>-3.0000000000000001E-3</v>
      </c>
      <c r="AP89" s="49">
        <v>-3.3E-3</v>
      </c>
      <c r="AQ89" s="49">
        <v>-3.5000000000000001E-3</v>
      </c>
      <c r="AR89" s="49">
        <v>-3.5999999999999999E-3</v>
      </c>
      <c r="AS89" s="49">
        <v>-3.5999999999999999E-3</v>
      </c>
      <c r="AT89" s="49">
        <v>-3.5000000000000001E-3</v>
      </c>
      <c r="AU89" s="49">
        <v>-3.3E-3</v>
      </c>
      <c r="AV89" s="49">
        <v>-2.8999999999999998E-3</v>
      </c>
      <c r="AW89" s="49">
        <v>-2.5000000000000001E-3</v>
      </c>
      <c r="AX89" s="49">
        <v>-2E-3</v>
      </c>
      <c r="AY89" s="49">
        <v>-1.5E-3</v>
      </c>
      <c r="AZ89" s="49">
        <v>-8.9999999999999998E-4</v>
      </c>
      <c r="BA89" s="49">
        <v>-2.0000000000000001E-4</v>
      </c>
      <c r="BB89" s="49">
        <v>4.0000000000000002E-4</v>
      </c>
      <c r="BC89" s="49">
        <v>1E-3</v>
      </c>
      <c r="BD89" s="49">
        <v>1.5E-3</v>
      </c>
      <c r="BE89" s="49">
        <v>2E-3</v>
      </c>
      <c r="BF89" s="49">
        <v>2.3999999999999998E-3</v>
      </c>
      <c r="BG89" s="49">
        <v>2.7000000000000001E-3</v>
      </c>
      <c r="BH89" s="49">
        <v>2.8999999999999998E-3</v>
      </c>
      <c r="BI89" s="49">
        <v>3.0999999999999999E-3</v>
      </c>
      <c r="BJ89" s="49">
        <v>3.2000000000000002E-3</v>
      </c>
      <c r="BK89" s="49">
        <v>3.2000000000000002E-3</v>
      </c>
      <c r="BL89" s="49">
        <v>3.2000000000000002E-3</v>
      </c>
      <c r="BM89" s="49">
        <v>3.2000000000000002E-3</v>
      </c>
      <c r="BN89" s="12">
        <v>3.0999999999999999E-3</v>
      </c>
      <c r="BO89" s="12">
        <v>3.0000000000000001E-3</v>
      </c>
      <c r="BP89" s="12">
        <v>2.8999999999999998E-3</v>
      </c>
      <c r="BQ89" s="12">
        <v>2.8E-3</v>
      </c>
      <c r="BR89" s="12">
        <v>2.8E-3</v>
      </c>
      <c r="BS89" s="12">
        <v>2.7000000000000001E-3</v>
      </c>
      <c r="BT89" s="12">
        <v>2.7000000000000001E-3</v>
      </c>
      <c r="BU89" s="12">
        <v>2.7000000000000001E-3</v>
      </c>
      <c r="BV89" s="12">
        <v>2.8E-3</v>
      </c>
      <c r="BW89" s="12">
        <v>2.8E-3</v>
      </c>
      <c r="BX89" s="12">
        <v>2.8E-3</v>
      </c>
      <c r="BY89" s="12">
        <v>2.8999999999999998E-3</v>
      </c>
      <c r="BZ89" s="12">
        <v>2.8999999999999998E-3</v>
      </c>
      <c r="CA89" s="12">
        <v>3.0000000000000001E-3</v>
      </c>
      <c r="CB89" s="12">
        <v>3.0000000000000001E-3</v>
      </c>
      <c r="CC89" s="12">
        <v>3.0999999999999999E-3</v>
      </c>
      <c r="CD89" s="12">
        <v>3.2000000000000002E-3</v>
      </c>
      <c r="CE89" s="12">
        <v>3.2000000000000002E-3</v>
      </c>
      <c r="CF89" s="12">
        <v>3.3E-3</v>
      </c>
      <c r="CG89" s="12">
        <v>3.3999999999999998E-3</v>
      </c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</row>
    <row r="90" spans="1:108" x14ac:dyDescent="0.2">
      <c r="A90" s="13">
        <v>108</v>
      </c>
      <c r="B90" s="49">
        <v>-6.7000000000000002E-3</v>
      </c>
      <c r="C90" s="49">
        <v>-6.1999999999999998E-3</v>
      </c>
      <c r="D90" s="49">
        <v>-5.7000000000000002E-3</v>
      </c>
      <c r="E90" s="49">
        <v>-5.1999999999999998E-3</v>
      </c>
      <c r="F90" s="49">
        <v>-4.7000000000000002E-3</v>
      </c>
      <c r="G90" s="49">
        <v>-4.1999999999999997E-3</v>
      </c>
      <c r="H90" s="49">
        <v>-3.7000000000000002E-3</v>
      </c>
      <c r="I90" s="49">
        <v>-3.0999999999999999E-3</v>
      </c>
      <c r="J90" s="49">
        <v>-2.5000000000000001E-3</v>
      </c>
      <c r="K90" s="49">
        <v>-1.9E-3</v>
      </c>
      <c r="L90" s="49">
        <v>-1.2999999999999999E-3</v>
      </c>
      <c r="M90" s="49">
        <v>-6.9999999999999999E-4</v>
      </c>
      <c r="N90" s="49">
        <v>0</v>
      </c>
      <c r="O90" s="49">
        <v>5.9999999999999995E-4</v>
      </c>
      <c r="P90" s="49">
        <v>1.2999999999999999E-3</v>
      </c>
      <c r="Q90" s="49">
        <v>1.9E-3</v>
      </c>
      <c r="R90" s="49">
        <v>2.5000000000000001E-3</v>
      </c>
      <c r="S90" s="49">
        <v>3.0000000000000001E-3</v>
      </c>
      <c r="T90" s="49">
        <v>3.5000000000000001E-3</v>
      </c>
      <c r="U90" s="49">
        <v>3.8999999999999998E-3</v>
      </c>
      <c r="V90" s="49">
        <v>4.1999999999999997E-3</v>
      </c>
      <c r="W90" s="49">
        <v>4.4000000000000003E-3</v>
      </c>
      <c r="X90" s="49">
        <v>4.4999999999999997E-3</v>
      </c>
      <c r="Y90" s="49">
        <v>4.5999999999999999E-3</v>
      </c>
      <c r="Z90" s="49">
        <v>4.4999999999999997E-3</v>
      </c>
      <c r="AA90" s="49">
        <v>4.3E-3</v>
      </c>
      <c r="AB90" s="49">
        <v>4.0000000000000001E-3</v>
      </c>
      <c r="AC90" s="49">
        <v>3.7000000000000002E-3</v>
      </c>
      <c r="AD90" s="49">
        <v>3.3E-3</v>
      </c>
      <c r="AE90" s="49">
        <v>2.8E-3</v>
      </c>
      <c r="AF90" s="49">
        <v>2.2000000000000001E-3</v>
      </c>
      <c r="AG90" s="49">
        <v>1.6000000000000001E-3</v>
      </c>
      <c r="AH90" s="49">
        <v>1E-3</v>
      </c>
      <c r="AI90" s="49">
        <v>4.0000000000000002E-4</v>
      </c>
      <c r="AJ90" s="49">
        <v>-2.0000000000000001E-4</v>
      </c>
      <c r="AK90" s="49">
        <v>-8.0000000000000004E-4</v>
      </c>
      <c r="AL90" s="49">
        <v>-1.4E-3</v>
      </c>
      <c r="AM90" s="49">
        <v>-1.8E-3</v>
      </c>
      <c r="AN90" s="49">
        <v>-2.3E-3</v>
      </c>
      <c r="AO90" s="49">
        <v>-2.5999999999999999E-3</v>
      </c>
      <c r="AP90" s="49">
        <v>-2.8999999999999998E-3</v>
      </c>
      <c r="AQ90" s="49">
        <v>-3.0999999999999999E-3</v>
      </c>
      <c r="AR90" s="49">
        <v>-3.0999999999999999E-3</v>
      </c>
      <c r="AS90" s="49">
        <v>-3.0999999999999999E-3</v>
      </c>
      <c r="AT90" s="49">
        <v>-3.0000000000000001E-3</v>
      </c>
      <c r="AU90" s="49">
        <v>-2.8999999999999998E-3</v>
      </c>
      <c r="AV90" s="49">
        <v>-2.5999999999999999E-3</v>
      </c>
      <c r="AW90" s="49">
        <v>-2.2000000000000001E-3</v>
      </c>
      <c r="AX90" s="49">
        <v>-1.8E-3</v>
      </c>
      <c r="AY90" s="49">
        <v>-1.2999999999999999E-3</v>
      </c>
      <c r="AZ90" s="49">
        <v>-8.0000000000000004E-4</v>
      </c>
      <c r="BA90" s="49">
        <v>-2.0000000000000001E-4</v>
      </c>
      <c r="BB90" s="49">
        <v>2.9999999999999997E-4</v>
      </c>
      <c r="BC90" s="49">
        <v>8.9999999999999998E-4</v>
      </c>
      <c r="BD90" s="49">
        <v>1.2999999999999999E-3</v>
      </c>
      <c r="BE90" s="49">
        <v>1.8E-3</v>
      </c>
      <c r="BF90" s="49">
        <v>2.0999999999999999E-3</v>
      </c>
      <c r="BG90" s="49">
        <v>2.3999999999999998E-3</v>
      </c>
      <c r="BH90" s="49">
        <v>2.5999999999999999E-3</v>
      </c>
      <c r="BI90" s="49">
        <v>2.7000000000000001E-3</v>
      </c>
      <c r="BJ90" s="49">
        <v>2.8E-3</v>
      </c>
      <c r="BK90" s="49">
        <v>2.8E-3</v>
      </c>
      <c r="BL90" s="49">
        <v>2.8E-3</v>
      </c>
      <c r="BM90" s="49">
        <v>2.8E-3</v>
      </c>
      <c r="BN90" s="12">
        <v>2.7000000000000001E-3</v>
      </c>
      <c r="BO90" s="12">
        <v>2.5999999999999999E-3</v>
      </c>
      <c r="BP90" s="12">
        <v>2.5000000000000001E-3</v>
      </c>
      <c r="BQ90" s="12">
        <v>2.5000000000000001E-3</v>
      </c>
      <c r="BR90" s="12">
        <v>2.3999999999999998E-3</v>
      </c>
      <c r="BS90" s="12">
        <v>2.3999999999999998E-3</v>
      </c>
      <c r="BT90" s="12">
        <v>2.3999999999999998E-3</v>
      </c>
      <c r="BU90" s="12">
        <v>2.3999999999999998E-3</v>
      </c>
      <c r="BV90" s="12">
        <v>2.3999999999999998E-3</v>
      </c>
      <c r="BW90" s="12">
        <v>2.3999999999999998E-3</v>
      </c>
      <c r="BX90" s="12">
        <v>2.5000000000000001E-3</v>
      </c>
      <c r="BY90" s="12">
        <v>2.5000000000000001E-3</v>
      </c>
      <c r="BZ90" s="12">
        <v>2.5000000000000001E-3</v>
      </c>
      <c r="CA90" s="12">
        <v>2.5999999999999999E-3</v>
      </c>
      <c r="CB90" s="12">
        <v>2.5999999999999999E-3</v>
      </c>
      <c r="CC90" s="12">
        <v>2.7000000000000001E-3</v>
      </c>
      <c r="CD90" s="12">
        <v>2.8E-3</v>
      </c>
      <c r="CE90" s="12">
        <v>2.8E-3</v>
      </c>
      <c r="CF90" s="12">
        <v>2.8999999999999998E-3</v>
      </c>
      <c r="CG90" s="12">
        <v>3.0000000000000001E-3</v>
      </c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</row>
    <row r="91" spans="1:108" x14ac:dyDescent="0.2">
      <c r="A91" s="13">
        <v>109</v>
      </c>
      <c r="B91" s="49">
        <v>-5.7999999999999996E-3</v>
      </c>
      <c r="C91" s="49">
        <v>-5.3E-3</v>
      </c>
      <c r="D91" s="49">
        <v>-4.8999999999999998E-3</v>
      </c>
      <c r="E91" s="49">
        <v>-4.4999999999999997E-3</v>
      </c>
      <c r="F91" s="49">
        <v>-4.0000000000000001E-3</v>
      </c>
      <c r="G91" s="49">
        <v>-3.5999999999999999E-3</v>
      </c>
      <c r="H91" s="49">
        <v>-3.0999999999999999E-3</v>
      </c>
      <c r="I91" s="49">
        <v>-2.7000000000000001E-3</v>
      </c>
      <c r="J91" s="49">
        <v>-2.2000000000000001E-3</v>
      </c>
      <c r="K91" s="49">
        <v>-1.6999999999999999E-3</v>
      </c>
      <c r="L91" s="49">
        <v>-1.1000000000000001E-3</v>
      </c>
      <c r="M91" s="49">
        <v>-5.9999999999999995E-4</v>
      </c>
      <c r="N91" s="49">
        <v>0</v>
      </c>
      <c r="O91" s="49">
        <v>5.0000000000000001E-4</v>
      </c>
      <c r="P91" s="49">
        <v>1.1000000000000001E-3</v>
      </c>
      <c r="Q91" s="49">
        <v>1.6000000000000001E-3</v>
      </c>
      <c r="R91" s="49">
        <v>2.0999999999999999E-3</v>
      </c>
      <c r="S91" s="49">
        <v>2.5999999999999999E-3</v>
      </c>
      <c r="T91" s="49">
        <v>3.0000000000000001E-3</v>
      </c>
      <c r="U91" s="49">
        <v>3.3E-3</v>
      </c>
      <c r="V91" s="49">
        <v>3.5999999999999999E-3</v>
      </c>
      <c r="W91" s="49">
        <v>3.8E-3</v>
      </c>
      <c r="X91" s="49">
        <v>3.8999999999999998E-3</v>
      </c>
      <c r="Y91" s="49">
        <v>3.8999999999999998E-3</v>
      </c>
      <c r="Z91" s="49">
        <v>3.8E-3</v>
      </c>
      <c r="AA91" s="49">
        <v>3.7000000000000002E-3</v>
      </c>
      <c r="AB91" s="49">
        <v>3.5000000000000001E-3</v>
      </c>
      <c r="AC91" s="49">
        <v>3.2000000000000002E-3</v>
      </c>
      <c r="AD91" s="49">
        <v>2.8E-3</v>
      </c>
      <c r="AE91" s="49">
        <v>2.3999999999999998E-3</v>
      </c>
      <c r="AF91" s="49">
        <v>1.9E-3</v>
      </c>
      <c r="AG91" s="49">
        <v>1.4E-3</v>
      </c>
      <c r="AH91" s="49">
        <v>8.9999999999999998E-4</v>
      </c>
      <c r="AI91" s="49">
        <v>2.9999999999999997E-4</v>
      </c>
      <c r="AJ91" s="49">
        <v>-2.0000000000000001E-4</v>
      </c>
      <c r="AK91" s="49">
        <v>-6.9999999999999999E-4</v>
      </c>
      <c r="AL91" s="49">
        <v>-1.1999999999999999E-3</v>
      </c>
      <c r="AM91" s="49">
        <v>-1.6000000000000001E-3</v>
      </c>
      <c r="AN91" s="49">
        <v>-1.9E-3</v>
      </c>
      <c r="AO91" s="49">
        <v>-2.2000000000000001E-3</v>
      </c>
      <c r="AP91" s="49">
        <v>-2.5000000000000001E-3</v>
      </c>
      <c r="AQ91" s="49">
        <v>-2.5999999999999999E-3</v>
      </c>
      <c r="AR91" s="49">
        <v>-2.7000000000000001E-3</v>
      </c>
      <c r="AS91" s="49">
        <v>-2.7000000000000001E-3</v>
      </c>
      <c r="AT91" s="49">
        <v>-2.5999999999999999E-3</v>
      </c>
      <c r="AU91" s="49">
        <v>-2.3999999999999998E-3</v>
      </c>
      <c r="AV91" s="49">
        <v>-2.2000000000000001E-3</v>
      </c>
      <c r="AW91" s="49">
        <v>-1.9E-3</v>
      </c>
      <c r="AX91" s="49">
        <v>-1.5E-3</v>
      </c>
      <c r="AY91" s="49">
        <v>-1.1000000000000001E-3</v>
      </c>
      <c r="AZ91" s="49">
        <v>-5.9999999999999995E-4</v>
      </c>
      <c r="BA91" s="49">
        <v>-2.0000000000000001E-4</v>
      </c>
      <c r="BB91" s="49">
        <v>2.9999999999999997E-4</v>
      </c>
      <c r="BC91" s="49">
        <v>6.9999999999999999E-4</v>
      </c>
      <c r="BD91" s="49">
        <v>1.1000000000000001E-3</v>
      </c>
      <c r="BE91" s="49">
        <v>1.5E-3</v>
      </c>
      <c r="BF91" s="49">
        <v>1.8E-3</v>
      </c>
      <c r="BG91" s="49">
        <v>2E-3</v>
      </c>
      <c r="BH91" s="49">
        <v>2.2000000000000001E-3</v>
      </c>
      <c r="BI91" s="49">
        <v>2.3E-3</v>
      </c>
      <c r="BJ91" s="49">
        <v>2.3999999999999998E-3</v>
      </c>
      <c r="BK91" s="49">
        <v>2.3999999999999998E-3</v>
      </c>
      <c r="BL91" s="49">
        <v>2.3999999999999998E-3</v>
      </c>
      <c r="BM91" s="49">
        <v>2.3999999999999998E-3</v>
      </c>
      <c r="BN91" s="12">
        <v>2.3E-3</v>
      </c>
      <c r="BO91" s="12">
        <v>2.2000000000000001E-3</v>
      </c>
      <c r="BP91" s="12">
        <v>2.2000000000000001E-3</v>
      </c>
      <c r="BQ91" s="12">
        <v>2.0999999999999999E-3</v>
      </c>
      <c r="BR91" s="12">
        <v>2.0999999999999999E-3</v>
      </c>
      <c r="BS91" s="12">
        <v>2.0999999999999999E-3</v>
      </c>
      <c r="BT91" s="12">
        <v>2.0999999999999999E-3</v>
      </c>
      <c r="BU91" s="12">
        <v>2.0999999999999999E-3</v>
      </c>
      <c r="BV91" s="12">
        <v>2.0999999999999999E-3</v>
      </c>
      <c r="BW91" s="12">
        <v>2.0999999999999999E-3</v>
      </c>
      <c r="BX91" s="12">
        <v>2.0999999999999999E-3</v>
      </c>
      <c r="BY91" s="12">
        <v>2.0999999999999999E-3</v>
      </c>
      <c r="BZ91" s="12">
        <v>2.2000000000000001E-3</v>
      </c>
      <c r="CA91" s="12">
        <v>2.2000000000000001E-3</v>
      </c>
      <c r="CB91" s="12">
        <v>2.3E-3</v>
      </c>
      <c r="CC91" s="12">
        <v>2.3E-3</v>
      </c>
      <c r="CD91" s="12">
        <v>2.3999999999999998E-3</v>
      </c>
      <c r="CE91" s="12">
        <v>2.3999999999999998E-3</v>
      </c>
      <c r="CF91" s="12">
        <v>2.5000000000000001E-3</v>
      </c>
      <c r="CG91" s="12">
        <v>2.5999999999999999E-3</v>
      </c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</row>
    <row r="92" spans="1:108" x14ac:dyDescent="0.2">
      <c r="A92" s="13">
        <v>110</v>
      </c>
      <c r="B92" s="49">
        <v>-4.7999999999999996E-3</v>
      </c>
      <c r="C92" s="49">
        <v>-4.4000000000000003E-3</v>
      </c>
      <c r="D92" s="49">
        <v>-4.1000000000000003E-3</v>
      </c>
      <c r="E92" s="49">
        <v>-3.7000000000000002E-3</v>
      </c>
      <c r="F92" s="49">
        <v>-3.3999999999999998E-3</v>
      </c>
      <c r="G92" s="49">
        <v>-3.0000000000000001E-3</v>
      </c>
      <c r="H92" s="49">
        <v>-2.5999999999999999E-3</v>
      </c>
      <c r="I92" s="49">
        <v>-2.2000000000000001E-3</v>
      </c>
      <c r="J92" s="49">
        <v>-1.8E-3</v>
      </c>
      <c r="K92" s="49">
        <v>-1.4E-3</v>
      </c>
      <c r="L92" s="49">
        <v>-8.9999999999999998E-4</v>
      </c>
      <c r="M92" s="49">
        <v>-5.0000000000000001E-4</v>
      </c>
      <c r="N92" s="49">
        <v>0</v>
      </c>
      <c r="O92" s="49">
        <v>4.0000000000000002E-4</v>
      </c>
      <c r="P92" s="49">
        <v>8.9999999999999998E-4</v>
      </c>
      <c r="Q92" s="49">
        <v>1.2999999999999999E-3</v>
      </c>
      <c r="R92" s="49">
        <v>1.8E-3</v>
      </c>
      <c r="S92" s="49">
        <v>2.0999999999999999E-3</v>
      </c>
      <c r="T92" s="49">
        <v>2.5000000000000001E-3</v>
      </c>
      <c r="U92" s="49">
        <v>2.8E-3</v>
      </c>
      <c r="V92" s="49">
        <v>3.0000000000000001E-3</v>
      </c>
      <c r="W92" s="49">
        <v>3.0999999999999999E-3</v>
      </c>
      <c r="X92" s="49">
        <v>3.2000000000000002E-3</v>
      </c>
      <c r="Y92" s="49">
        <v>3.3E-3</v>
      </c>
      <c r="Z92" s="49">
        <v>3.2000000000000002E-3</v>
      </c>
      <c r="AA92" s="49">
        <v>3.0999999999999999E-3</v>
      </c>
      <c r="AB92" s="49">
        <v>2.8999999999999998E-3</v>
      </c>
      <c r="AC92" s="49">
        <v>2.5999999999999999E-3</v>
      </c>
      <c r="AD92" s="49">
        <v>2.3E-3</v>
      </c>
      <c r="AE92" s="49">
        <v>2E-3</v>
      </c>
      <c r="AF92" s="49">
        <v>1.6000000000000001E-3</v>
      </c>
      <c r="AG92" s="49">
        <v>1.1999999999999999E-3</v>
      </c>
      <c r="AH92" s="49">
        <v>6.9999999999999999E-4</v>
      </c>
      <c r="AI92" s="49">
        <v>2.9999999999999997E-4</v>
      </c>
      <c r="AJ92" s="49">
        <v>-2.0000000000000001E-4</v>
      </c>
      <c r="AK92" s="49">
        <v>-5.9999999999999995E-4</v>
      </c>
      <c r="AL92" s="49">
        <v>-1E-3</v>
      </c>
      <c r="AM92" s="49">
        <v>-1.2999999999999999E-3</v>
      </c>
      <c r="AN92" s="49">
        <v>-1.6000000000000001E-3</v>
      </c>
      <c r="AO92" s="49">
        <v>-1.9E-3</v>
      </c>
      <c r="AP92" s="49">
        <v>-2.0999999999999999E-3</v>
      </c>
      <c r="AQ92" s="49">
        <v>-2.2000000000000001E-3</v>
      </c>
      <c r="AR92" s="49">
        <v>-2.2000000000000001E-3</v>
      </c>
      <c r="AS92" s="49">
        <v>-2.2000000000000001E-3</v>
      </c>
      <c r="AT92" s="49">
        <v>-2.2000000000000001E-3</v>
      </c>
      <c r="AU92" s="49">
        <v>-2E-3</v>
      </c>
      <c r="AV92" s="49">
        <v>-1.8E-3</v>
      </c>
      <c r="AW92" s="49">
        <v>-1.6000000000000001E-3</v>
      </c>
      <c r="AX92" s="49">
        <v>-1.2999999999999999E-3</v>
      </c>
      <c r="AY92" s="49">
        <v>-8.9999999999999998E-4</v>
      </c>
      <c r="AZ92" s="49">
        <v>-5.0000000000000001E-4</v>
      </c>
      <c r="BA92" s="49">
        <v>-1E-4</v>
      </c>
      <c r="BB92" s="49">
        <v>2.0000000000000001E-4</v>
      </c>
      <c r="BC92" s="49">
        <v>5.9999999999999995E-4</v>
      </c>
      <c r="BD92" s="49">
        <v>1E-3</v>
      </c>
      <c r="BE92" s="49">
        <v>1.2999999999999999E-3</v>
      </c>
      <c r="BF92" s="49">
        <v>1.5E-3</v>
      </c>
      <c r="BG92" s="49">
        <v>1.6999999999999999E-3</v>
      </c>
      <c r="BH92" s="49">
        <v>1.8E-3</v>
      </c>
      <c r="BI92" s="49">
        <v>1.9E-3</v>
      </c>
      <c r="BJ92" s="49">
        <v>2E-3</v>
      </c>
      <c r="BK92" s="49">
        <v>2E-3</v>
      </c>
      <c r="BL92" s="49">
        <v>2E-3</v>
      </c>
      <c r="BM92" s="49">
        <v>2E-3</v>
      </c>
      <c r="BN92" s="12">
        <v>1.9E-3</v>
      </c>
      <c r="BO92" s="12">
        <v>1.9E-3</v>
      </c>
      <c r="BP92" s="12">
        <v>1.8E-3</v>
      </c>
      <c r="BQ92" s="12">
        <v>1.8E-3</v>
      </c>
      <c r="BR92" s="12">
        <v>1.6999999999999999E-3</v>
      </c>
      <c r="BS92" s="12">
        <v>1.6999999999999999E-3</v>
      </c>
      <c r="BT92" s="12">
        <v>1.6999999999999999E-3</v>
      </c>
      <c r="BU92" s="12">
        <v>1.6999999999999999E-3</v>
      </c>
      <c r="BV92" s="12">
        <v>1.6999999999999999E-3</v>
      </c>
      <c r="BW92" s="12">
        <v>1.6999999999999999E-3</v>
      </c>
      <c r="BX92" s="12">
        <v>1.8E-3</v>
      </c>
      <c r="BY92" s="12">
        <v>1.8E-3</v>
      </c>
      <c r="BZ92" s="12">
        <v>1.8E-3</v>
      </c>
      <c r="CA92" s="12">
        <v>1.9E-3</v>
      </c>
      <c r="CB92" s="12">
        <v>1.9E-3</v>
      </c>
      <c r="CC92" s="12">
        <v>1.9E-3</v>
      </c>
      <c r="CD92" s="12">
        <v>2E-3</v>
      </c>
      <c r="CE92" s="12">
        <v>2E-3</v>
      </c>
      <c r="CF92" s="12">
        <v>2.0999999999999999E-3</v>
      </c>
      <c r="CG92" s="12">
        <v>2.0999999999999999E-3</v>
      </c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</row>
    <row r="93" spans="1:108" x14ac:dyDescent="0.2">
      <c r="A93" s="13">
        <v>111</v>
      </c>
      <c r="B93" s="49">
        <v>-3.8E-3</v>
      </c>
      <c r="C93" s="49">
        <v>-3.5999999999999999E-3</v>
      </c>
      <c r="D93" s="49">
        <v>-3.3E-3</v>
      </c>
      <c r="E93" s="49">
        <v>-3.0000000000000001E-3</v>
      </c>
      <c r="F93" s="49">
        <v>-2.7000000000000001E-3</v>
      </c>
      <c r="G93" s="49">
        <v>-2.3999999999999998E-3</v>
      </c>
      <c r="H93" s="49">
        <v>-2.0999999999999999E-3</v>
      </c>
      <c r="I93" s="49">
        <v>-1.8E-3</v>
      </c>
      <c r="J93" s="49">
        <v>-1.5E-3</v>
      </c>
      <c r="K93" s="49">
        <v>-1.1000000000000001E-3</v>
      </c>
      <c r="L93" s="49">
        <v>-8.0000000000000004E-4</v>
      </c>
      <c r="M93" s="49">
        <v>-4.0000000000000002E-4</v>
      </c>
      <c r="N93" s="49">
        <v>0</v>
      </c>
      <c r="O93" s="49">
        <v>4.0000000000000002E-4</v>
      </c>
      <c r="P93" s="49">
        <v>6.9999999999999999E-4</v>
      </c>
      <c r="Q93" s="49">
        <v>1.1000000000000001E-3</v>
      </c>
      <c r="R93" s="49">
        <v>1.4E-3</v>
      </c>
      <c r="S93" s="49">
        <v>1.6999999999999999E-3</v>
      </c>
      <c r="T93" s="49">
        <v>2E-3</v>
      </c>
      <c r="U93" s="49">
        <v>2.2000000000000001E-3</v>
      </c>
      <c r="V93" s="49">
        <v>2.3999999999999998E-3</v>
      </c>
      <c r="W93" s="49">
        <v>2.5000000000000001E-3</v>
      </c>
      <c r="X93" s="49">
        <v>2.5999999999999999E-3</v>
      </c>
      <c r="Y93" s="49">
        <v>2.5999999999999999E-3</v>
      </c>
      <c r="Z93" s="49">
        <v>2.5999999999999999E-3</v>
      </c>
      <c r="AA93" s="49">
        <v>2.5000000000000001E-3</v>
      </c>
      <c r="AB93" s="49">
        <v>2.3E-3</v>
      </c>
      <c r="AC93" s="49">
        <v>2.0999999999999999E-3</v>
      </c>
      <c r="AD93" s="49">
        <v>1.9E-3</v>
      </c>
      <c r="AE93" s="49">
        <v>1.6000000000000001E-3</v>
      </c>
      <c r="AF93" s="49">
        <v>1.2999999999999999E-3</v>
      </c>
      <c r="AG93" s="49">
        <v>8.9999999999999998E-4</v>
      </c>
      <c r="AH93" s="49">
        <v>5.9999999999999995E-4</v>
      </c>
      <c r="AI93" s="49">
        <v>2.0000000000000001E-4</v>
      </c>
      <c r="AJ93" s="49">
        <v>-1E-4</v>
      </c>
      <c r="AK93" s="49">
        <v>-5.0000000000000001E-4</v>
      </c>
      <c r="AL93" s="49">
        <v>-8.0000000000000004E-4</v>
      </c>
      <c r="AM93" s="49">
        <v>-1.1000000000000001E-3</v>
      </c>
      <c r="AN93" s="49">
        <v>-1.2999999999999999E-3</v>
      </c>
      <c r="AO93" s="49">
        <v>-1.5E-3</v>
      </c>
      <c r="AP93" s="49">
        <v>-1.6000000000000001E-3</v>
      </c>
      <c r="AQ93" s="49">
        <v>-1.6999999999999999E-3</v>
      </c>
      <c r="AR93" s="49">
        <v>-1.8E-3</v>
      </c>
      <c r="AS93" s="49">
        <v>-1.8E-3</v>
      </c>
      <c r="AT93" s="49">
        <v>-1.6999999999999999E-3</v>
      </c>
      <c r="AU93" s="49">
        <v>-1.6000000000000001E-3</v>
      </c>
      <c r="AV93" s="49">
        <v>-1.5E-3</v>
      </c>
      <c r="AW93" s="49">
        <v>-1.2999999999999999E-3</v>
      </c>
      <c r="AX93" s="49">
        <v>-1E-3</v>
      </c>
      <c r="AY93" s="49">
        <v>-6.9999999999999999E-4</v>
      </c>
      <c r="AZ93" s="49">
        <v>-4.0000000000000002E-4</v>
      </c>
      <c r="BA93" s="49">
        <v>-1E-4</v>
      </c>
      <c r="BB93" s="49">
        <v>2.0000000000000001E-4</v>
      </c>
      <c r="BC93" s="49">
        <v>5.0000000000000001E-4</v>
      </c>
      <c r="BD93" s="49">
        <v>8.0000000000000004E-4</v>
      </c>
      <c r="BE93" s="49">
        <v>1E-3</v>
      </c>
      <c r="BF93" s="49">
        <v>1.1999999999999999E-3</v>
      </c>
      <c r="BG93" s="49">
        <v>1.4E-3</v>
      </c>
      <c r="BH93" s="49">
        <v>1.5E-3</v>
      </c>
      <c r="BI93" s="49">
        <v>1.6000000000000001E-3</v>
      </c>
      <c r="BJ93" s="49">
        <v>1.6000000000000001E-3</v>
      </c>
      <c r="BK93" s="49">
        <v>1.6000000000000001E-3</v>
      </c>
      <c r="BL93" s="49">
        <v>1.6000000000000001E-3</v>
      </c>
      <c r="BM93" s="49">
        <v>1.6000000000000001E-3</v>
      </c>
      <c r="BN93" s="12">
        <v>1.5E-3</v>
      </c>
      <c r="BO93" s="12">
        <v>1.5E-3</v>
      </c>
      <c r="BP93" s="12">
        <v>1.4E-3</v>
      </c>
      <c r="BQ93" s="12">
        <v>1.4E-3</v>
      </c>
      <c r="BR93" s="12">
        <v>1.4E-3</v>
      </c>
      <c r="BS93" s="12">
        <v>1.4E-3</v>
      </c>
      <c r="BT93" s="12">
        <v>1.4E-3</v>
      </c>
      <c r="BU93" s="12">
        <v>1.4E-3</v>
      </c>
      <c r="BV93" s="12">
        <v>1.4E-3</v>
      </c>
      <c r="BW93" s="12">
        <v>1.4E-3</v>
      </c>
      <c r="BX93" s="12">
        <v>1.4E-3</v>
      </c>
      <c r="BY93" s="12">
        <v>1.4E-3</v>
      </c>
      <c r="BZ93" s="12">
        <v>1.5E-3</v>
      </c>
      <c r="CA93" s="12">
        <v>1.5E-3</v>
      </c>
      <c r="CB93" s="12">
        <v>1.5E-3</v>
      </c>
      <c r="CC93" s="12">
        <v>1.5E-3</v>
      </c>
      <c r="CD93" s="12">
        <v>1.6000000000000001E-3</v>
      </c>
      <c r="CE93" s="12">
        <v>1.6000000000000001E-3</v>
      </c>
      <c r="CF93" s="12">
        <v>1.6999999999999999E-3</v>
      </c>
      <c r="CG93" s="12">
        <v>1.6999999999999999E-3</v>
      </c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</row>
    <row r="94" spans="1:108" x14ac:dyDescent="0.2">
      <c r="A94" s="13">
        <v>112</v>
      </c>
      <c r="B94" s="49">
        <v>-2.8999999999999998E-3</v>
      </c>
      <c r="C94" s="49">
        <v>-2.7000000000000001E-3</v>
      </c>
      <c r="D94" s="49">
        <v>-2.5000000000000001E-3</v>
      </c>
      <c r="E94" s="49">
        <v>-2.2000000000000001E-3</v>
      </c>
      <c r="F94" s="49">
        <v>-2E-3</v>
      </c>
      <c r="G94" s="49">
        <v>-1.8E-3</v>
      </c>
      <c r="H94" s="49">
        <v>-1.6000000000000001E-3</v>
      </c>
      <c r="I94" s="49">
        <v>-1.2999999999999999E-3</v>
      </c>
      <c r="J94" s="49">
        <v>-1.1000000000000001E-3</v>
      </c>
      <c r="K94" s="49">
        <v>-8.0000000000000004E-4</v>
      </c>
      <c r="L94" s="49">
        <v>-5.9999999999999995E-4</v>
      </c>
      <c r="M94" s="49">
        <v>-2.9999999999999997E-4</v>
      </c>
      <c r="N94" s="49">
        <v>0</v>
      </c>
      <c r="O94" s="49">
        <v>2.9999999999999997E-4</v>
      </c>
      <c r="P94" s="49">
        <v>5.0000000000000001E-4</v>
      </c>
      <c r="Q94" s="49">
        <v>8.0000000000000004E-4</v>
      </c>
      <c r="R94" s="49">
        <v>1.1000000000000001E-3</v>
      </c>
      <c r="S94" s="49">
        <v>1.2999999999999999E-3</v>
      </c>
      <c r="T94" s="49">
        <v>1.5E-3</v>
      </c>
      <c r="U94" s="49">
        <v>1.6999999999999999E-3</v>
      </c>
      <c r="V94" s="49">
        <v>1.8E-3</v>
      </c>
      <c r="W94" s="49">
        <v>1.9E-3</v>
      </c>
      <c r="X94" s="49">
        <v>1.9E-3</v>
      </c>
      <c r="Y94" s="49">
        <v>2E-3</v>
      </c>
      <c r="Z94" s="49">
        <v>1.9E-3</v>
      </c>
      <c r="AA94" s="49">
        <v>1.8E-3</v>
      </c>
      <c r="AB94" s="49">
        <v>1.6999999999999999E-3</v>
      </c>
      <c r="AC94" s="49">
        <v>1.6000000000000001E-3</v>
      </c>
      <c r="AD94" s="49">
        <v>1.4E-3</v>
      </c>
      <c r="AE94" s="49">
        <v>1.1999999999999999E-3</v>
      </c>
      <c r="AF94" s="49">
        <v>8.9999999999999998E-4</v>
      </c>
      <c r="AG94" s="49">
        <v>6.9999999999999999E-4</v>
      </c>
      <c r="AH94" s="49">
        <v>4.0000000000000002E-4</v>
      </c>
      <c r="AI94" s="49">
        <v>2.0000000000000001E-4</v>
      </c>
      <c r="AJ94" s="49">
        <v>-1E-4</v>
      </c>
      <c r="AK94" s="49">
        <v>-4.0000000000000002E-4</v>
      </c>
      <c r="AL94" s="49">
        <v>-5.9999999999999995E-4</v>
      </c>
      <c r="AM94" s="49">
        <v>-8.0000000000000004E-4</v>
      </c>
      <c r="AN94" s="49">
        <v>-1E-3</v>
      </c>
      <c r="AO94" s="49">
        <v>-1.1000000000000001E-3</v>
      </c>
      <c r="AP94" s="49">
        <v>-1.1999999999999999E-3</v>
      </c>
      <c r="AQ94" s="49">
        <v>-1.2999999999999999E-3</v>
      </c>
      <c r="AR94" s="49">
        <v>-1.2999999999999999E-3</v>
      </c>
      <c r="AS94" s="49">
        <v>-1.2999999999999999E-3</v>
      </c>
      <c r="AT94" s="49">
        <v>-1.2999999999999999E-3</v>
      </c>
      <c r="AU94" s="49">
        <v>-1.1999999999999999E-3</v>
      </c>
      <c r="AV94" s="49">
        <v>-1.1000000000000001E-3</v>
      </c>
      <c r="AW94" s="49">
        <v>-8.9999999999999998E-4</v>
      </c>
      <c r="AX94" s="49">
        <v>-8.0000000000000004E-4</v>
      </c>
      <c r="AY94" s="49">
        <v>-5.0000000000000001E-4</v>
      </c>
      <c r="AZ94" s="49">
        <v>-2.9999999999999997E-4</v>
      </c>
      <c r="BA94" s="49">
        <v>-1E-4</v>
      </c>
      <c r="BB94" s="49">
        <v>1E-4</v>
      </c>
      <c r="BC94" s="49">
        <v>4.0000000000000002E-4</v>
      </c>
      <c r="BD94" s="49">
        <v>5.9999999999999995E-4</v>
      </c>
      <c r="BE94" s="49">
        <v>8.0000000000000004E-4</v>
      </c>
      <c r="BF94" s="49">
        <v>8.9999999999999998E-4</v>
      </c>
      <c r="BG94" s="49">
        <v>1E-3</v>
      </c>
      <c r="BH94" s="49">
        <v>1.1000000000000001E-3</v>
      </c>
      <c r="BI94" s="49">
        <v>1.1999999999999999E-3</v>
      </c>
      <c r="BJ94" s="49">
        <v>1.1999999999999999E-3</v>
      </c>
      <c r="BK94" s="49">
        <v>1.1999999999999999E-3</v>
      </c>
      <c r="BL94" s="49">
        <v>1.1999999999999999E-3</v>
      </c>
      <c r="BM94" s="49">
        <v>1.1999999999999999E-3</v>
      </c>
      <c r="BN94" s="12">
        <v>1.1999999999999999E-3</v>
      </c>
      <c r="BO94" s="12">
        <v>1.1000000000000001E-3</v>
      </c>
      <c r="BP94" s="12">
        <v>1.1000000000000001E-3</v>
      </c>
      <c r="BQ94" s="12">
        <v>1.1000000000000001E-3</v>
      </c>
      <c r="BR94" s="12">
        <v>1E-3</v>
      </c>
      <c r="BS94" s="12">
        <v>1E-3</v>
      </c>
      <c r="BT94" s="12">
        <v>1E-3</v>
      </c>
      <c r="BU94" s="12">
        <v>1E-3</v>
      </c>
      <c r="BV94" s="12">
        <v>1E-3</v>
      </c>
      <c r="BW94" s="12">
        <v>1E-3</v>
      </c>
      <c r="BX94" s="12">
        <v>1.1000000000000001E-3</v>
      </c>
      <c r="BY94" s="12">
        <v>1.1000000000000001E-3</v>
      </c>
      <c r="BZ94" s="12">
        <v>1.1000000000000001E-3</v>
      </c>
      <c r="CA94" s="12">
        <v>1.1000000000000001E-3</v>
      </c>
      <c r="CB94" s="12">
        <v>1.1000000000000001E-3</v>
      </c>
      <c r="CC94" s="12">
        <v>1.1999999999999999E-3</v>
      </c>
      <c r="CD94" s="12">
        <v>1.1999999999999999E-3</v>
      </c>
      <c r="CE94" s="12">
        <v>1.1999999999999999E-3</v>
      </c>
      <c r="CF94" s="12">
        <v>1.1999999999999999E-3</v>
      </c>
      <c r="CG94" s="12">
        <v>1.2999999999999999E-3</v>
      </c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</row>
    <row r="95" spans="1:108" x14ac:dyDescent="0.2">
      <c r="A95" s="13">
        <v>113</v>
      </c>
      <c r="B95" s="49">
        <v>-1.9E-3</v>
      </c>
      <c r="C95" s="49">
        <v>-1.8E-3</v>
      </c>
      <c r="D95" s="49">
        <v>-1.6000000000000001E-3</v>
      </c>
      <c r="E95" s="49">
        <v>-1.5E-3</v>
      </c>
      <c r="F95" s="49">
        <v>-1.2999999999999999E-3</v>
      </c>
      <c r="G95" s="49">
        <v>-1.1999999999999999E-3</v>
      </c>
      <c r="H95" s="49">
        <v>-1E-3</v>
      </c>
      <c r="I95" s="49">
        <v>-8.9999999999999998E-4</v>
      </c>
      <c r="J95" s="49">
        <v>-6.9999999999999999E-4</v>
      </c>
      <c r="K95" s="49">
        <v>-5.9999999999999995E-4</v>
      </c>
      <c r="L95" s="49">
        <v>-4.0000000000000002E-4</v>
      </c>
      <c r="M95" s="49">
        <v>-2.0000000000000001E-4</v>
      </c>
      <c r="N95" s="49">
        <v>0</v>
      </c>
      <c r="O95" s="49">
        <v>2.0000000000000001E-4</v>
      </c>
      <c r="P95" s="49">
        <v>4.0000000000000002E-4</v>
      </c>
      <c r="Q95" s="49">
        <v>5.0000000000000001E-4</v>
      </c>
      <c r="R95" s="49">
        <v>6.9999999999999999E-4</v>
      </c>
      <c r="S95" s="49">
        <v>8.9999999999999998E-4</v>
      </c>
      <c r="T95" s="49">
        <v>1E-3</v>
      </c>
      <c r="U95" s="49">
        <v>1.1000000000000001E-3</v>
      </c>
      <c r="V95" s="49">
        <v>1.1999999999999999E-3</v>
      </c>
      <c r="W95" s="49">
        <v>1.2999999999999999E-3</v>
      </c>
      <c r="X95" s="49">
        <v>1.2999999999999999E-3</v>
      </c>
      <c r="Y95" s="49">
        <v>1.2999999999999999E-3</v>
      </c>
      <c r="Z95" s="49">
        <v>1.2999999999999999E-3</v>
      </c>
      <c r="AA95" s="49">
        <v>1.1999999999999999E-3</v>
      </c>
      <c r="AB95" s="49">
        <v>1.1999999999999999E-3</v>
      </c>
      <c r="AC95" s="49">
        <v>1.1000000000000001E-3</v>
      </c>
      <c r="AD95" s="49">
        <v>8.9999999999999998E-4</v>
      </c>
      <c r="AE95" s="49">
        <v>8.0000000000000004E-4</v>
      </c>
      <c r="AF95" s="49">
        <v>5.9999999999999995E-4</v>
      </c>
      <c r="AG95" s="49">
        <v>5.0000000000000001E-4</v>
      </c>
      <c r="AH95" s="49">
        <v>2.9999999999999997E-4</v>
      </c>
      <c r="AI95" s="49">
        <v>1E-4</v>
      </c>
      <c r="AJ95" s="49">
        <v>-1E-4</v>
      </c>
      <c r="AK95" s="49">
        <v>-2.0000000000000001E-4</v>
      </c>
      <c r="AL95" s="49">
        <v>-4.0000000000000002E-4</v>
      </c>
      <c r="AM95" s="49">
        <v>-5.0000000000000001E-4</v>
      </c>
      <c r="AN95" s="49">
        <v>-5.9999999999999995E-4</v>
      </c>
      <c r="AO95" s="49">
        <v>-6.9999999999999999E-4</v>
      </c>
      <c r="AP95" s="49">
        <v>-8.0000000000000004E-4</v>
      </c>
      <c r="AQ95" s="49">
        <v>-8.9999999999999998E-4</v>
      </c>
      <c r="AR95" s="49">
        <v>-8.9999999999999998E-4</v>
      </c>
      <c r="AS95" s="49">
        <v>-8.9999999999999998E-4</v>
      </c>
      <c r="AT95" s="49">
        <v>-8.9999999999999998E-4</v>
      </c>
      <c r="AU95" s="49">
        <v>-8.0000000000000004E-4</v>
      </c>
      <c r="AV95" s="49">
        <v>-6.9999999999999999E-4</v>
      </c>
      <c r="AW95" s="49">
        <v>-5.9999999999999995E-4</v>
      </c>
      <c r="AX95" s="49">
        <v>-5.0000000000000001E-4</v>
      </c>
      <c r="AY95" s="49">
        <v>-4.0000000000000002E-4</v>
      </c>
      <c r="AZ95" s="49">
        <v>-2.0000000000000001E-4</v>
      </c>
      <c r="BA95" s="49">
        <v>-1E-4</v>
      </c>
      <c r="BB95" s="49">
        <v>1E-4</v>
      </c>
      <c r="BC95" s="49">
        <v>2.0000000000000001E-4</v>
      </c>
      <c r="BD95" s="49">
        <v>4.0000000000000002E-4</v>
      </c>
      <c r="BE95" s="49">
        <v>5.0000000000000001E-4</v>
      </c>
      <c r="BF95" s="49">
        <v>5.9999999999999995E-4</v>
      </c>
      <c r="BG95" s="49">
        <v>6.9999999999999999E-4</v>
      </c>
      <c r="BH95" s="49">
        <v>6.9999999999999999E-4</v>
      </c>
      <c r="BI95" s="49">
        <v>8.0000000000000004E-4</v>
      </c>
      <c r="BJ95" s="49">
        <v>8.0000000000000004E-4</v>
      </c>
      <c r="BK95" s="49">
        <v>8.0000000000000004E-4</v>
      </c>
      <c r="BL95" s="49">
        <v>8.0000000000000004E-4</v>
      </c>
      <c r="BM95" s="49">
        <v>8.0000000000000004E-4</v>
      </c>
      <c r="BN95" s="12">
        <v>8.0000000000000004E-4</v>
      </c>
      <c r="BO95" s="12">
        <v>6.9999999999999999E-4</v>
      </c>
      <c r="BP95" s="12">
        <v>6.9999999999999999E-4</v>
      </c>
      <c r="BQ95" s="12">
        <v>6.9999999999999999E-4</v>
      </c>
      <c r="BR95" s="12">
        <v>6.9999999999999999E-4</v>
      </c>
      <c r="BS95" s="12">
        <v>6.9999999999999999E-4</v>
      </c>
      <c r="BT95" s="12">
        <v>6.9999999999999999E-4</v>
      </c>
      <c r="BU95" s="12">
        <v>6.9999999999999999E-4</v>
      </c>
      <c r="BV95" s="12">
        <v>6.9999999999999999E-4</v>
      </c>
      <c r="BW95" s="12">
        <v>6.9999999999999999E-4</v>
      </c>
      <c r="BX95" s="12">
        <v>6.9999999999999999E-4</v>
      </c>
      <c r="BY95" s="12">
        <v>6.9999999999999999E-4</v>
      </c>
      <c r="BZ95" s="12">
        <v>6.9999999999999999E-4</v>
      </c>
      <c r="CA95" s="12">
        <v>6.9999999999999999E-4</v>
      </c>
      <c r="CB95" s="12">
        <v>8.0000000000000004E-4</v>
      </c>
      <c r="CC95" s="12">
        <v>8.0000000000000004E-4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8.9999999999999998E-4</v>
      </c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</row>
    <row r="96" spans="1:108" x14ac:dyDescent="0.2">
      <c r="A96" s="13">
        <v>114</v>
      </c>
      <c r="B96" s="49">
        <v>-1E-3</v>
      </c>
      <c r="C96" s="49">
        <v>-8.9999999999999998E-4</v>
      </c>
      <c r="D96" s="49">
        <v>-8.0000000000000004E-4</v>
      </c>
      <c r="E96" s="49">
        <v>-6.9999999999999999E-4</v>
      </c>
      <c r="F96" s="49">
        <v>-6.9999999999999999E-4</v>
      </c>
      <c r="G96" s="49">
        <v>-5.9999999999999995E-4</v>
      </c>
      <c r="H96" s="49">
        <v>-5.0000000000000001E-4</v>
      </c>
      <c r="I96" s="49">
        <v>-4.0000000000000002E-4</v>
      </c>
      <c r="J96" s="49">
        <v>-4.0000000000000002E-4</v>
      </c>
      <c r="K96" s="49">
        <v>-2.9999999999999997E-4</v>
      </c>
      <c r="L96" s="49">
        <v>-2.0000000000000001E-4</v>
      </c>
      <c r="M96" s="49">
        <v>-1E-4</v>
      </c>
      <c r="N96" s="49">
        <v>0</v>
      </c>
      <c r="O96" s="49">
        <v>1E-4</v>
      </c>
      <c r="P96" s="49">
        <v>2.0000000000000001E-4</v>
      </c>
      <c r="Q96" s="49">
        <v>2.9999999999999997E-4</v>
      </c>
      <c r="R96" s="49">
        <v>4.0000000000000002E-4</v>
      </c>
      <c r="S96" s="49">
        <v>4.0000000000000002E-4</v>
      </c>
      <c r="T96" s="49">
        <v>5.0000000000000001E-4</v>
      </c>
      <c r="U96" s="49">
        <v>5.9999999999999995E-4</v>
      </c>
      <c r="V96" s="49">
        <v>5.9999999999999995E-4</v>
      </c>
      <c r="W96" s="49">
        <v>5.9999999999999995E-4</v>
      </c>
      <c r="X96" s="49">
        <v>5.9999999999999995E-4</v>
      </c>
      <c r="Y96" s="49">
        <v>6.9999999999999999E-4</v>
      </c>
      <c r="Z96" s="49">
        <v>5.9999999999999995E-4</v>
      </c>
      <c r="AA96" s="49">
        <v>5.9999999999999995E-4</v>
      </c>
      <c r="AB96" s="49">
        <v>5.9999999999999995E-4</v>
      </c>
      <c r="AC96" s="49">
        <v>5.0000000000000001E-4</v>
      </c>
      <c r="AD96" s="49">
        <v>5.0000000000000001E-4</v>
      </c>
      <c r="AE96" s="49">
        <v>4.0000000000000002E-4</v>
      </c>
      <c r="AF96" s="49">
        <v>2.9999999999999997E-4</v>
      </c>
      <c r="AG96" s="49">
        <v>2.0000000000000001E-4</v>
      </c>
      <c r="AH96" s="49">
        <v>1E-4</v>
      </c>
      <c r="AI96" s="49">
        <v>1E-4</v>
      </c>
      <c r="AJ96" s="49">
        <v>0</v>
      </c>
      <c r="AK96" s="49">
        <v>-1E-4</v>
      </c>
      <c r="AL96" s="49">
        <v>-2.0000000000000001E-4</v>
      </c>
      <c r="AM96" s="49">
        <v>-2.9999999999999997E-4</v>
      </c>
      <c r="AN96" s="49">
        <v>-2.9999999999999997E-4</v>
      </c>
      <c r="AO96" s="49">
        <v>-4.0000000000000002E-4</v>
      </c>
      <c r="AP96" s="49">
        <v>-4.0000000000000002E-4</v>
      </c>
      <c r="AQ96" s="49">
        <v>-4.0000000000000002E-4</v>
      </c>
      <c r="AR96" s="49">
        <v>-4.0000000000000002E-4</v>
      </c>
      <c r="AS96" s="49">
        <v>-4.0000000000000002E-4</v>
      </c>
      <c r="AT96" s="49">
        <v>-4.0000000000000002E-4</v>
      </c>
      <c r="AU96" s="49">
        <v>-4.0000000000000002E-4</v>
      </c>
      <c r="AV96" s="49">
        <v>-4.0000000000000002E-4</v>
      </c>
      <c r="AW96" s="49">
        <v>-2.9999999999999997E-4</v>
      </c>
      <c r="AX96" s="49">
        <v>-2.9999999999999997E-4</v>
      </c>
      <c r="AY96" s="49">
        <v>-2.0000000000000001E-4</v>
      </c>
      <c r="AZ96" s="49">
        <v>-1E-4</v>
      </c>
      <c r="BA96" s="49">
        <v>0</v>
      </c>
      <c r="BB96" s="49">
        <v>0</v>
      </c>
      <c r="BC96" s="49">
        <v>1E-4</v>
      </c>
      <c r="BD96" s="49">
        <v>2.0000000000000001E-4</v>
      </c>
      <c r="BE96" s="49">
        <v>2.9999999999999997E-4</v>
      </c>
      <c r="BF96" s="49">
        <v>2.9999999999999997E-4</v>
      </c>
      <c r="BG96" s="49">
        <v>2.9999999999999997E-4</v>
      </c>
      <c r="BH96" s="49">
        <v>4.0000000000000002E-4</v>
      </c>
      <c r="BI96" s="49">
        <v>4.0000000000000002E-4</v>
      </c>
      <c r="BJ96" s="49">
        <v>4.0000000000000002E-4</v>
      </c>
      <c r="BK96" s="49">
        <v>4.0000000000000002E-4</v>
      </c>
      <c r="BL96" s="49">
        <v>4.0000000000000002E-4</v>
      </c>
      <c r="BM96" s="49">
        <v>4.0000000000000002E-4</v>
      </c>
      <c r="BN96" s="12">
        <v>4.0000000000000002E-4</v>
      </c>
      <c r="BO96" s="12">
        <v>4.0000000000000002E-4</v>
      </c>
      <c r="BP96" s="12">
        <v>4.0000000000000002E-4</v>
      </c>
      <c r="BQ96" s="12">
        <v>4.0000000000000002E-4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4.0000000000000002E-4</v>
      </c>
      <c r="BY96" s="12">
        <v>4.0000000000000002E-4</v>
      </c>
      <c r="BZ96" s="12">
        <v>4.0000000000000002E-4</v>
      </c>
      <c r="CA96" s="12">
        <v>4.0000000000000002E-4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</row>
    <row r="97" spans="1:108" x14ac:dyDescent="0.2">
      <c r="A97" s="13">
        <v>115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49">
        <v>0</v>
      </c>
      <c r="AU97" s="49">
        <v>0</v>
      </c>
      <c r="AV97" s="49">
        <v>0</v>
      </c>
      <c r="AW97" s="49">
        <v>0</v>
      </c>
      <c r="AX97" s="49">
        <v>0</v>
      </c>
      <c r="AY97" s="49">
        <v>0</v>
      </c>
      <c r="AZ97" s="49">
        <v>0</v>
      </c>
      <c r="BA97" s="49">
        <v>0</v>
      </c>
      <c r="BB97" s="49">
        <v>0</v>
      </c>
      <c r="BC97" s="49">
        <v>0</v>
      </c>
      <c r="BD97" s="49">
        <v>0</v>
      </c>
      <c r="BE97" s="49">
        <v>0</v>
      </c>
      <c r="BF97" s="49">
        <v>0</v>
      </c>
      <c r="BG97" s="49">
        <v>0</v>
      </c>
      <c r="BH97" s="49">
        <v>0</v>
      </c>
      <c r="BI97" s="49">
        <v>0</v>
      </c>
      <c r="BJ97" s="49">
        <v>0</v>
      </c>
      <c r="BK97" s="49">
        <v>0</v>
      </c>
      <c r="BL97" s="49">
        <v>0</v>
      </c>
      <c r="BM97" s="49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</row>
    <row r="98" spans="1:108" x14ac:dyDescent="0.2">
      <c r="A98" s="13">
        <v>116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0</v>
      </c>
      <c r="AW98" s="49">
        <v>0</v>
      </c>
      <c r="AX98" s="49">
        <v>0</v>
      </c>
      <c r="AY98" s="49">
        <v>0</v>
      </c>
      <c r="AZ98" s="49">
        <v>0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0</v>
      </c>
      <c r="BG98" s="49">
        <v>0</v>
      </c>
      <c r="BH98" s="49">
        <v>0</v>
      </c>
      <c r="BI98" s="49">
        <v>0</v>
      </c>
      <c r="BJ98" s="49">
        <v>0</v>
      </c>
      <c r="BK98" s="49">
        <v>0</v>
      </c>
      <c r="BL98" s="49">
        <v>0</v>
      </c>
      <c r="BM98" s="49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</row>
    <row r="99" spans="1:108" x14ac:dyDescent="0.2">
      <c r="A99" s="13">
        <v>117</v>
      </c>
      <c r="B99" s="49">
        <v>0</v>
      </c>
      <c r="C99" s="49">
        <v>0</v>
      </c>
      <c r="D99" s="49">
        <v>0</v>
      </c>
      <c r="E99" s="49">
        <v>0</v>
      </c>
      <c r="F99" s="49">
        <v>0</v>
      </c>
      <c r="G99" s="49">
        <v>0</v>
      </c>
      <c r="H99" s="49">
        <v>0</v>
      </c>
      <c r="I99" s="49">
        <v>0</v>
      </c>
      <c r="J99" s="49">
        <v>0</v>
      </c>
      <c r="K99" s="49">
        <v>0</v>
      </c>
      <c r="L99" s="49">
        <v>0</v>
      </c>
      <c r="M99" s="49">
        <v>0</v>
      </c>
      <c r="N99" s="49">
        <v>0</v>
      </c>
      <c r="O99" s="49">
        <v>0</v>
      </c>
      <c r="P99" s="49">
        <v>0</v>
      </c>
      <c r="Q99" s="49">
        <v>0</v>
      </c>
      <c r="R99" s="49">
        <v>0</v>
      </c>
      <c r="S99" s="49">
        <v>0</v>
      </c>
      <c r="T99" s="49">
        <v>0</v>
      </c>
      <c r="U99" s="49">
        <v>0</v>
      </c>
      <c r="V99" s="49">
        <v>0</v>
      </c>
      <c r="W99" s="49">
        <v>0</v>
      </c>
      <c r="X99" s="49">
        <v>0</v>
      </c>
      <c r="Y99" s="49">
        <v>0</v>
      </c>
      <c r="Z99" s="49">
        <v>0</v>
      </c>
      <c r="AA99" s="49">
        <v>0</v>
      </c>
      <c r="AB99" s="49">
        <v>0</v>
      </c>
      <c r="AC99" s="49">
        <v>0</v>
      </c>
      <c r="AD99" s="49">
        <v>0</v>
      </c>
      <c r="AE99" s="49">
        <v>0</v>
      </c>
      <c r="AF99" s="49">
        <v>0</v>
      </c>
      <c r="AG99" s="49">
        <v>0</v>
      </c>
      <c r="AH99" s="49">
        <v>0</v>
      </c>
      <c r="AI99" s="49">
        <v>0</v>
      </c>
      <c r="AJ99" s="49">
        <v>0</v>
      </c>
      <c r="AK99" s="49">
        <v>0</v>
      </c>
      <c r="AL99" s="49">
        <v>0</v>
      </c>
      <c r="AM99" s="49">
        <v>0</v>
      </c>
      <c r="AN99" s="49">
        <v>0</v>
      </c>
      <c r="AO99" s="49">
        <v>0</v>
      </c>
      <c r="AP99" s="49">
        <v>0</v>
      </c>
      <c r="AQ99" s="49">
        <v>0</v>
      </c>
      <c r="AR99" s="49">
        <v>0</v>
      </c>
      <c r="AS99" s="49">
        <v>0</v>
      </c>
      <c r="AT99" s="49">
        <v>0</v>
      </c>
      <c r="AU99" s="49">
        <v>0</v>
      </c>
      <c r="AV99" s="49">
        <v>0</v>
      </c>
      <c r="AW99" s="49">
        <v>0</v>
      </c>
      <c r="AX99" s="49">
        <v>0</v>
      </c>
      <c r="AY99" s="49">
        <v>0</v>
      </c>
      <c r="AZ99" s="49">
        <v>0</v>
      </c>
      <c r="BA99" s="49">
        <v>0</v>
      </c>
      <c r="BB99" s="49">
        <v>0</v>
      </c>
      <c r="BC99" s="49">
        <v>0</v>
      </c>
      <c r="BD99" s="49">
        <v>0</v>
      </c>
      <c r="BE99" s="49">
        <v>0</v>
      </c>
      <c r="BF99" s="49">
        <v>0</v>
      </c>
      <c r="BG99" s="49">
        <v>0</v>
      </c>
      <c r="BH99" s="49">
        <v>0</v>
      </c>
      <c r="BI99" s="49">
        <v>0</v>
      </c>
      <c r="BJ99" s="49">
        <v>0</v>
      </c>
      <c r="BK99" s="49">
        <v>0</v>
      </c>
      <c r="BL99" s="49">
        <v>0</v>
      </c>
      <c r="BM99" s="49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</row>
    <row r="100" spans="1:108" x14ac:dyDescent="0.2">
      <c r="A100" s="13">
        <v>118</v>
      </c>
      <c r="B100" s="49">
        <v>0</v>
      </c>
      <c r="C100" s="49">
        <v>0</v>
      </c>
      <c r="D100" s="49">
        <v>0</v>
      </c>
      <c r="E100" s="49">
        <v>0</v>
      </c>
      <c r="F100" s="49">
        <v>0</v>
      </c>
      <c r="G100" s="49">
        <v>0</v>
      </c>
      <c r="H100" s="49">
        <v>0</v>
      </c>
      <c r="I100" s="49">
        <v>0</v>
      </c>
      <c r="J100" s="49">
        <v>0</v>
      </c>
      <c r="K100" s="49">
        <v>0</v>
      </c>
      <c r="L100" s="49">
        <v>0</v>
      </c>
      <c r="M100" s="49">
        <v>0</v>
      </c>
      <c r="N100" s="49">
        <v>0</v>
      </c>
      <c r="O100" s="49">
        <v>0</v>
      </c>
      <c r="P100" s="49">
        <v>0</v>
      </c>
      <c r="Q100" s="49">
        <v>0</v>
      </c>
      <c r="R100" s="49">
        <v>0</v>
      </c>
      <c r="S100" s="49">
        <v>0</v>
      </c>
      <c r="T100" s="49">
        <v>0</v>
      </c>
      <c r="U100" s="49">
        <v>0</v>
      </c>
      <c r="V100" s="49">
        <v>0</v>
      </c>
      <c r="W100" s="49">
        <v>0</v>
      </c>
      <c r="X100" s="49">
        <v>0</v>
      </c>
      <c r="Y100" s="49">
        <v>0</v>
      </c>
      <c r="Z100" s="49">
        <v>0</v>
      </c>
      <c r="AA100" s="49">
        <v>0</v>
      </c>
      <c r="AB100" s="49">
        <v>0</v>
      </c>
      <c r="AC100" s="49">
        <v>0</v>
      </c>
      <c r="AD100" s="49">
        <v>0</v>
      </c>
      <c r="AE100" s="49">
        <v>0</v>
      </c>
      <c r="AF100" s="49">
        <v>0</v>
      </c>
      <c r="AG100" s="49">
        <v>0</v>
      </c>
      <c r="AH100" s="49">
        <v>0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49">
        <v>0</v>
      </c>
      <c r="AO100" s="49">
        <v>0</v>
      </c>
      <c r="AP100" s="49">
        <v>0</v>
      </c>
      <c r="AQ100" s="49">
        <v>0</v>
      </c>
      <c r="AR100" s="49">
        <v>0</v>
      </c>
      <c r="AS100" s="49">
        <v>0</v>
      </c>
      <c r="AT100" s="49">
        <v>0</v>
      </c>
      <c r="AU100" s="49">
        <v>0</v>
      </c>
      <c r="AV100" s="49">
        <v>0</v>
      </c>
      <c r="AW100" s="49">
        <v>0</v>
      </c>
      <c r="AX100" s="49">
        <v>0</v>
      </c>
      <c r="AY100" s="49">
        <v>0</v>
      </c>
      <c r="AZ100" s="49">
        <v>0</v>
      </c>
      <c r="BA100" s="49">
        <v>0</v>
      </c>
      <c r="BB100" s="49">
        <v>0</v>
      </c>
      <c r="BC100" s="49">
        <v>0</v>
      </c>
      <c r="BD100" s="49">
        <v>0</v>
      </c>
      <c r="BE100" s="49">
        <v>0</v>
      </c>
      <c r="BF100" s="49">
        <v>0</v>
      </c>
      <c r="BG100" s="49">
        <v>0</v>
      </c>
      <c r="BH100" s="49">
        <v>0</v>
      </c>
      <c r="BI100" s="49">
        <v>0</v>
      </c>
      <c r="BJ100" s="49">
        <v>0</v>
      </c>
      <c r="BK100" s="49">
        <v>0</v>
      </c>
      <c r="BL100" s="49">
        <v>0</v>
      </c>
      <c r="BM100" s="49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</row>
    <row r="101" spans="1:108" x14ac:dyDescent="0.2">
      <c r="A101" s="13">
        <v>119</v>
      </c>
      <c r="B101" s="49">
        <v>0</v>
      </c>
      <c r="C101" s="49">
        <v>0</v>
      </c>
      <c r="D101" s="49">
        <v>0</v>
      </c>
      <c r="E101" s="49">
        <v>0</v>
      </c>
      <c r="F101" s="49">
        <v>0</v>
      </c>
      <c r="G101" s="49">
        <v>0</v>
      </c>
      <c r="H101" s="49">
        <v>0</v>
      </c>
      <c r="I101" s="49">
        <v>0</v>
      </c>
      <c r="J101" s="49">
        <v>0</v>
      </c>
      <c r="K101" s="49">
        <v>0</v>
      </c>
      <c r="L101" s="49">
        <v>0</v>
      </c>
      <c r="M101" s="49">
        <v>0</v>
      </c>
      <c r="N101" s="49">
        <v>0</v>
      </c>
      <c r="O101" s="49">
        <v>0</v>
      </c>
      <c r="P101" s="49">
        <v>0</v>
      </c>
      <c r="Q101" s="49">
        <v>0</v>
      </c>
      <c r="R101" s="49">
        <v>0</v>
      </c>
      <c r="S101" s="49">
        <v>0</v>
      </c>
      <c r="T101" s="49">
        <v>0</v>
      </c>
      <c r="U101" s="49">
        <v>0</v>
      </c>
      <c r="V101" s="49">
        <v>0</v>
      </c>
      <c r="W101" s="49">
        <v>0</v>
      </c>
      <c r="X101" s="49">
        <v>0</v>
      </c>
      <c r="Y101" s="49">
        <v>0</v>
      </c>
      <c r="Z101" s="49">
        <v>0</v>
      </c>
      <c r="AA101" s="49">
        <v>0</v>
      </c>
      <c r="AB101" s="49">
        <v>0</v>
      </c>
      <c r="AC101" s="49">
        <v>0</v>
      </c>
      <c r="AD101" s="49">
        <v>0</v>
      </c>
      <c r="AE101" s="49">
        <v>0</v>
      </c>
      <c r="AF101" s="49">
        <v>0</v>
      </c>
      <c r="AG101" s="49">
        <v>0</v>
      </c>
      <c r="AH101" s="49">
        <v>0</v>
      </c>
      <c r="AI101" s="49">
        <v>0</v>
      </c>
      <c r="AJ101" s="49">
        <v>0</v>
      </c>
      <c r="AK101" s="49">
        <v>0</v>
      </c>
      <c r="AL101" s="49">
        <v>0</v>
      </c>
      <c r="AM101" s="49">
        <v>0</v>
      </c>
      <c r="AN101" s="49">
        <v>0</v>
      </c>
      <c r="AO101" s="49">
        <v>0</v>
      </c>
      <c r="AP101" s="49">
        <v>0</v>
      </c>
      <c r="AQ101" s="49">
        <v>0</v>
      </c>
      <c r="AR101" s="49">
        <v>0</v>
      </c>
      <c r="AS101" s="49">
        <v>0</v>
      </c>
      <c r="AT101" s="49">
        <v>0</v>
      </c>
      <c r="AU101" s="49">
        <v>0</v>
      </c>
      <c r="AV101" s="49">
        <v>0</v>
      </c>
      <c r="AW101" s="49">
        <v>0</v>
      </c>
      <c r="AX101" s="49">
        <v>0</v>
      </c>
      <c r="AY101" s="49">
        <v>0</v>
      </c>
      <c r="AZ101" s="49">
        <v>0</v>
      </c>
      <c r="BA101" s="49">
        <v>0</v>
      </c>
      <c r="BB101" s="49">
        <v>0</v>
      </c>
      <c r="BC101" s="49">
        <v>0</v>
      </c>
      <c r="BD101" s="49">
        <v>0</v>
      </c>
      <c r="BE101" s="49">
        <v>0</v>
      </c>
      <c r="BF101" s="49">
        <v>0</v>
      </c>
      <c r="BG101" s="49">
        <v>0</v>
      </c>
      <c r="BH101" s="49">
        <v>0</v>
      </c>
      <c r="BI101" s="49">
        <v>0</v>
      </c>
      <c r="BJ101" s="49">
        <v>0</v>
      </c>
      <c r="BK101" s="49">
        <v>0</v>
      </c>
      <c r="BL101" s="49">
        <v>0</v>
      </c>
      <c r="BM101" s="49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</row>
    <row r="102" spans="1:108" x14ac:dyDescent="0.2">
      <c r="A102" s="13">
        <v>120</v>
      </c>
      <c r="B102" s="49">
        <v>0</v>
      </c>
      <c r="C102" s="49">
        <v>0</v>
      </c>
      <c r="D102" s="49">
        <v>0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0</v>
      </c>
      <c r="N102" s="49">
        <v>0</v>
      </c>
      <c r="O102" s="49">
        <v>0</v>
      </c>
      <c r="P102" s="49">
        <v>0</v>
      </c>
      <c r="Q102" s="49">
        <v>0</v>
      </c>
      <c r="R102" s="49">
        <v>0</v>
      </c>
      <c r="S102" s="49">
        <v>0</v>
      </c>
      <c r="T102" s="49">
        <v>0</v>
      </c>
      <c r="U102" s="49">
        <v>0</v>
      </c>
      <c r="V102" s="49">
        <v>0</v>
      </c>
      <c r="W102" s="49">
        <v>0</v>
      </c>
      <c r="X102" s="49">
        <v>0</v>
      </c>
      <c r="Y102" s="49">
        <v>0</v>
      </c>
      <c r="Z102" s="49">
        <v>0</v>
      </c>
      <c r="AA102" s="49">
        <v>0</v>
      </c>
      <c r="AB102" s="49">
        <v>0</v>
      </c>
      <c r="AC102" s="49">
        <v>0</v>
      </c>
      <c r="AD102" s="49">
        <v>0</v>
      </c>
      <c r="AE102" s="49">
        <v>0</v>
      </c>
      <c r="AF102" s="49">
        <v>0</v>
      </c>
      <c r="AG102" s="49">
        <v>0</v>
      </c>
      <c r="AH102" s="49">
        <v>0</v>
      </c>
      <c r="AI102" s="49">
        <v>0</v>
      </c>
      <c r="AJ102" s="49">
        <v>0</v>
      </c>
      <c r="AK102" s="49">
        <v>0</v>
      </c>
      <c r="AL102" s="49">
        <v>0</v>
      </c>
      <c r="AM102" s="49">
        <v>0</v>
      </c>
      <c r="AN102" s="49">
        <v>0</v>
      </c>
      <c r="AO102" s="49">
        <v>0</v>
      </c>
      <c r="AP102" s="49">
        <v>0</v>
      </c>
      <c r="AQ102" s="49">
        <v>0</v>
      </c>
      <c r="AR102" s="49">
        <v>0</v>
      </c>
      <c r="AS102" s="49">
        <v>0</v>
      </c>
      <c r="AT102" s="49">
        <v>0</v>
      </c>
      <c r="AU102" s="49">
        <v>0</v>
      </c>
      <c r="AV102" s="49">
        <v>0</v>
      </c>
      <c r="AW102" s="49">
        <v>0</v>
      </c>
      <c r="AX102" s="49">
        <v>0</v>
      </c>
      <c r="AY102" s="49">
        <v>0</v>
      </c>
      <c r="AZ102" s="49">
        <v>0</v>
      </c>
      <c r="BA102" s="49">
        <v>0</v>
      </c>
      <c r="BB102" s="49">
        <v>0</v>
      </c>
      <c r="BC102" s="49">
        <v>0</v>
      </c>
      <c r="BD102" s="49">
        <v>0</v>
      </c>
      <c r="BE102" s="49">
        <v>0</v>
      </c>
      <c r="BF102" s="49">
        <v>0</v>
      </c>
      <c r="BG102" s="49">
        <v>0</v>
      </c>
      <c r="BH102" s="49">
        <v>0</v>
      </c>
      <c r="BI102" s="49">
        <v>0</v>
      </c>
      <c r="BJ102" s="49">
        <v>0</v>
      </c>
      <c r="BK102" s="49">
        <v>0</v>
      </c>
      <c r="BL102" s="49">
        <v>0</v>
      </c>
      <c r="BM102" s="49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102"/>
  <sheetViews>
    <sheetView topLeftCell="BW1" workbookViewId="0">
      <selection activeCell="CM32" sqref="CM32"/>
    </sheetView>
  </sheetViews>
  <sheetFormatPr baseColWidth="10" defaultColWidth="8.83203125" defaultRowHeight="16" x14ac:dyDescent="0.2"/>
  <cols>
    <col min="25" max="25" width="7.1640625" customWidth="1"/>
    <col min="58" max="58" width="8.83203125" style="1"/>
    <col min="59" max="78" width="9.1640625" style="9" customWidth="1"/>
    <col min="79" max="81" width="8.83203125" style="9"/>
  </cols>
  <sheetData>
    <row r="1" spans="1:111" s="10" customFormat="1" x14ac:dyDescent="0.2">
      <c r="A1" s="46" t="s">
        <v>0</v>
      </c>
      <c r="B1" s="10">
        <v>1951</v>
      </c>
      <c r="C1" s="10">
        <v>1952</v>
      </c>
      <c r="D1" s="10">
        <v>1953</v>
      </c>
      <c r="E1" s="10">
        <v>1954</v>
      </c>
      <c r="F1" s="10">
        <v>1955</v>
      </c>
      <c r="G1" s="10">
        <v>1956</v>
      </c>
      <c r="H1" s="10">
        <v>1957</v>
      </c>
      <c r="I1" s="10">
        <v>1958</v>
      </c>
      <c r="J1" s="10">
        <v>1959</v>
      </c>
      <c r="K1" s="10">
        <v>1960</v>
      </c>
      <c r="L1" s="10">
        <v>1961</v>
      </c>
      <c r="M1" s="10">
        <v>1962</v>
      </c>
      <c r="N1" s="10">
        <v>1963</v>
      </c>
      <c r="O1" s="10">
        <v>1964</v>
      </c>
      <c r="P1" s="10">
        <v>1965</v>
      </c>
      <c r="Q1" s="10">
        <v>1966</v>
      </c>
      <c r="R1" s="10">
        <v>1967</v>
      </c>
      <c r="S1" s="10">
        <v>1968</v>
      </c>
      <c r="T1" s="10">
        <v>1969</v>
      </c>
      <c r="U1" s="10">
        <v>1970</v>
      </c>
      <c r="V1" s="10">
        <v>1971</v>
      </c>
      <c r="W1" s="10">
        <v>1972</v>
      </c>
      <c r="X1" s="10">
        <v>1973</v>
      </c>
      <c r="Y1" s="10">
        <v>1974</v>
      </c>
      <c r="Z1" s="10">
        <v>1975</v>
      </c>
      <c r="AA1" s="10">
        <v>1976</v>
      </c>
      <c r="AB1" s="10">
        <v>1977</v>
      </c>
      <c r="AC1" s="10">
        <v>1978</v>
      </c>
      <c r="AD1" s="10">
        <v>1979</v>
      </c>
      <c r="AE1" s="10">
        <v>1980</v>
      </c>
      <c r="AF1" s="10">
        <v>1981</v>
      </c>
      <c r="AG1" s="10">
        <v>1982</v>
      </c>
      <c r="AH1" s="10">
        <v>1983</v>
      </c>
      <c r="AI1" s="10">
        <v>1984</v>
      </c>
      <c r="AJ1" s="10">
        <v>1985</v>
      </c>
      <c r="AK1" s="10">
        <v>1986</v>
      </c>
      <c r="AL1" s="10">
        <v>1987</v>
      </c>
      <c r="AM1" s="10">
        <v>1988</v>
      </c>
      <c r="AN1" s="10">
        <v>1989</v>
      </c>
      <c r="AO1" s="10">
        <v>1990</v>
      </c>
      <c r="AP1" s="10">
        <v>1991</v>
      </c>
      <c r="AQ1" s="10">
        <v>1992</v>
      </c>
      <c r="AR1" s="10">
        <v>1993</v>
      </c>
      <c r="AS1" s="10">
        <v>1994</v>
      </c>
      <c r="AT1" s="10">
        <v>1995</v>
      </c>
      <c r="AU1" s="10">
        <v>1996</v>
      </c>
      <c r="AV1" s="10">
        <v>1997</v>
      </c>
      <c r="AW1" s="10">
        <v>1998</v>
      </c>
      <c r="AX1" s="10">
        <v>1999</v>
      </c>
      <c r="AY1" s="10">
        <v>2000</v>
      </c>
      <c r="AZ1" s="10">
        <v>2001</v>
      </c>
      <c r="BA1" s="10">
        <v>2002</v>
      </c>
      <c r="BB1" s="10">
        <v>2003</v>
      </c>
      <c r="BC1" s="10">
        <v>2004</v>
      </c>
      <c r="BD1" s="10">
        <v>2005</v>
      </c>
      <c r="BE1" s="10">
        <v>2006</v>
      </c>
      <c r="BF1" s="15">
        <v>2007</v>
      </c>
      <c r="BG1" s="10">
        <v>2008</v>
      </c>
      <c r="BH1" s="10">
        <f>BG1+1</f>
        <v>2009</v>
      </c>
      <c r="BI1" s="10">
        <v>2010</v>
      </c>
      <c r="BJ1" s="10">
        <v>2011</v>
      </c>
      <c r="BK1" s="10">
        <v>2012</v>
      </c>
      <c r="BL1" s="10">
        <v>2013</v>
      </c>
      <c r="BM1" s="10">
        <v>2014</v>
      </c>
      <c r="BN1" s="10">
        <v>2015</v>
      </c>
      <c r="BO1" s="10">
        <v>2016</v>
      </c>
      <c r="BP1" s="10">
        <v>2017</v>
      </c>
      <c r="BQ1" s="10">
        <v>2018</v>
      </c>
      <c r="BR1" s="10">
        <v>2019</v>
      </c>
      <c r="BS1" s="10">
        <v>2020</v>
      </c>
      <c r="BT1" s="10">
        <v>2021</v>
      </c>
      <c r="BU1" s="10">
        <v>2022</v>
      </c>
      <c r="BV1" s="10">
        <v>2023</v>
      </c>
      <c r="BW1" s="10">
        <v>2024</v>
      </c>
      <c r="BX1" s="10">
        <v>2025</v>
      </c>
      <c r="BY1" s="10">
        <v>2026</v>
      </c>
      <c r="BZ1" s="10">
        <v>2027</v>
      </c>
      <c r="CA1" s="10">
        <v>2028</v>
      </c>
      <c r="CB1" s="10">
        <v>2029</v>
      </c>
      <c r="CC1" s="10">
        <v>2030</v>
      </c>
      <c r="CD1" s="10">
        <v>2031</v>
      </c>
      <c r="CE1" s="10">
        <v>2032</v>
      </c>
      <c r="CF1" s="10">
        <v>2033</v>
      </c>
      <c r="CG1" s="10">
        <v>2034</v>
      </c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">
      <c r="A2" s="6">
        <v>20</v>
      </c>
      <c r="B2" s="11">
        <v>6.6699999999999995E-2</v>
      </c>
      <c r="C2" s="11">
        <v>6.0199999999999997E-2</v>
      </c>
      <c r="D2" s="11">
        <v>5.3699999999999998E-2</v>
      </c>
      <c r="E2" s="11">
        <v>4.6800000000000001E-2</v>
      </c>
      <c r="F2" s="11">
        <v>3.9800000000000002E-2</v>
      </c>
      <c r="G2" s="11">
        <v>3.3099999999999997E-2</v>
      </c>
      <c r="H2" s="11">
        <v>2.69E-2</v>
      </c>
      <c r="I2" s="11">
        <v>2.0899999999999998E-2</v>
      </c>
      <c r="J2" s="11">
        <v>1.49E-2</v>
      </c>
      <c r="K2" s="11">
        <v>8.8000000000000005E-3</v>
      </c>
      <c r="L2" s="11">
        <v>2.5999999999999999E-3</v>
      </c>
      <c r="M2" s="11">
        <v>-3.5000000000000001E-3</v>
      </c>
      <c r="N2" s="11">
        <v>-8.8999999999999999E-3</v>
      </c>
      <c r="O2" s="11">
        <v>-1.32E-2</v>
      </c>
      <c r="P2" s="11">
        <v>-1.61E-2</v>
      </c>
      <c r="Q2" s="11">
        <v>-1.7299999999999999E-2</v>
      </c>
      <c r="R2" s="11">
        <v>-1.6500000000000001E-2</v>
      </c>
      <c r="S2" s="11">
        <v>-1.35E-2</v>
      </c>
      <c r="T2" s="11">
        <v>-8.3999999999999995E-3</v>
      </c>
      <c r="U2" s="11">
        <v>-1.9E-3</v>
      </c>
      <c r="V2" s="11">
        <v>5.1000000000000004E-3</v>
      </c>
      <c r="W2" s="11">
        <v>1.1599999999999999E-2</v>
      </c>
      <c r="X2" s="11">
        <v>1.67E-2</v>
      </c>
      <c r="Y2" s="11">
        <v>1.9900000000000001E-2</v>
      </c>
      <c r="Z2" s="11">
        <v>2.1000000000000001E-2</v>
      </c>
      <c r="AA2" s="11">
        <v>2.0899999999999998E-2</v>
      </c>
      <c r="AB2" s="11">
        <v>2.07E-2</v>
      </c>
      <c r="AC2" s="11">
        <v>2.1399999999999999E-2</v>
      </c>
      <c r="AD2" s="11">
        <v>2.3099999999999999E-2</v>
      </c>
      <c r="AE2" s="11">
        <v>2.47E-2</v>
      </c>
      <c r="AF2" s="11">
        <v>2.52E-2</v>
      </c>
      <c r="AG2" s="11">
        <v>2.3699999999999999E-2</v>
      </c>
      <c r="AH2" s="11">
        <v>2.01E-2</v>
      </c>
      <c r="AI2" s="11">
        <v>1.52E-2</v>
      </c>
      <c r="AJ2" s="11">
        <v>1.0500000000000001E-2</v>
      </c>
      <c r="AK2" s="11">
        <v>7.0000000000000001E-3</v>
      </c>
      <c r="AL2" s="11">
        <v>5.4000000000000003E-3</v>
      </c>
      <c r="AM2" s="11">
        <v>5.7000000000000002E-3</v>
      </c>
      <c r="AN2" s="11">
        <v>7.3000000000000001E-3</v>
      </c>
      <c r="AO2" s="11">
        <v>9.4999999999999998E-3</v>
      </c>
      <c r="AP2" s="11">
        <v>1.17E-2</v>
      </c>
      <c r="AQ2" s="11">
        <v>1.3599999999999999E-2</v>
      </c>
      <c r="AR2" s="11">
        <v>1.4800000000000001E-2</v>
      </c>
      <c r="AS2" s="11">
        <v>1.54E-2</v>
      </c>
      <c r="AT2" s="11">
        <v>1.5299999999999999E-2</v>
      </c>
      <c r="AU2" s="11">
        <v>1.4200000000000001E-2</v>
      </c>
      <c r="AV2" s="11">
        <v>1.2E-2</v>
      </c>
      <c r="AW2" s="11">
        <v>8.8999999999999999E-3</v>
      </c>
      <c r="AX2" s="11">
        <v>5.1000000000000004E-3</v>
      </c>
      <c r="AY2" s="11">
        <v>1.6000000000000001E-3</v>
      </c>
      <c r="AZ2" s="11">
        <v>-8.0000000000000004E-4</v>
      </c>
      <c r="BA2" s="11">
        <v>-1.4E-3</v>
      </c>
      <c r="BB2" s="11">
        <v>5.9999999999999995E-4</v>
      </c>
      <c r="BC2" s="11">
        <v>5.1000000000000004E-3</v>
      </c>
      <c r="BD2" s="11">
        <v>1.14E-2</v>
      </c>
      <c r="BE2" s="11">
        <v>1.8599999999999998E-2</v>
      </c>
      <c r="BF2" s="11">
        <v>2.52E-2</v>
      </c>
      <c r="BG2" s="11">
        <v>2.9899999999999999E-2</v>
      </c>
      <c r="BH2" s="11">
        <v>3.15E-2</v>
      </c>
      <c r="BI2" s="11">
        <v>2.93E-2</v>
      </c>
      <c r="BJ2" s="11">
        <v>2.3199999999999998E-2</v>
      </c>
      <c r="BK2" s="11">
        <v>1.3599999999999999E-2</v>
      </c>
      <c r="BL2" s="11">
        <v>8.9999999999999998E-4</v>
      </c>
      <c r="BM2" s="11">
        <v>-1.43E-2</v>
      </c>
      <c r="BN2" s="12">
        <v>-1.38E-2</v>
      </c>
      <c r="BO2" s="12">
        <v>-1.2699999999999999E-2</v>
      </c>
      <c r="BP2" s="12">
        <v>-1.09E-2</v>
      </c>
      <c r="BQ2" s="12">
        <v>-8.6999999999999994E-3</v>
      </c>
      <c r="BR2" s="12">
        <v>-6.3E-3</v>
      </c>
      <c r="BS2" s="12">
        <v>-3.8E-3</v>
      </c>
      <c r="BT2" s="12">
        <v>-1.2999999999999999E-3</v>
      </c>
      <c r="BU2" s="12">
        <v>8.9999999999999998E-4</v>
      </c>
      <c r="BV2" s="12">
        <v>2.7000000000000001E-3</v>
      </c>
      <c r="BW2" s="12">
        <v>3.8999999999999998E-3</v>
      </c>
      <c r="BX2" s="12">
        <v>4.7999999999999996E-3</v>
      </c>
      <c r="BY2" s="12">
        <v>5.7000000000000002E-3</v>
      </c>
      <c r="BZ2" s="12">
        <v>6.6E-3</v>
      </c>
      <c r="CA2" s="12">
        <v>7.4000000000000003E-3</v>
      </c>
      <c r="CB2" s="12">
        <v>8.0999999999999996E-3</v>
      </c>
      <c r="CC2" s="12">
        <v>8.6999999999999994E-3</v>
      </c>
      <c r="CD2" s="12">
        <v>9.2999999999999992E-3</v>
      </c>
      <c r="CE2" s="12">
        <v>9.7000000000000003E-3</v>
      </c>
      <c r="CF2" s="12">
        <v>9.9000000000000008E-3</v>
      </c>
      <c r="CG2" s="12">
        <v>0.01</v>
      </c>
    </row>
    <row r="3" spans="1:111" x14ac:dyDescent="0.2">
      <c r="A3" s="6">
        <v>21</v>
      </c>
      <c r="B3" s="11">
        <v>6.9099999999999995E-2</v>
      </c>
      <c r="C3" s="11">
        <v>6.1800000000000001E-2</v>
      </c>
      <c r="D3" s="11">
        <v>5.4399999999999997E-2</v>
      </c>
      <c r="E3" s="11">
        <v>4.6800000000000001E-2</v>
      </c>
      <c r="F3" s="11">
        <v>3.9300000000000002E-2</v>
      </c>
      <c r="G3" s="11">
        <v>3.2199999999999999E-2</v>
      </c>
      <c r="H3" s="11">
        <v>2.5600000000000001E-2</v>
      </c>
      <c r="I3" s="11">
        <v>1.9599999999999999E-2</v>
      </c>
      <c r="J3" s="11">
        <v>1.37E-2</v>
      </c>
      <c r="K3" s="11">
        <v>8.0000000000000002E-3</v>
      </c>
      <c r="L3" s="11">
        <v>2.3E-3</v>
      </c>
      <c r="M3" s="11">
        <v>-3.0000000000000001E-3</v>
      </c>
      <c r="N3" s="11">
        <v>-7.4999999999999997E-3</v>
      </c>
      <c r="O3" s="11">
        <v>-1.11E-2</v>
      </c>
      <c r="P3" s="11">
        <v>-1.34E-2</v>
      </c>
      <c r="Q3" s="11">
        <v>-1.43E-2</v>
      </c>
      <c r="R3" s="11">
        <v>-1.35E-2</v>
      </c>
      <c r="S3" s="11">
        <v>-1.0800000000000001E-2</v>
      </c>
      <c r="T3" s="11">
        <v>-6.1999999999999998E-3</v>
      </c>
      <c r="U3" s="11">
        <v>-2.0000000000000001E-4</v>
      </c>
      <c r="V3" s="11">
        <v>6.3E-3</v>
      </c>
      <c r="W3" s="11">
        <v>1.23E-2</v>
      </c>
      <c r="X3" s="11">
        <v>1.72E-2</v>
      </c>
      <c r="Y3" s="11">
        <v>2.0199999999999999E-2</v>
      </c>
      <c r="Z3" s="11">
        <v>2.12E-2</v>
      </c>
      <c r="AA3" s="11">
        <v>2.12E-2</v>
      </c>
      <c r="AB3" s="11">
        <v>2.0899999999999998E-2</v>
      </c>
      <c r="AC3" s="11">
        <v>2.1499999999999998E-2</v>
      </c>
      <c r="AD3" s="11">
        <v>2.2800000000000001E-2</v>
      </c>
      <c r="AE3" s="11">
        <v>2.4299999999999999E-2</v>
      </c>
      <c r="AF3" s="11">
        <v>2.4799999999999999E-2</v>
      </c>
      <c r="AG3" s="11">
        <v>2.35E-2</v>
      </c>
      <c r="AH3" s="11">
        <v>2.0199999999999999E-2</v>
      </c>
      <c r="AI3" s="11">
        <v>1.5699999999999999E-2</v>
      </c>
      <c r="AJ3" s="11">
        <v>1.11E-2</v>
      </c>
      <c r="AK3" s="11">
        <v>7.6E-3</v>
      </c>
      <c r="AL3" s="11">
        <v>5.7999999999999996E-3</v>
      </c>
      <c r="AM3" s="11">
        <v>5.8999999999999999E-3</v>
      </c>
      <c r="AN3" s="11">
        <v>7.3000000000000001E-3</v>
      </c>
      <c r="AO3" s="11">
        <v>9.4000000000000004E-3</v>
      </c>
      <c r="AP3" s="11">
        <v>1.1599999999999999E-2</v>
      </c>
      <c r="AQ3" s="11">
        <v>1.3599999999999999E-2</v>
      </c>
      <c r="AR3" s="11">
        <v>1.5100000000000001E-2</v>
      </c>
      <c r="AS3" s="11">
        <v>1.6E-2</v>
      </c>
      <c r="AT3" s="11">
        <v>1.61E-2</v>
      </c>
      <c r="AU3" s="11">
        <v>1.49E-2</v>
      </c>
      <c r="AV3" s="11">
        <v>1.23E-2</v>
      </c>
      <c r="AW3" s="11">
        <v>8.6999999999999994E-3</v>
      </c>
      <c r="AX3" s="11">
        <v>4.3E-3</v>
      </c>
      <c r="AY3" s="11">
        <v>1E-4</v>
      </c>
      <c r="AZ3" s="11">
        <v>-2.8999999999999998E-3</v>
      </c>
      <c r="BA3" s="11">
        <v>-4.1999999999999997E-3</v>
      </c>
      <c r="BB3" s="11">
        <v>-2.8999999999999998E-3</v>
      </c>
      <c r="BC3" s="11">
        <v>8.9999999999999998E-4</v>
      </c>
      <c r="BD3" s="11">
        <v>6.4000000000000003E-3</v>
      </c>
      <c r="BE3" s="11">
        <v>1.29E-2</v>
      </c>
      <c r="BF3" s="11">
        <v>1.9E-2</v>
      </c>
      <c r="BG3" s="11">
        <v>2.3599999999999999E-2</v>
      </c>
      <c r="BH3" s="11">
        <v>2.52E-2</v>
      </c>
      <c r="BI3" s="11">
        <v>2.35E-2</v>
      </c>
      <c r="BJ3" s="11">
        <v>1.83E-2</v>
      </c>
      <c r="BK3" s="11">
        <v>9.7000000000000003E-3</v>
      </c>
      <c r="BL3" s="11">
        <v>-1.9E-3</v>
      </c>
      <c r="BM3" s="11">
        <v>-1.6E-2</v>
      </c>
      <c r="BN3" s="12">
        <v>-1.47E-2</v>
      </c>
      <c r="BO3" s="12">
        <v>-1.34E-2</v>
      </c>
      <c r="BP3" s="12">
        <v>-1.1599999999999999E-2</v>
      </c>
      <c r="BQ3" s="12">
        <v>-9.2999999999999992E-3</v>
      </c>
      <c r="BR3" s="12">
        <v>-6.7000000000000002E-3</v>
      </c>
      <c r="BS3" s="12">
        <v>-4.1000000000000003E-3</v>
      </c>
      <c r="BT3" s="12">
        <v>-1.5E-3</v>
      </c>
      <c r="BU3" s="12">
        <v>8.0000000000000004E-4</v>
      </c>
      <c r="BV3" s="12">
        <v>2.7000000000000001E-3</v>
      </c>
      <c r="BW3" s="12">
        <v>3.8999999999999998E-3</v>
      </c>
      <c r="BX3" s="12">
        <v>4.7999999999999996E-3</v>
      </c>
      <c r="BY3" s="12">
        <v>5.7000000000000002E-3</v>
      </c>
      <c r="BZ3" s="12">
        <v>6.6E-3</v>
      </c>
      <c r="CA3" s="12">
        <v>7.4000000000000003E-3</v>
      </c>
      <c r="CB3" s="12">
        <v>8.0999999999999996E-3</v>
      </c>
      <c r="CC3" s="12">
        <v>8.6999999999999994E-3</v>
      </c>
      <c r="CD3" s="12">
        <v>9.2999999999999992E-3</v>
      </c>
      <c r="CE3" s="12">
        <v>9.7000000000000003E-3</v>
      </c>
      <c r="CF3" s="12">
        <v>9.9000000000000008E-3</v>
      </c>
      <c r="CG3" s="12">
        <v>0.01</v>
      </c>
    </row>
    <row r="4" spans="1:111" x14ac:dyDescent="0.2">
      <c r="A4" s="6">
        <v>22</v>
      </c>
      <c r="B4" s="11">
        <v>7.0999999999999994E-2</v>
      </c>
      <c r="C4" s="11">
        <v>6.3100000000000003E-2</v>
      </c>
      <c r="D4" s="11">
        <v>5.5100000000000003E-2</v>
      </c>
      <c r="E4" s="11">
        <v>4.6800000000000001E-2</v>
      </c>
      <c r="F4" s="11">
        <v>3.8800000000000001E-2</v>
      </c>
      <c r="G4" s="11">
        <v>3.1199999999999999E-2</v>
      </c>
      <c r="H4" s="11">
        <v>2.4400000000000002E-2</v>
      </c>
      <c r="I4" s="11">
        <v>1.8200000000000001E-2</v>
      </c>
      <c r="J4" s="11">
        <v>1.2500000000000001E-2</v>
      </c>
      <c r="K4" s="11">
        <v>7.1999999999999998E-3</v>
      </c>
      <c r="L4" s="11">
        <v>2.2000000000000001E-3</v>
      </c>
      <c r="M4" s="11">
        <v>-2.3E-3</v>
      </c>
      <c r="N4" s="11">
        <v>-6.0000000000000001E-3</v>
      </c>
      <c r="O4" s="11">
        <v>-8.8000000000000005E-3</v>
      </c>
      <c r="P4" s="11">
        <v>-1.06E-2</v>
      </c>
      <c r="Q4" s="11">
        <v>-1.12E-2</v>
      </c>
      <c r="R4" s="11">
        <v>-1.04E-2</v>
      </c>
      <c r="S4" s="11">
        <v>-7.9000000000000008E-3</v>
      </c>
      <c r="T4" s="11">
        <v>-3.7000000000000002E-3</v>
      </c>
      <c r="U4" s="11">
        <v>1.8E-3</v>
      </c>
      <c r="V4" s="11">
        <v>7.9000000000000008E-3</v>
      </c>
      <c r="W4" s="11">
        <v>1.35E-2</v>
      </c>
      <c r="X4" s="11">
        <v>1.8100000000000002E-2</v>
      </c>
      <c r="Y4" s="11">
        <v>2.1000000000000001E-2</v>
      </c>
      <c r="Z4" s="11">
        <v>2.1999999999999999E-2</v>
      </c>
      <c r="AA4" s="11">
        <v>2.1899999999999999E-2</v>
      </c>
      <c r="AB4" s="11">
        <v>2.1399999999999999E-2</v>
      </c>
      <c r="AC4" s="11">
        <v>2.1600000000000001E-2</v>
      </c>
      <c r="AD4" s="11">
        <v>2.2599999999999999E-2</v>
      </c>
      <c r="AE4" s="11">
        <v>2.3699999999999999E-2</v>
      </c>
      <c r="AF4" s="11">
        <v>2.41E-2</v>
      </c>
      <c r="AG4" s="11">
        <v>2.2800000000000001E-2</v>
      </c>
      <c r="AH4" s="11">
        <v>1.9800000000000002E-2</v>
      </c>
      <c r="AI4" s="11">
        <v>1.54E-2</v>
      </c>
      <c r="AJ4" s="11">
        <v>1.09E-2</v>
      </c>
      <c r="AK4" s="11">
        <v>7.3000000000000001E-3</v>
      </c>
      <c r="AL4" s="11">
        <v>5.4000000000000003E-3</v>
      </c>
      <c r="AM4" s="11">
        <v>5.3E-3</v>
      </c>
      <c r="AN4" s="11">
        <v>6.7000000000000002E-3</v>
      </c>
      <c r="AO4" s="11">
        <v>8.6999999999999994E-3</v>
      </c>
      <c r="AP4" s="11">
        <v>1.11E-2</v>
      </c>
      <c r="AQ4" s="11">
        <v>1.34E-2</v>
      </c>
      <c r="AR4" s="11">
        <v>1.5299999999999999E-2</v>
      </c>
      <c r="AS4" s="11">
        <v>1.67E-2</v>
      </c>
      <c r="AT4" s="11">
        <v>1.72E-2</v>
      </c>
      <c r="AU4" s="11">
        <v>1.6199999999999999E-2</v>
      </c>
      <c r="AV4" s="11">
        <v>1.35E-2</v>
      </c>
      <c r="AW4" s="11">
        <v>9.4000000000000004E-3</v>
      </c>
      <c r="AX4" s="11">
        <v>4.4000000000000003E-3</v>
      </c>
      <c r="AY4" s="11">
        <v>-4.0000000000000002E-4</v>
      </c>
      <c r="AZ4" s="11">
        <v>-4.1999999999999997E-3</v>
      </c>
      <c r="BA4" s="11">
        <v>-6.1999999999999998E-3</v>
      </c>
      <c r="BB4" s="11">
        <v>-5.7000000000000002E-3</v>
      </c>
      <c r="BC4" s="11">
        <v>-2.8E-3</v>
      </c>
      <c r="BD4" s="11">
        <v>1.9E-3</v>
      </c>
      <c r="BE4" s="11">
        <v>7.6E-3</v>
      </c>
      <c r="BF4" s="11">
        <v>1.3299999999999999E-2</v>
      </c>
      <c r="BG4" s="11">
        <v>1.7600000000000001E-2</v>
      </c>
      <c r="BH4" s="11">
        <v>1.9400000000000001E-2</v>
      </c>
      <c r="BI4" s="11">
        <v>1.8100000000000002E-2</v>
      </c>
      <c r="BJ4" s="11">
        <v>1.3599999999999999E-2</v>
      </c>
      <c r="BK4" s="11">
        <v>5.8999999999999999E-3</v>
      </c>
      <c r="BL4" s="11">
        <v>-4.7999999999999996E-3</v>
      </c>
      <c r="BM4" s="11">
        <v>-1.78E-2</v>
      </c>
      <c r="BN4" s="12">
        <v>-1.6400000000000001E-2</v>
      </c>
      <c r="BO4" s="12">
        <v>-1.43E-2</v>
      </c>
      <c r="BP4" s="12">
        <v>-1.23E-2</v>
      </c>
      <c r="BQ4" s="12">
        <v>-9.9000000000000008E-3</v>
      </c>
      <c r="BR4" s="12">
        <v>-7.1999999999999998E-3</v>
      </c>
      <c r="BS4" s="12">
        <v>-4.4000000000000003E-3</v>
      </c>
      <c r="BT4" s="12">
        <v>-1.6999999999999999E-3</v>
      </c>
      <c r="BU4" s="12">
        <v>6.9999999999999999E-4</v>
      </c>
      <c r="BV4" s="12">
        <v>2.5999999999999999E-3</v>
      </c>
      <c r="BW4" s="12">
        <v>3.8999999999999998E-3</v>
      </c>
      <c r="BX4" s="12">
        <v>4.7999999999999996E-3</v>
      </c>
      <c r="BY4" s="12">
        <v>5.7000000000000002E-3</v>
      </c>
      <c r="BZ4" s="12">
        <v>6.6E-3</v>
      </c>
      <c r="CA4" s="12">
        <v>7.4000000000000003E-3</v>
      </c>
      <c r="CB4" s="12">
        <v>8.0999999999999996E-3</v>
      </c>
      <c r="CC4" s="12">
        <v>8.6999999999999994E-3</v>
      </c>
      <c r="CD4" s="12">
        <v>9.2999999999999992E-3</v>
      </c>
      <c r="CE4" s="12">
        <v>9.7000000000000003E-3</v>
      </c>
      <c r="CF4" s="12">
        <v>9.9000000000000008E-3</v>
      </c>
      <c r="CG4" s="12">
        <v>0.01</v>
      </c>
    </row>
    <row r="5" spans="1:111" x14ac:dyDescent="0.2">
      <c r="A5" s="6">
        <v>23</v>
      </c>
      <c r="B5" s="11">
        <v>7.2400000000000006E-2</v>
      </c>
      <c r="C5" s="11">
        <v>6.4100000000000004E-2</v>
      </c>
      <c r="D5" s="11">
        <v>5.5599999999999997E-2</v>
      </c>
      <c r="E5" s="11">
        <v>4.6899999999999997E-2</v>
      </c>
      <c r="F5" s="11">
        <v>3.8300000000000001E-2</v>
      </c>
      <c r="G5" s="11">
        <v>3.0300000000000001E-2</v>
      </c>
      <c r="H5" s="11">
        <v>2.3199999999999998E-2</v>
      </c>
      <c r="I5" s="11">
        <v>1.6899999999999998E-2</v>
      </c>
      <c r="J5" s="11">
        <v>1.1299999999999999E-2</v>
      </c>
      <c r="K5" s="11">
        <v>6.4000000000000003E-3</v>
      </c>
      <c r="L5" s="11">
        <v>2.0999999999999999E-3</v>
      </c>
      <c r="M5" s="11">
        <v>-1.6000000000000001E-3</v>
      </c>
      <c r="N5" s="11">
        <v>-4.4999999999999997E-3</v>
      </c>
      <c r="O5" s="11">
        <v>-6.4999999999999997E-3</v>
      </c>
      <c r="P5" s="11">
        <v>-7.7000000000000002E-3</v>
      </c>
      <c r="Q5" s="11">
        <v>-8.0999999999999996E-3</v>
      </c>
      <c r="R5" s="11">
        <v>-7.3000000000000001E-3</v>
      </c>
      <c r="S5" s="11">
        <v>-5.0000000000000001E-3</v>
      </c>
      <c r="T5" s="11">
        <v>-1.1999999999999999E-3</v>
      </c>
      <c r="U5" s="11">
        <v>3.8999999999999998E-3</v>
      </c>
      <c r="V5" s="11">
        <v>9.7000000000000003E-3</v>
      </c>
      <c r="W5" s="11">
        <v>1.5100000000000001E-2</v>
      </c>
      <c r="X5" s="11">
        <v>1.95E-2</v>
      </c>
      <c r="Y5" s="11">
        <v>2.2200000000000001E-2</v>
      </c>
      <c r="Z5" s="11">
        <v>2.3199999999999998E-2</v>
      </c>
      <c r="AA5" s="11">
        <v>2.29E-2</v>
      </c>
      <c r="AB5" s="11">
        <v>2.2200000000000001E-2</v>
      </c>
      <c r="AC5" s="11">
        <v>2.1999999999999999E-2</v>
      </c>
      <c r="AD5" s="11">
        <v>2.24E-2</v>
      </c>
      <c r="AE5" s="11">
        <v>2.3099999999999999E-2</v>
      </c>
      <c r="AF5" s="11">
        <v>2.3199999999999998E-2</v>
      </c>
      <c r="AG5" s="11">
        <v>2.18E-2</v>
      </c>
      <c r="AH5" s="11">
        <v>1.8800000000000001E-2</v>
      </c>
      <c r="AI5" s="11">
        <v>1.4500000000000001E-2</v>
      </c>
      <c r="AJ5" s="11">
        <v>9.9000000000000008E-3</v>
      </c>
      <c r="AK5" s="11">
        <v>6.1000000000000004E-3</v>
      </c>
      <c r="AL5" s="11">
        <v>4.0000000000000001E-3</v>
      </c>
      <c r="AM5" s="11">
        <v>3.8999999999999998E-3</v>
      </c>
      <c r="AN5" s="11">
        <v>5.4000000000000003E-3</v>
      </c>
      <c r="AO5" s="11">
        <v>7.7000000000000002E-3</v>
      </c>
      <c r="AP5" s="11">
        <v>1.03E-2</v>
      </c>
      <c r="AQ5" s="11">
        <v>1.2999999999999999E-2</v>
      </c>
      <c r="AR5" s="11">
        <v>1.54E-2</v>
      </c>
      <c r="AS5" s="11">
        <v>1.7399999999999999E-2</v>
      </c>
      <c r="AT5" s="11">
        <v>1.84E-2</v>
      </c>
      <c r="AU5" s="11">
        <v>1.7899999999999999E-2</v>
      </c>
      <c r="AV5" s="11">
        <v>1.5299999999999999E-2</v>
      </c>
      <c r="AW5" s="11">
        <v>1.0999999999999999E-2</v>
      </c>
      <c r="AX5" s="11">
        <v>5.4999999999999997E-3</v>
      </c>
      <c r="AY5" s="11">
        <v>-1E-4</v>
      </c>
      <c r="AZ5" s="11">
        <v>-4.5999999999999999E-3</v>
      </c>
      <c r="BA5" s="11">
        <v>-7.4000000000000003E-3</v>
      </c>
      <c r="BB5" s="11">
        <v>-7.7000000000000002E-3</v>
      </c>
      <c r="BC5" s="11">
        <v>-5.7000000000000002E-3</v>
      </c>
      <c r="BD5" s="11">
        <v>-1.9E-3</v>
      </c>
      <c r="BE5" s="11">
        <v>3.0000000000000001E-3</v>
      </c>
      <c r="BF5" s="11">
        <v>8.0999999999999996E-3</v>
      </c>
      <c r="BG5" s="11">
        <v>1.21E-2</v>
      </c>
      <c r="BH5" s="11">
        <v>1.4E-2</v>
      </c>
      <c r="BI5" s="11">
        <v>1.32E-2</v>
      </c>
      <c r="BJ5" s="11">
        <v>9.2999999999999992E-3</v>
      </c>
      <c r="BK5" s="11">
        <v>2.3E-3</v>
      </c>
      <c r="BL5" s="11">
        <v>-7.6E-3</v>
      </c>
      <c r="BM5" s="11">
        <v>-1.9900000000000001E-2</v>
      </c>
      <c r="BN5" s="12">
        <v>-1.83E-2</v>
      </c>
      <c r="BO5" s="12">
        <v>-1.6E-2</v>
      </c>
      <c r="BP5" s="12">
        <v>-1.3100000000000001E-2</v>
      </c>
      <c r="BQ5" s="12">
        <v>-1.06E-2</v>
      </c>
      <c r="BR5" s="12">
        <v>-7.7000000000000002E-3</v>
      </c>
      <c r="BS5" s="12">
        <v>-4.7999999999999996E-3</v>
      </c>
      <c r="BT5" s="12">
        <v>-1.9E-3</v>
      </c>
      <c r="BU5" s="12">
        <v>5.9999999999999995E-4</v>
      </c>
      <c r="BV5" s="12">
        <v>2.5999999999999999E-3</v>
      </c>
      <c r="BW5" s="12">
        <v>3.8999999999999998E-3</v>
      </c>
      <c r="BX5" s="12">
        <v>4.7999999999999996E-3</v>
      </c>
      <c r="BY5" s="12">
        <v>5.7000000000000002E-3</v>
      </c>
      <c r="BZ5" s="12">
        <v>6.6E-3</v>
      </c>
      <c r="CA5" s="12">
        <v>7.4000000000000003E-3</v>
      </c>
      <c r="CB5" s="12">
        <v>8.0999999999999996E-3</v>
      </c>
      <c r="CC5" s="12">
        <v>8.6999999999999994E-3</v>
      </c>
      <c r="CD5" s="12">
        <v>9.2999999999999992E-3</v>
      </c>
      <c r="CE5" s="12">
        <v>9.7000000000000003E-3</v>
      </c>
      <c r="CF5" s="12">
        <v>9.9000000000000008E-3</v>
      </c>
      <c r="CG5" s="12">
        <v>0.01</v>
      </c>
    </row>
    <row r="6" spans="1:111" x14ac:dyDescent="0.2">
      <c r="A6" s="6">
        <v>24</v>
      </c>
      <c r="B6" s="11">
        <v>7.3200000000000001E-2</v>
      </c>
      <c r="C6" s="11">
        <v>6.4699999999999994E-2</v>
      </c>
      <c r="D6" s="11">
        <v>5.5899999999999998E-2</v>
      </c>
      <c r="E6" s="11">
        <v>4.6800000000000001E-2</v>
      </c>
      <c r="F6" s="11">
        <v>3.78E-2</v>
      </c>
      <c r="G6" s="11">
        <v>2.9399999999999999E-2</v>
      </c>
      <c r="H6" s="11">
        <v>2.1899999999999999E-2</v>
      </c>
      <c r="I6" s="11">
        <v>1.5599999999999999E-2</v>
      </c>
      <c r="J6" s="11">
        <v>1.0200000000000001E-2</v>
      </c>
      <c r="K6" s="11">
        <v>5.7000000000000002E-3</v>
      </c>
      <c r="L6" s="11">
        <v>2E-3</v>
      </c>
      <c r="M6" s="11">
        <v>-8.9999999999999998E-4</v>
      </c>
      <c r="N6" s="11">
        <v>-3.0000000000000001E-3</v>
      </c>
      <c r="O6" s="11">
        <v>-4.4000000000000003E-3</v>
      </c>
      <c r="P6" s="11">
        <v>-5.1000000000000004E-3</v>
      </c>
      <c r="Q6" s="11">
        <v>-5.1999999999999998E-3</v>
      </c>
      <c r="R6" s="11">
        <v>-4.4000000000000003E-3</v>
      </c>
      <c r="S6" s="11">
        <v>-2.3E-3</v>
      </c>
      <c r="T6" s="11">
        <v>1.2999999999999999E-3</v>
      </c>
      <c r="U6" s="11">
        <v>6.1999999999999998E-3</v>
      </c>
      <c r="V6" s="11">
        <v>1.17E-2</v>
      </c>
      <c r="W6" s="11">
        <v>1.7000000000000001E-2</v>
      </c>
      <c r="X6" s="11">
        <v>2.12E-2</v>
      </c>
      <c r="Y6" s="11">
        <v>2.3900000000000001E-2</v>
      </c>
      <c r="Z6" s="11">
        <v>2.4799999999999999E-2</v>
      </c>
      <c r="AA6" s="11">
        <v>2.4400000000000002E-2</v>
      </c>
      <c r="AB6" s="11">
        <v>2.3300000000000001E-2</v>
      </c>
      <c r="AC6" s="11">
        <v>2.2599999999999999E-2</v>
      </c>
      <c r="AD6" s="11">
        <v>2.24E-2</v>
      </c>
      <c r="AE6" s="11">
        <v>2.2499999999999999E-2</v>
      </c>
      <c r="AF6" s="11">
        <v>2.2100000000000002E-2</v>
      </c>
      <c r="AG6" s="11">
        <v>2.06E-2</v>
      </c>
      <c r="AH6" s="11">
        <v>1.7399999999999999E-2</v>
      </c>
      <c r="AI6" s="11">
        <v>1.29E-2</v>
      </c>
      <c r="AJ6" s="11">
        <v>8.0999999999999996E-3</v>
      </c>
      <c r="AK6" s="11">
        <v>4.0000000000000001E-3</v>
      </c>
      <c r="AL6" s="11">
        <v>1.9E-3</v>
      </c>
      <c r="AM6" s="11">
        <v>1.9E-3</v>
      </c>
      <c r="AN6" s="11">
        <v>3.5999999999999999E-3</v>
      </c>
      <c r="AO6" s="11">
        <v>6.3E-3</v>
      </c>
      <c r="AP6" s="11">
        <v>9.2999999999999992E-3</v>
      </c>
      <c r="AQ6" s="11">
        <v>1.23E-2</v>
      </c>
      <c r="AR6" s="11">
        <v>1.5299999999999999E-2</v>
      </c>
      <c r="AS6" s="11">
        <v>1.7999999999999999E-2</v>
      </c>
      <c r="AT6" s="11">
        <v>1.9699999999999999E-2</v>
      </c>
      <c r="AU6" s="11">
        <v>1.9800000000000002E-2</v>
      </c>
      <c r="AV6" s="11">
        <v>1.77E-2</v>
      </c>
      <c r="AW6" s="11">
        <v>1.3299999999999999E-2</v>
      </c>
      <c r="AX6" s="11">
        <v>7.4000000000000003E-3</v>
      </c>
      <c r="AY6" s="11">
        <v>1.1000000000000001E-3</v>
      </c>
      <c r="AZ6" s="11">
        <v>-4.1999999999999997E-3</v>
      </c>
      <c r="BA6" s="11">
        <v>-7.7000000000000002E-3</v>
      </c>
      <c r="BB6" s="11">
        <v>-8.8999999999999999E-3</v>
      </c>
      <c r="BC6" s="11">
        <v>-7.7999999999999996E-3</v>
      </c>
      <c r="BD6" s="11">
        <v>-4.8999999999999998E-3</v>
      </c>
      <c r="BE6" s="11">
        <v>-8.9999999999999998E-4</v>
      </c>
      <c r="BF6" s="11">
        <v>3.5999999999999999E-3</v>
      </c>
      <c r="BG6" s="11">
        <v>7.4000000000000003E-3</v>
      </c>
      <c r="BH6" s="11">
        <v>9.4000000000000004E-3</v>
      </c>
      <c r="BI6" s="11">
        <v>8.8999999999999999E-3</v>
      </c>
      <c r="BJ6" s="11">
        <v>5.4000000000000003E-3</v>
      </c>
      <c r="BK6" s="11">
        <v>-1.1000000000000001E-3</v>
      </c>
      <c r="BL6" s="11">
        <v>-1.0500000000000001E-2</v>
      </c>
      <c r="BM6" s="11">
        <v>-2.2100000000000002E-2</v>
      </c>
      <c r="BN6" s="12">
        <v>-2.0400000000000001E-2</v>
      </c>
      <c r="BO6" s="12">
        <v>-1.7899999999999999E-2</v>
      </c>
      <c r="BP6" s="12">
        <v>-1.4800000000000001E-2</v>
      </c>
      <c r="BQ6" s="12">
        <v>-1.1299999999999999E-2</v>
      </c>
      <c r="BR6" s="12">
        <v>-8.3000000000000001E-3</v>
      </c>
      <c r="BS6" s="12">
        <v>-5.1999999999999998E-3</v>
      </c>
      <c r="BT6" s="12">
        <v>-2.2000000000000001E-3</v>
      </c>
      <c r="BU6" s="12">
        <v>5.0000000000000001E-4</v>
      </c>
      <c r="BV6" s="12">
        <v>2.5999999999999999E-3</v>
      </c>
      <c r="BW6" s="12">
        <v>3.8999999999999998E-3</v>
      </c>
      <c r="BX6" s="12">
        <v>4.7999999999999996E-3</v>
      </c>
      <c r="BY6" s="12">
        <v>5.7000000000000002E-3</v>
      </c>
      <c r="BZ6" s="12">
        <v>6.6E-3</v>
      </c>
      <c r="CA6" s="12">
        <v>7.4000000000000003E-3</v>
      </c>
      <c r="CB6" s="12">
        <v>8.0999999999999996E-3</v>
      </c>
      <c r="CC6" s="12">
        <v>8.6999999999999994E-3</v>
      </c>
      <c r="CD6" s="12">
        <v>9.2999999999999992E-3</v>
      </c>
      <c r="CE6" s="12">
        <v>9.7000000000000003E-3</v>
      </c>
      <c r="CF6" s="12">
        <v>9.9000000000000008E-3</v>
      </c>
      <c r="CG6" s="12">
        <v>0.01</v>
      </c>
    </row>
    <row r="7" spans="1:111" x14ac:dyDescent="0.2">
      <c r="A7" s="6">
        <v>25</v>
      </c>
      <c r="B7" s="11">
        <v>7.3499999999999996E-2</v>
      </c>
      <c r="C7" s="11">
        <v>6.4799999999999996E-2</v>
      </c>
      <c r="D7" s="11">
        <v>5.5899999999999998E-2</v>
      </c>
      <c r="E7" s="11">
        <v>4.6600000000000003E-2</v>
      </c>
      <c r="F7" s="11">
        <v>3.73E-2</v>
      </c>
      <c r="G7" s="11">
        <v>2.8500000000000001E-2</v>
      </c>
      <c r="H7" s="11">
        <v>2.0799999999999999E-2</v>
      </c>
      <c r="I7" s="11">
        <v>1.43E-2</v>
      </c>
      <c r="J7" s="11">
        <v>9.1000000000000004E-3</v>
      </c>
      <c r="K7" s="11">
        <v>5.0000000000000001E-3</v>
      </c>
      <c r="L7" s="11">
        <v>1.9E-3</v>
      </c>
      <c r="M7" s="11">
        <v>-2.9999999999999997E-4</v>
      </c>
      <c r="N7" s="11">
        <v>-1.8E-3</v>
      </c>
      <c r="O7" s="11">
        <v>-2.5999999999999999E-3</v>
      </c>
      <c r="P7" s="11">
        <v>-2.8999999999999998E-3</v>
      </c>
      <c r="Q7" s="11">
        <v>-2.8E-3</v>
      </c>
      <c r="R7" s="11">
        <v>-1.8E-3</v>
      </c>
      <c r="S7" s="11">
        <v>2.9999999999999997E-4</v>
      </c>
      <c r="T7" s="11">
        <v>3.7000000000000002E-3</v>
      </c>
      <c r="U7" s="11">
        <v>8.3999999999999995E-3</v>
      </c>
      <c r="V7" s="11">
        <v>1.38E-2</v>
      </c>
      <c r="W7" s="11">
        <v>1.9099999999999999E-2</v>
      </c>
      <c r="X7" s="11">
        <v>2.3300000000000001E-2</v>
      </c>
      <c r="Y7" s="11">
        <v>2.5999999999999999E-2</v>
      </c>
      <c r="Z7" s="11">
        <v>2.6800000000000001E-2</v>
      </c>
      <c r="AA7" s="11">
        <v>2.6200000000000001E-2</v>
      </c>
      <c r="AB7" s="11">
        <v>2.4799999999999999E-2</v>
      </c>
      <c r="AC7" s="11">
        <v>2.3400000000000001E-2</v>
      </c>
      <c r="AD7" s="11">
        <v>2.2599999999999999E-2</v>
      </c>
      <c r="AE7" s="11">
        <v>2.1999999999999999E-2</v>
      </c>
      <c r="AF7" s="11">
        <v>2.1000000000000001E-2</v>
      </c>
      <c r="AG7" s="11">
        <v>1.9E-2</v>
      </c>
      <c r="AH7" s="11">
        <v>1.5599999999999999E-2</v>
      </c>
      <c r="AI7" s="11">
        <v>1.0800000000000001E-2</v>
      </c>
      <c r="AJ7" s="11">
        <v>5.7000000000000002E-3</v>
      </c>
      <c r="AK7" s="11">
        <v>1.4E-3</v>
      </c>
      <c r="AL7" s="11">
        <v>-8.0000000000000004E-4</v>
      </c>
      <c r="AM7" s="11">
        <v>-5.9999999999999995E-4</v>
      </c>
      <c r="AN7" s="11">
        <v>1.5E-3</v>
      </c>
      <c r="AO7" s="11">
        <v>4.4999999999999997E-3</v>
      </c>
      <c r="AP7" s="11">
        <v>7.9000000000000008E-3</v>
      </c>
      <c r="AQ7" s="11">
        <v>1.14E-2</v>
      </c>
      <c r="AR7" s="11">
        <v>1.49E-2</v>
      </c>
      <c r="AS7" s="11">
        <v>1.83E-2</v>
      </c>
      <c r="AT7" s="11">
        <v>2.0899999999999998E-2</v>
      </c>
      <c r="AU7" s="11">
        <v>2.18E-2</v>
      </c>
      <c r="AV7" s="11">
        <v>2.0199999999999999E-2</v>
      </c>
      <c r="AW7" s="11">
        <v>1.6E-2</v>
      </c>
      <c r="AX7" s="11">
        <v>9.7999999999999997E-3</v>
      </c>
      <c r="AY7" s="11">
        <v>3.0000000000000001E-3</v>
      </c>
      <c r="AZ7" s="11">
        <v>-3.0000000000000001E-3</v>
      </c>
      <c r="BA7" s="11">
        <v>-7.1999999999999998E-3</v>
      </c>
      <c r="BB7" s="11">
        <v>-9.2999999999999992E-3</v>
      </c>
      <c r="BC7" s="11">
        <v>-8.9999999999999993E-3</v>
      </c>
      <c r="BD7" s="11">
        <v>-7.1000000000000004E-3</v>
      </c>
      <c r="BE7" s="11">
        <v>-3.8E-3</v>
      </c>
      <c r="BF7" s="11">
        <v>1E-4</v>
      </c>
      <c r="BG7" s="11">
        <v>3.5000000000000001E-3</v>
      </c>
      <c r="BH7" s="11">
        <v>5.4000000000000003E-3</v>
      </c>
      <c r="BI7" s="11">
        <v>5.1000000000000004E-3</v>
      </c>
      <c r="BJ7" s="11">
        <v>1.9E-3</v>
      </c>
      <c r="BK7" s="11">
        <v>-4.3E-3</v>
      </c>
      <c r="BL7" s="11">
        <v>-1.32E-2</v>
      </c>
      <c r="BM7" s="11">
        <v>-2.4400000000000002E-2</v>
      </c>
      <c r="BN7" s="12">
        <v>-2.2700000000000001E-2</v>
      </c>
      <c r="BO7" s="12">
        <v>-1.9900000000000001E-2</v>
      </c>
      <c r="BP7" s="12">
        <v>-1.66E-2</v>
      </c>
      <c r="BQ7" s="12">
        <v>-1.2800000000000001E-2</v>
      </c>
      <c r="BR7" s="12">
        <v>-8.8000000000000005E-3</v>
      </c>
      <c r="BS7" s="12">
        <v>-5.5999999999999999E-3</v>
      </c>
      <c r="BT7" s="12">
        <v>-2.3999999999999998E-3</v>
      </c>
      <c r="BU7" s="12">
        <v>2.9999999999999997E-4</v>
      </c>
      <c r="BV7" s="12">
        <v>2.5000000000000001E-3</v>
      </c>
      <c r="BW7" s="12">
        <v>3.8999999999999998E-3</v>
      </c>
      <c r="BX7" s="12">
        <v>4.7999999999999996E-3</v>
      </c>
      <c r="BY7" s="12">
        <v>5.7000000000000002E-3</v>
      </c>
      <c r="BZ7" s="12">
        <v>6.6E-3</v>
      </c>
      <c r="CA7" s="12">
        <v>7.4000000000000003E-3</v>
      </c>
      <c r="CB7" s="12">
        <v>8.0999999999999996E-3</v>
      </c>
      <c r="CC7" s="12">
        <v>8.6999999999999994E-3</v>
      </c>
      <c r="CD7" s="12">
        <v>9.2999999999999992E-3</v>
      </c>
      <c r="CE7" s="12">
        <v>9.7000000000000003E-3</v>
      </c>
      <c r="CF7" s="12">
        <v>9.9000000000000008E-3</v>
      </c>
      <c r="CG7" s="12">
        <v>0.01</v>
      </c>
    </row>
    <row r="8" spans="1:111" x14ac:dyDescent="0.2">
      <c r="A8" s="6">
        <v>26</v>
      </c>
      <c r="B8" s="11">
        <v>7.3200000000000001E-2</v>
      </c>
      <c r="C8" s="11">
        <v>6.4500000000000002E-2</v>
      </c>
      <c r="D8" s="11">
        <v>5.5599999999999997E-2</v>
      </c>
      <c r="E8" s="11">
        <v>4.6100000000000002E-2</v>
      </c>
      <c r="F8" s="11">
        <v>3.6600000000000001E-2</v>
      </c>
      <c r="G8" s="11">
        <v>2.75E-2</v>
      </c>
      <c r="H8" s="11">
        <v>1.9599999999999999E-2</v>
      </c>
      <c r="I8" s="11">
        <v>1.32E-2</v>
      </c>
      <c r="J8" s="11">
        <v>8.2000000000000007E-3</v>
      </c>
      <c r="K8" s="11">
        <v>4.4000000000000003E-3</v>
      </c>
      <c r="L8" s="11">
        <v>1.8E-3</v>
      </c>
      <c r="M8" s="11">
        <v>0</v>
      </c>
      <c r="N8" s="11">
        <v>-8.9999999999999998E-4</v>
      </c>
      <c r="O8" s="11">
        <v>-1.1999999999999999E-3</v>
      </c>
      <c r="P8" s="11">
        <v>-1.1999999999999999E-3</v>
      </c>
      <c r="Q8" s="11">
        <v>-8.0000000000000004E-4</v>
      </c>
      <c r="R8" s="11">
        <v>4.0000000000000002E-4</v>
      </c>
      <c r="S8" s="11">
        <v>2.5000000000000001E-3</v>
      </c>
      <c r="T8" s="11">
        <v>6.0000000000000001E-3</v>
      </c>
      <c r="U8" s="11">
        <v>1.06E-2</v>
      </c>
      <c r="V8" s="11">
        <v>1.6E-2</v>
      </c>
      <c r="W8" s="11">
        <v>2.1299999999999999E-2</v>
      </c>
      <c r="X8" s="11">
        <v>2.5600000000000001E-2</v>
      </c>
      <c r="Y8" s="11">
        <v>2.8299999999999999E-2</v>
      </c>
      <c r="Z8" s="11">
        <v>2.92E-2</v>
      </c>
      <c r="AA8" s="11">
        <v>2.8400000000000002E-2</v>
      </c>
      <c r="AB8" s="11">
        <v>2.6599999999999999E-2</v>
      </c>
      <c r="AC8" s="11">
        <v>2.47E-2</v>
      </c>
      <c r="AD8" s="11">
        <v>2.3099999999999999E-2</v>
      </c>
      <c r="AE8" s="11">
        <v>2.1600000000000001E-2</v>
      </c>
      <c r="AF8" s="11">
        <v>0.02</v>
      </c>
      <c r="AG8" s="11">
        <v>1.7399999999999999E-2</v>
      </c>
      <c r="AH8" s="11">
        <v>1.34E-2</v>
      </c>
      <c r="AI8" s="11">
        <v>8.2000000000000007E-3</v>
      </c>
      <c r="AJ8" s="11">
        <v>2.8E-3</v>
      </c>
      <c r="AK8" s="11">
        <v>-1.6999999999999999E-3</v>
      </c>
      <c r="AL8" s="11">
        <v>-3.8E-3</v>
      </c>
      <c r="AM8" s="11">
        <v>-3.3999999999999998E-3</v>
      </c>
      <c r="AN8" s="11">
        <v>-8.9999999999999998E-4</v>
      </c>
      <c r="AO8" s="11">
        <v>2.5999999999999999E-3</v>
      </c>
      <c r="AP8" s="11">
        <v>6.4000000000000003E-3</v>
      </c>
      <c r="AQ8" s="11">
        <v>1.0200000000000001E-2</v>
      </c>
      <c r="AR8" s="11">
        <v>1.4200000000000001E-2</v>
      </c>
      <c r="AS8" s="11">
        <v>1.83E-2</v>
      </c>
      <c r="AT8" s="11">
        <v>2.1700000000000001E-2</v>
      </c>
      <c r="AU8" s="11">
        <v>2.35E-2</v>
      </c>
      <c r="AV8" s="11">
        <v>2.2700000000000001E-2</v>
      </c>
      <c r="AW8" s="11">
        <v>1.8800000000000001E-2</v>
      </c>
      <c r="AX8" s="11">
        <v>1.26E-2</v>
      </c>
      <c r="AY8" s="11">
        <v>5.4000000000000003E-3</v>
      </c>
      <c r="AZ8" s="11">
        <v>-1.1999999999999999E-3</v>
      </c>
      <c r="BA8" s="11">
        <v>-6.0000000000000001E-3</v>
      </c>
      <c r="BB8" s="11">
        <v>-8.8000000000000005E-3</v>
      </c>
      <c r="BC8" s="11">
        <v>-9.4000000000000004E-3</v>
      </c>
      <c r="BD8" s="11">
        <v>-8.3000000000000001E-3</v>
      </c>
      <c r="BE8" s="11">
        <v>-5.7999999999999996E-3</v>
      </c>
      <c r="BF8" s="11">
        <v>-2.5999999999999999E-3</v>
      </c>
      <c r="BG8" s="11">
        <v>5.0000000000000001E-4</v>
      </c>
      <c r="BH8" s="11">
        <v>2.2000000000000001E-3</v>
      </c>
      <c r="BI8" s="11">
        <v>2E-3</v>
      </c>
      <c r="BJ8" s="11">
        <v>-1.1000000000000001E-3</v>
      </c>
      <c r="BK8" s="11">
        <v>-7.1000000000000004E-3</v>
      </c>
      <c r="BL8" s="11">
        <v>-1.5800000000000002E-2</v>
      </c>
      <c r="BM8" s="11">
        <v>-2.6800000000000001E-2</v>
      </c>
      <c r="BN8" s="12">
        <v>-2.5000000000000001E-2</v>
      </c>
      <c r="BO8" s="12">
        <v>-2.2100000000000002E-2</v>
      </c>
      <c r="BP8" s="12">
        <v>-1.8499999999999999E-2</v>
      </c>
      <c r="BQ8" s="12">
        <v>-1.44E-2</v>
      </c>
      <c r="BR8" s="12">
        <v>-1.01E-2</v>
      </c>
      <c r="BS8" s="12">
        <v>-6.0000000000000001E-3</v>
      </c>
      <c r="BT8" s="12">
        <v>-2.7000000000000001E-3</v>
      </c>
      <c r="BU8" s="12">
        <v>2.0000000000000001E-4</v>
      </c>
      <c r="BV8" s="12">
        <v>2.5000000000000001E-3</v>
      </c>
      <c r="BW8" s="12">
        <v>3.8999999999999998E-3</v>
      </c>
      <c r="BX8" s="12">
        <v>4.7999999999999996E-3</v>
      </c>
      <c r="BY8" s="12">
        <v>5.7000000000000002E-3</v>
      </c>
      <c r="BZ8" s="12">
        <v>6.6E-3</v>
      </c>
      <c r="CA8" s="12">
        <v>7.4000000000000003E-3</v>
      </c>
      <c r="CB8" s="12">
        <v>8.0999999999999996E-3</v>
      </c>
      <c r="CC8" s="12">
        <v>8.6999999999999994E-3</v>
      </c>
      <c r="CD8" s="12">
        <v>9.2999999999999992E-3</v>
      </c>
      <c r="CE8" s="12">
        <v>9.7000000000000003E-3</v>
      </c>
      <c r="CF8" s="12">
        <v>9.9000000000000008E-3</v>
      </c>
      <c r="CG8" s="12">
        <v>0.01</v>
      </c>
    </row>
    <row r="9" spans="1:111" x14ac:dyDescent="0.2">
      <c r="A9" s="6">
        <v>27</v>
      </c>
      <c r="B9" s="11">
        <v>7.2499999999999995E-2</v>
      </c>
      <c r="C9" s="11">
        <v>6.3799999999999996E-2</v>
      </c>
      <c r="D9" s="11">
        <v>5.4899999999999997E-2</v>
      </c>
      <c r="E9" s="11">
        <v>4.5400000000000003E-2</v>
      </c>
      <c r="F9" s="11">
        <v>3.5700000000000003E-2</v>
      </c>
      <c r="G9" s="11">
        <v>2.6499999999999999E-2</v>
      </c>
      <c r="H9" s="11">
        <v>1.8599999999999998E-2</v>
      </c>
      <c r="I9" s="11">
        <v>1.2200000000000001E-2</v>
      </c>
      <c r="J9" s="11">
        <v>7.4000000000000003E-3</v>
      </c>
      <c r="K9" s="11">
        <v>3.8999999999999998E-3</v>
      </c>
      <c r="L9" s="11">
        <v>1.6000000000000001E-3</v>
      </c>
      <c r="M9" s="11">
        <v>2.0000000000000001E-4</v>
      </c>
      <c r="N9" s="11">
        <v>-4.0000000000000002E-4</v>
      </c>
      <c r="O9" s="11">
        <v>-4.0000000000000002E-4</v>
      </c>
      <c r="P9" s="11">
        <v>-1E-4</v>
      </c>
      <c r="Q9" s="11">
        <v>6.9999999999999999E-4</v>
      </c>
      <c r="R9" s="11">
        <v>2.2000000000000001E-3</v>
      </c>
      <c r="S9" s="11">
        <v>4.4999999999999997E-3</v>
      </c>
      <c r="T9" s="11">
        <v>8.0999999999999996E-3</v>
      </c>
      <c r="U9" s="11">
        <v>1.2800000000000001E-2</v>
      </c>
      <c r="V9" s="11">
        <v>1.8200000000000001E-2</v>
      </c>
      <c r="W9" s="11">
        <v>2.3599999999999999E-2</v>
      </c>
      <c r="X9" s="11">
        <v>2.8000000000000001E-2</v>
      </c>
      <c r="Y9" s="11">
        <v>3.0800000000000001E-2</v>
      </c>
      <c r="Z9" s="11">
        <v>3.1699999999999999E-2</v>
      </c>
      <c r="AA9" s="11">
        <v>3.0800000000000001E-2</v>
      </c>
      <c r="AB9" s="11">
        <v>2.87E-2</v>
      </c>
      <c r="AC9" s="11">
        <v>2.63E-2</v>
      </c>
      <c r="AD9" s="11">
        <v>2.3900000000000001E-2</v>
      </c>
      <c r="AE9" s="11">
        <v>2.1600000000000001E-2</v>
      </c>
      <c r="AF9" s="11">
        <v>1.9099999999999999E-2</v>
      </c>
      <c r="AG9" s="11">
        <v>1.5699999999999999E-2</v>
      </c>
      <c r="AH9" s="11">
        <v>1.11E-2</v>
      </c>
      <c r="AI9" s="11">
        <v>5.4999999999999997E-3</v>
      </c>
      <c r="AJ9" s="11">
        <v>-2.9999999999999997E-4</v>
      </c>
      <c r="AK9" s="11">
        <v>-4.7999999999999996E-3</v>
      </c>
      <c r="AL9" s="11">
        <v>-6.8999999999999999E-3</v>
      </c>
      <c r="AM9" s="11">
        <v>-6.1999999999999998E-3</v>
      </c>
      <c r="AN9" s="11">
        <v>-3.3999999999999998E-3</v>
      </c>
      <c r="AO9" s="11">
        <v>5.0000000000000001E-4</v>
      </c>
      <c r="AP9" s="11">
        <v>4.5999999999999999E-3</v>
      </c>
      <c r="AQ9" s="11">
        <v>8.8000000000000005E-3</v>
      </c>
      <c r="AR9" s="11">
        <v>1.32E-2</v>
      </c>
      <c r="AS9" s="11">
        <v>1.78E-2</v>
      </c>
      <c r="AT9" s="11">
        <v>2.2100000000000002E-2</v>
      </c>
      <c r="AU9" s="11">
        <v>2.4799999999999999E-2</v>
      </c>
      <c r="AV9" s="11">
        <v>2.4799999999999999E-2</v>
      </c>
      <c r="AW9" s="11">
        <v>2.1399999999999999E-2</v>
      </c>
      <c r="AX9" s="11">
        <v>1.54E-2</v>
      </c>
      <c r="AY9" s="11">
        <v>8.0999999999999996E-3</v>
      </c>
      <c r="AZ9" s="11">
        <v>1.1999999999999999E-3</v>
      </c>
      <c r="BA9" s="11">
        <v>-4.1999999999999997E-3</v>
      </c>
      <c r="BB9" s="11">
        <v>-7.6E-3</v>
      </c>
      <c r="BC9" s="11">
        <v>-8.8999999999999999E-3</v>
      </c>
      <c r="BD9" s="11">
        <v>-8.5000000000000006E-3</v>
      </c>
      <c r="BE9" s="11">
        <v>-6.7999999999999996E-3</v>
      </c>
      <c r="BF9" s="11">
        <v>-4.1999999999999997E-3</v>
      </c>
      <c r="BG9" s="11">
        <v>-1.6999999999999999E-3</v>
      </c>
      <c r="BH9" s="11">
        <v>-2.0000000000000001E-4</v>
      </c>
      <c r="BI9" s="11">
        <v>-5.9999999999999995E-4</v>
      </c>
      <c r="BJ9" s="11">
        <v>-3.5999999999999999E-3</v>
      </c>
      <c r="BK9" s="11">
        <v>-9.4999999999999998E-3</v>
      </c>
      <c r="BL9" s="11">
        <v>-1.8100000000000002E-2</v>
      </c>
      <c r="BM9" s="11">
        <v>-2.9100000000000001E-2</v>
      </c>
      <c r="BN9" s="12">
        <v>-2.7300000000000001E-2</v>
      </c>
      <c r="BO9" s="12">
        <v>-2.4199999999999999E-2</v>
      </c>
      <c r="BP9" s="12">
        <v>-2.0400000000000001E-2</v>
      </c>
      <c r="BQ9" s="12">
        <v>-1.61E-2</v>
      </c>
      <c r="BR9" s="12">
        <v>-1.15E-2</v>
      </c>
      <c r="BS9" s="12">
        <v>-7.1000000000000004E-3</v>
      </c>
      <c r="BT9" s="12">
        <v>-2.8999999999999998E-3</v>
      </c>
      <c r="BU9" s="12">
        <v>1E-4</v>
      </c>
      <c r="BV9" s="12">
        <v>2.5000000000000001E-3</v>
      </c>
      <c r="BW9" s="12">
        <v>3.8999999999999998E-3</v>
      </c>
      <c r="BX9" s="12">
        <v>4.7999999999999996E-3</v>
      </c>
      <c r="BY9" s="12">
        <v>5.7000000000000002E-3</v>
      </c>
      <c r="BZ9" s="12">
        <v>6.6E-3</v>
      </c>
      <c r="CA9" s="12">
        <v>7.4000000000000003E-3</v>
      </c>
      <c r="CB9" s="12">
        <v>8.0999999999999996E-3</v>
      </c>
      <c r="CC9" s="12">
        <v>8.6999999999999994E-3</v>
      </c>
      <c r="CD9" s="12">
        <v>9.2999999999999992E-3</v>
      </c>
      <c r="CE9" s="12">
        <v>9.7000000000000003E-3</v>
      </c>
      <c r="CF9" s="12">
        <v>9.9000000000000008E-3</v>
      </c>
      <c r="CG9" s="12">
        <v>0.01</v>
      </c>
    </row>
    <row r="10" spans="1:111" x14ac:dyDescent="0.2">
      <c r="A10" s="6">
        <v>28</v>
      </c>
      <c r="B10" s="11">
        <v>7.1499999999999994E-2</v>
      </c>
      <c r="C10" s="11">
        <v>6.2799999999999995E-2</v>
      </c>
      <c r="D10" s="11">
        <v>5.3800000000000001E-2</v>
      </c>
      <c r="E10" s="11">
        <v>4.4400000000000002E-2</v>
      </c>
      <c r="F10" s="11">
        <v>3.4700000000000002E-2</v>
      </c>
      <c r="G10" s="11">
        <v>2.5499999999999998E-2</v>
      </c>
      <c r="H10" s="11">
        <v>1.7600000000000001E-2</v>
      </c>
      <c r="I10" s="11">
        <v>1.14E-2</v>
      </c>
      <c r="J10" s="11">
        <v>6.7999999999999996E-3</v>
      </c>
      <c r="K10" s="11">
        <v>3.5999999999999999E-3</v>
      </c>
      <c r="L10" s="11">
        <v>1.4E-3</v>
      </c>
      <c r="M10" s="11">
        <v>2.0000000000000001E-4</v>
      </c>
      <c r="N10" s="11">
        <v>-2.9999999999999997E-4</v>
      </c>
      <c r="O10" s="11">
        <v>-2.0000000000000001E-4</v>
      </c>
      <c r="P10" s="11">
        <v>5.0000000000000001E-4</v>
      </c>
      <c r="Q10" s="11">
        <v>1.6999999999999999E-3</v>
      </c>
      <c r="R10" s="11">
        <v>3.5000000000000001E-3</v>
      </c>
      <c r="S10" s="11">
        <v>6.1999999999999998E-3</v>
      </c>
      <c r="T10" s="11">
        <v>9.9000000000000008E-3</v>
      </c>
      <c r="U10" s="11">
        <v>1.47E-2</v>
      </c>
      <c r="V10" s="11">
        <v>2.0199999999999999E-2</v>
      </c>
      <c r="W10" s="11">
        <v>2.5700000000000001E-2</v>
      </c>
      <c r="X10" s="11">
        <v>3.0300000000000001E-2</v>
      </c>
      <c r="Y10" s="11">
        <v>3.3300000000000003E-2</v>
      </c>
      <c r="Z10" s="11">
        <v>3.44E-2</v>
      </c>
      <c r="AA10" s="11">
        <v>3.3500000000000002E-2</v>
      </c>
      <c r="AB10" s="11">
        <v>3.1199999999999999E-2</v>
      </c>
      <c r="AC10" s="11">
        <v>2.8199999999999999E-2</v>
      </c>
      <c r="AD10" s="11">
        <v>2.5000000000000001E-2</v>
      </c>
      <c r="AE10" s="11">
        <v>2.1899999999999999E-2</v>
      </c>
      <c r="AF10" s="11">
        <v>1.84E-2</v>
      </c>
      <c r="AG10" s="11">
        <v>1.4200000000000001E-2</v>
      </c>
      <c r="AH10" s="11">
        <v>8.8999999999999999E-3</v>
      </c>
      <c r="AI10" s="11">
        <v>2.7000000000000001E-3</v>
      </c>
      <c r="AJ10" s="11">
        <v>-3.3E-3</v>
      </c>
      <c r="AK10" s="11">
        <v>-7.7999999999999996E-3</v>
      </c>
      <c r="AL10" s="11">
        <v>-9.7000000000000003E-3</v>
      </c>
      <c r="AM10" s="11">
        <v>-8.8000000000000005E-3</v>
      </c>
      <c r="AN10" s="11">
        <v>-5.7999999999999996E-3</v>
      </c>
      <c r="AO10" s="11">
        <v>-1.8E-3</v>
      </c>
      <c r="AP10" s="11">
        <v>2.5999999999999999E-3</v>
      </c>
      <c r="AQ10" s="11">
        <v>7.0000000000000001E-3</v>
      </c>
      <c r="AR10" s="11">
        <v>1.18E-2</v>
      </c>
      <c r="AS10" s="11">
        <v>1.7000000000000001E-2</v>
      </c>
      <c r="AT10" s="11">
        <v>2.1999999999999999E-2</v>
      </c>
      <c r="AU10" s="11">
        <v>2.5499999999999998E-2</v>
      </c>
      <c r="AV10" s="11">
        <v>2.6200000000000001E-2</v>
      </c>
      <c r="AW10" s="11">
        <v>2.35E-2</v>
      </c>
      <c r="AX10" s="11">
        <v>1.7899999999999999E-2</v>
      </c>
      <c r="AY10" s="11">
        <v>1.0800000000000001E-2</v>
      </c>
      <c r="AZ10" s="11">
        <v>3.8E-3</v>
      </c>
      <c r="BA10" s="11">
        <v>-1.8E-3</v>
      </c>
      <c r="BB10" s="11">
        <v>-5.7000000000000002E-3</v>
      </c>
      <c r="BC10" s="11">
        <v>-7.6E-3</v>
      </c>
      <c r="BD10" s="11">
        <v>-7.9000000000000008E-3</v>
      </c>
      <c r="BE10" s="11">
        <v>-6.7999999999999996E-3</v>
      </c>
      <c r="BF10" s="11">
        <v>-4.8999999999999998E-3</v>
      </c>
      <c r="BG10" s="11">
        <v>-3.0000000000000001E-3</v>
      </c>
      <c r="BH10" s="11">
        <v>-2E-3</v>
      </c>
      <c r="BI10" s="11">
        <v>-2.5999999999999999E-3</v>
      </c>
      <c r="BJ10" s="11">
        <v>-5.7000000000000002E-3</v>
      </c>
      <c r="BK10" s="11">
        <v>-1.1599999999999999E-2</v>
      </c>
      <c r="BL10" s="11">
        <v>-2.0199999999999999E-2</v>
      </c>
      <c r="BM10" s="11">
        <v>-3.1300000000000001E-2</v>
      </c>
      <c r="BN10" s="12">
        <v>-2.9499999999999998E-2</v>
      </c>
      <c r="BO10" s="12">
        <v>-2.64E-2</v>
      </c>
      <c r="BP10" s="12">
        <v>-2.23E-2</v>
      </c>
      <c r="BQ10" s="12">
        <v>-1.78E-2</v>
      </c>
      <c r="BR10" s="12">
        <v>-1.29E-2</v>
      </c>
      <c r="BS10" s="12">
        <v>-8.2000000000000007E-3</v>
      </c>
      <c r="BT10" s="12">
        <v>-3.8E-3</v>
      </c>
      <c r="BU10" s="12">
        <v>0</v>
      </c>
      <c r="BV10" s="12">
        <v>2.3999999999999998E-3</v>
      </c>
      <c r="BW10" s="12">
        <v>3.8999999999999998E-3</v>
      </c>
      <c r="BX10" s="12">
        <v>4.7999999999999996E-3</v>
      </c>
      <c r="BY10" s="12">
        <v>5.7000000000000002E-3</v>
      </c>
      <c r="BZ10" s="12">
        <v>6.6E-3</v>
      </c>
      <c r="CA10" s="12">
        <v>7.4000000000000003E-3</v>
      </c>
      <c r="CB10" s="12">
        <v>8.0999999999999996E-3</v>
      </c>
      <c r="CC10" s="12">
        <v>8.6999999999999994E-3</v>
      </c>
      <c r="CD10" s="12">
        <v>9.2999999999999992E-3</v>
      </c>
      <c r="CE10" s="12">
        <v>9.7000000000000003E-3</v>
      </c>
      <c r="CF10" s="12">
        <v>9.9000000000000008E-3</v>
      </c>
      <c r="CG10" s="12">
        <v>0.01</v>
      </c>
    </row>
    <row r="11" spans="1:111" x14ac:dyDescent="0.2">
      <c r="A11" s="6">
        <v>29</v>
      </c>
      <c r="B11" s="11">
        <v>7.0099999999999996E-2</v>
      </c>
      <c r="C11" s="11">
        <v>6.1400000000000003E-2</v>
      </c>
      <c r="D11" s="11">
        <v>5.2499999999999998E-2</v>
      </c>
      <c r="E11" s="11">
        <v>4.3099999999999999E-2</v>
      </c>
      <c r="F11" s="11">
        <v>3.3500000000000002E-2</v>
      </c>
      <c r="G11" s="11">
        <v>2.4500000000000001E-2</v>
      </c>
      <c r="H11" s="11">
        <v>1.6799999999999999E-2</v>
      </c>
      <c r="I11" s="11">
        <v>1.0800000000000001E-2</v>
      </c>
      <c r="J11" s="11">
        <v>6.4000000000000003E-3</v>
      </c>
      <c r="K11" s="11">
        <v>3.3E-3</v>
      </c>
      <c r="L11" s="11">
        <v>1.1999999999999999E-3</v>
      </c>
      <c r="M11" s="11">
        <v>-1E-4</v>
      </c>
      <c r="N11" s="11">
        <v>-5.9999999999999995E-4</v>
      </c>
      <c r="O11" s="11">
        <v>-4.0000000000000002E-4</v>
      </c>
      <c r="P11" s="11">
        <v>5.0000000000000001E-4</v>
      </c>
      <c r="Q11" s="11">
        <v>2.0999999999999999E-3</v>
      </c>
      <c r="R11" s="11">
        <v>4.3E-3</v>
      </c>
      <c r="S11" s="11">
        <v>7.4000000000000003E-3</v>
      </c>
      <c r="T11" s="11">
        <v>1.14E-2</v>
      </c>
      <c r="U11" s="11">
        <v>1.6400000000000001E-2</v>
      </c>
      <c r="V11" s="11">
        <v>2.2100000000000002E-2</v>
      </c>
      <c r="W11" s="11">
        <v>2.7699999999999999E-2</v>
      </c>
      <c r="X11" s="11">
        <v>3.2500000000000001E-2</v>
      </c>
      <c r="Y11" s="11">
        <v>3.5799999999999998E-2</v>
      </c>
      <c r="Z11" s="11">
        <v>3.6999999999999998E-2</v>
      </c>
      <c r="AA11" s="11">
        <v>3.6200000000000003E-2</v>
      </c>
      <c r="AB11" s="11">
        <v>3.3700000000000001E-2</v>
      </c>
      <c r="AC11" s="11">
        <v>3.0300000000000001E-2</v>
      </c>
      <c r="AD11" s="11">
        <v>2.6499999999999999E-2</v>
      </c>
      <c r="AE11" s="11">
        <v>2.2499999999999999E-2</v>
      </c>
      <c r="AF11" s="11">
        <v>1.8100000000000002E-2</v>
      </c>
      <c r="AG11" s="11">
        <v>1.2999999999999999E-2</v>
      </c>
      <c r="AH11" s="11">
        <v>6.8999999999999999E-3</v>
      </c>
      <c r="AI11" s="11">
        <v>2.9999999999999997E-4</v>
      </c>
      <c r="AJ11" s="11">
        <v>-5.7999999999999996E-3</v>
      </c>
      <c r="AK11" s="11">
        <v>-1.03E-2</v>
      </c>
      <c r="AL11" s="11">
        <v>-1.21E-2</v>
      </c>
      <c r="AM11" s="11">
        <v>-1.11E-2</v>
      </c>
      <c r="AN11" s="11">
        <v>-8.0999999999999996E-3</v>
      </c>
      <c r="AO11" s="11">
        <v>-4.0000000000000001E-3</v>
      </c>
      <c r="AP11" s="11">
        <v>4.0000000000000002E-4</v>
      </c>
      <c r="AQ11" s="11">
        <v>5.0000000000000001E-3</v>
      </c>
      <c r="AR11" s="11">
        <v>0.01</v>
      </c>
      <c r="AS11" s="11">
        <v>1.5599999999999999E-2</v>
      </c>
      <c r="AT11" s="11">
        <v>2.12E-2</v>
      </c>
      <c r="AU11" s="11">
        <v>2.5499999999999998E-2</v>
      </c>
      <c r="AV11" s="11">
        <v>2.69E-2</v>
      </c>
      <c r="AW11" s="11">
        <v>2.4899999999999999E-2</v>
      </c>
      <c r="AX11" s="11">
        <v>0.02</v>
      </c>
      <c r="AY11" s="11">
        <v>1.3299999999999999E-2</v>
      </c>
      <c r="AZ11" s="11">
        <v>6.4999999999999997E-3</v>
      </c>
      <c r="BA11" s="11">
        <v>8.0000000000000004E-4</v>
      </c>
      <c r="BB11" s="11">
        <v>-3.3E-3</v>
      </c>
      <c r="BC11" s="11">
        <v>-5.5999999999999999E-3</v>
      </c>
      <c r="BD11" s="11">
        <v>-6.4000000000000003E-3</v>
      </c>
      <c r="BE11" s="11">
        <v>-5.8999999999999999E-3</v>
      </c>
      <c r="BF11" s="11">
        <v>-4.5999999999999999E-3</v>
      </c>
      <c r="BG11" s="11">
        <v>-3.3E-3</v>
      </c>
      <c r="BH11" s="11">
        <v>-2.8999999999999998E-3</v>
      </c>
      <c r="BI11" s="11">
        <v>-4.0000000000000001E-3</v>
      </c>
      <c r="BJ11" s="11">
        <v>-7.4000000000000003E-3</v>
      </c>
      <c r="BK11" s="11">
        <v>-1.3299999999999999E-2</v>
      </c>
      <c r="BL11" s="11">
        <v>-2.1999999999999999E-2</v>
      </c>
      <c r="BM11" s="11">
        <v>-3.32E-2</v>
      </c>
      <c r="BN11" s="12">
        <v>-3.15E-2</v>
      </c>
      <c r="BO11" s="12">
        <v>-2.8400000000000002E-2</v>
      </c>
      <c r="BP11" s="12">
        <v>-2.4199999999999999E-2</v>
      </c>
      <c r="BQ11" s="12">
        <v>-1.9400000000000001E-2</v>
      </c>
      <c r="BR11" s="12">
        <v>-1.43E-2</v>
      </c>
      <c r="BS11" s="12">
        <v>-9.2999999999999992E-3</v>
      </c>
      <c r="BT11" s="12">
        <v>-4.7000000000000002E-3</v>
      </c>
      <c r="BU11" s="12">
        <v>-6.9999999999999999E-4</v>
      </c>
      <c r="BV11" s="12">
        <v>2.3999999999999998E-3</v>
      </c>
      <c r="BW11" s="12">
        <v>3.8999999999999998E-3</v>
      </c>
      <c r="BX11" s="12">
        <v>4.7999999999999996E-3</v>
      </c>
      <c r="BY11" s="12">
        <v>5.7000000000000002E-3</v>
      </c>
      <c r="BZ11" s="12">
        <v>6.6E-3</v>
      </c>
      <c r="CA11" s="12">
        <v>7.4000000000000003E-3</v>
      </c>
      <c r="CB11" s="12">
        <v>8.0999999999999996E-3</v>
      </c>
      <c r="CC11" s="12">
        <v>8.6999999999999994E-3</v>
      </c>
      <c r="CD11" s="12">
        <v>9.2999999999999992E-3</v>
      </c>
      <c r="CE11" s="12">
        <v>9.7000000000000003E-3</v>
      </c>
      <c r="CF11" s="12">
        <v>9.9000000000000008E-3</v>
      </c>
      <c r="CG11" s="12">
        <v>0.01</v>
      </c>
    </row>
    <row r="12" spans="1:111" x14ac:dyDescent="0.2">
      <c r="A12" s="6">
        <v>30</v>
      </c>
      <c r="B12" s="11">
        <v>6.8400000000000002E-2</v>
      </c>
      <c r="C12" s="11">
        <v>5.9799999999999999E-2</v>
      </c>
      <c r="D12" s="11">
        <v>5.0999999999999997E-2</v>
      </c>
      <c r="E12" s="11">
        <v>4.1799999999999997E-2</v>
      </c>
      <c r="F12" s="11">
        <v>3.2399999999999998E-2</v>
      </c>
      <c r="G12" s="11">
        <v>2.3599999999999999E-2</v>
      </c>
      <c r="H12" s="11">
        <v>1.61E-2</v>
      </c>
      <c r="I12" s="11">
        <v>1.04E-2</v>
      </c>
      <c r="J12" s="11">
        <v>6.1000000000000004E-3</v>
      </c>
      <c r="K12" s="11">
        <v>3.0000000000000001E-3</v>
      </c>
      <c r="L12" s="11">
        <v>8.0000000000000004E-4</v>
      </c>
      <c r="M12" s="11">
        <v>-5.9999999999999995E-4</v>
      </c>
      <c r="N12" s="11">
        <v>-1.1999999999999999E-3</v>
      </c>
      <c r="O12" s="11">
        <v>-1E-3</v>
      </c>
      <c r="P12" s="11">
        <v>1E-4</v>
      </c>
      <c r="Q12" s="11">
        <v>2.0999999999999999E-3</v>
      </c>
      <c r="R12" s="11">
        <v>4.7999999999999996E-3</v>
      </c>
      <c r="S12" s="11">
        <v>8.2000000000000007E-3</v>
      </c>
      <c r="T12" s="11">
        <v>1.26E-2</v>
      </c>
      <c r="U12" s="11">
        <v>1.78E-2</v>
      </c>
      <c r="V12" s="11">
        <v>2.3599999999999999E-2</v>
      </c>
      <c r="W12" s="11">
        <v>2.9499999999999998E-2</v>
      </c>
      <c r="X12" s="11">
        <v>3.4500000000000003E-2</v>
      </c>
      <c r="Y12" s="11">
        <v>3.7999999999999999E-2</v>
      </c>
      <c r="Z12" s="11">
        <v>3.95E-2</v>
      </c>
      <c r="AA12" s="11">
        <v>3.8699999999999998E-2</v>
      </c>
      <c r="AB12" s="11">
        <v>3.6200000000000003E-2</v>
      </c>
      <c r="AC12" s="11">
        <v>3.2500000000000001E-2</v>
      </c>
      <c r="AD12" s="11">
        <v>2.8199999999999999E-2</v>
      </c>
      <c r="AE12" s="11">
        <v>2.3400000000000001E-2</v>
      </c>
      <c r="AF12" s="11">
        <v>1.8200000000000001E-2</v>
      </c>
      <c r="AG12" s="11">
        <v>1.23E-2</v>
      </c>
      <c r="AH12" s="11">
        <v>5.5999999999999999E-3</v>
      </c>
      <c r="AI12" s="11">
        <v>-1.5E-3</v>
      </c>
      <c r="AJ12" s="11">
        <v>-7.7000000000000002E-3</v>
      </c>
      <c r="AK12" s="11">
        <v>-1.21E-2</v>
      </c>
      <c r="AL12" s="11">
        <v>-1.3899999999999999E-2</v>
      </c>
      <c r="AM12" s="11">
        <v>-1.2999999999999999E-2</v>
      </c>
      <c r="AN12" s="11">
        <v>-1.01E-2</v>
      </c>
      <c r="AO12" s="11">
        <v>-6.1999999999999998E-3</v>
      </c>
      <c r="AP12" s="11">
        <v>-1.8E-3</v>
      </c>
      <c r="AQ12" s="11">
        <v>2.8E-3</v>
      </c>
      <c r="AR12" s="11">
        <v>8.0000000000000002E-3</v>
      </c>
      <c r="AS12" s="11">
        <v>1.3899999999999999E-2</v>
      </c>
      <c r="AT12" s="11">
        <v>1.9900000000000001E-2</v>
      </c>
      <c r="AU12" s="11">
        <v>2.47E-2</v>
      </c>
      <c r="AV12" s="11">
        <v>2.6800000000000001E-2</v>
      </c>
      <c r="AW12" s="11">
        <v>2.5600000000000001E-2</v>
      </c>
      <c r="AX12" s="11">
        <v>2.1299999999999999E-2</v>
      </c>
      <c r="AY12" s="11">
        <v>1.5299999999999999E-2</v>
      </c>
      <c r="AZ12" s="11">
        <v>8.8999999999999999E-3</v>
      </c>
      <c r="BA12" s="11">
        <v>3.5000000000000001E-3</v>
      </c>
      <c r="BB12" s="11">
        <v>-5.9999999999999995E-4</v>
      </c>
      <c r="BC12" s="11">
        <v>-3.0999999999999999E-3</v>
      </c>
      <c r="BD12" s="11">
        <v>-4.1999999999999997E-3</v>
      </c>
      <c r="BE12" s="11">
        <v>-4.1000000000000003E-3</v>
      </c>
      <c r="BF12" s="11">
        <v>-3.3999999999999998E-3</v>
      </c>
      <c r="BG12" s="11">
        <v>-2.8999999999999998E-3</v>
      </c>
      <c r="BH12" s="11">
        <v>-3.2000000000000002E-3</v>
      </c>
      <c r="BI12" s="11">
        <v>-4.7999999999999996E-3</v>
      </c>
      <c r="BJ12" s="11">
        <v>-8.5000000000000006E-3</v>
      </c>
      <c r="BK12" s="11">
        <v>-1.46E-2</v>
      </c>
      <c r="BL12" s="11">
        <v>-2.3400000000000001E-2</v>
      </c>
      <c r="BM12" s="11">
        <v>-3.4799999999999998E-2</v>
      </c>
      <c r="BN12" s="12">
        <v>-3.32E-2</v>
      </c>
      <c r="BO12" s="12">
        <v>-3.0099999999999998E-2</v>
      </c>
      <c r="BP12" s="12">
        <v>-2.5899999999999999E-2</v>
      </c>
      <c r="BQ12" s="12">
        <v>-2.1000000000000001E-2</v>
      </c>
      <c r="BR12" s="12">
        <v>-1.5699999999999999E-2</v>
      </c>
      <c r="BS12" s="12">
        <v>-1.0500000000000001E-2</v>
      </c>
      <c r="BT12" s="12">
        <v>-5.5999999999999999E-3</v>
      </c>
      <c r="BU12" s="12">
        <v>-1.2999999999999999E-3</v>
      </c>
      <c r="BV12" s="12">
        <v>1.9E-3</v>
      </c>
      <c r="BW12" s="12">
        <v>3.8999999999999998E-3</v>
      </c>
      <c r="BX12" s="12">
        <v>4.7999999999999996E-3</v>
      </c>
      <c r="BY12" s="12">
        <v>5.7000000000000002E-3</v>
      </c>
      <c r="BZ12" s="12">
        <v>6.6E-3</v>
      </c>
      <c r="CA12" s="12">
        <v>7.4000000000000003E-3</v>
      </c>
      <c r="CB12" s="12">
        <v>8.0999999999999996E-3</v>
      </c>
      <c r="CC12" s="12">
        <v>8.6999999999999994E-3</v>
      </c>
      <c r="CD12" s="12">
        <v>9.2999999999999992E-3</v>
      </c>
      <c r="CE12" s="12">
        <v>9.7000000000000003E-3</v>
      </c>
      <c r="CF12" s="12">
        <v>9.9000000000000008E-3</v>
      </c>
      <c r="CG12" s="12">
        <v>0.01</v>
      </c>
    </row>
    <row r="13" spans="1:111" x14ac:dyDescent="0.2">
      <c r="A13" s="6">
        <v>31</v>
      </c>
      <c r="B13" s="11">
        <v>6.6500000000000004E-2</v>
      </c>
      <c r="C13" s="11">
        <v>5.8099999999999999E-2</v>
      </c>
      <c r="D13" s="11">
        <v>4.9399999999999999E-2</v>
      </c>
      <c r="E13" s="11">
        <v>4.0500000000000001E-2</v>
      </c>
      <c r="F13" s="11">
        <v>3.1399999999999997E-2</v>
      </c>
      <c r="G13" s="11">
        <v>2.29E-2</v>
      </c>
      <c r="H13" s="11">
        <v>1.5699999999999999E-2</v>
      </c>
      <c r="I13" s="11">
        <v>1.01E-2</v>
      </c>
      <c r="J13" s="11">
        <v>5.8999999999999999E-3</v>
      </c>
      <c r="K13" s="11">
        <v>2.8E-3</v>
      </c>
      <c r="L13" s="11">
        <v>4.0000000000000002E-4</v>
      </c>
      <c r="M13" s="11">
        <v>-1.1999999999999999E-3</v>
      </c>
      <c r="N13" s="11">
        <v>-2E-3</v>
      </c>
      <c r="O13" s="11">
        <v>-1.9E-3</v>
      </c>
      <c r="P13" s="11">
        <v>-5.9999999999999995E-4</v>
      </c>
      <c r="Q13" s="11">
        <v>1.6999999999999999E-3</v>
      </c>
      <c r="R13" s="11">
        <v>4.7999999999999996E-3</v>
      </c>
      <c r="S13" s="11">
        <v>8.6E-3</v>
      </c>
      <c r="T13" s="11">
        <v>1.3299999999999999E-2</v>
      </c>
      <c r="U13" s="11">
        <v>1.89E-2</v>
      </c>
      <c r="V13" s="11">
        <v>2.4899999999999999E-2</v>
      </c>
      <c r="W13" s="11">
        <v>3.09E-2</v>
      </c>
      <c r="X13" s="11">
        <v>3.6200000000000003E-2</v>
      </c>
      <c r="Y13" s="11">
        <v>0.04</v>
      </c>
      <c r="Z13" s="11">
        <v>4.1700000000000001E-2</v>
      </c>
      <c r="AA13" s="11">
        <v>4.1099999999999998E-2</v>
      </c>
      <c r="AB13" s="11">
        <v>3.8600000000000002E-2</v>
      </c>
      <c r="AC13" s="11">
        <v>3.4700000000000002E-2</v>
      </c>
      <c r="AD13" s="11">
        <v>2.9899999999999999E-2</v>
      </c>
      <c r="AE13" s="11">
        <v>2.46E-2</v>
      </c>
      <c r="AF13" s="11">
        <v>1.8700000000000001E-2</v>
      </c>
      <c r="AG13" s="11">
        <v>1.2200000000000001E-2</v>
      </c>
      <c r="AH13" s="11">
        <v>4.8999999999999998E-3</v>
      </c>
      <c r="AI13" s="11">
        <v>-2.3999999999999998E-3</v>
      </c>
      <c r="AJ13" s="11">
        <v>-8.8000000000000005E-3</v>
      </c>
      <c r="AK13" s="11">
        <v>-1.3100000000000001E-2</v>
      </c>
      <c r="AL13" s="11">
        <v>-1.49E-2</v>
      </c>
      <c r="AM13" s="11">
        <v>-1.43E-2</v>
      </c>
      <c r="AN13" s="11">
        <v>-1.18E-2</v>
      </c>
      <c r="AO13" s="11">
        <v>-8.2000000000000007E-3</v>
      </c>
      <c r="AP13" s="11">
        <v>-4.1000000000000003E-3</v>
      </c>
      <c r="AQ13" s="11">
        <v>5.0000000000000001E-4</v>
      </c>
      <c r="AR13" s="11">
        <v>5.5999999999999999E-3</v>
      </c>
      <c r="AS13" s="11">
        <v>1.17E-2</v>
      </c>
      <c r="AT13" s="11">
        <v>1.7999999999999999E-2</v>
      </c>
      <c r="AU13" s="11">
        <v>2.3199999999999998E-2</v>
      </c>
      <c r="AV13" s="11">
        <v>2.5899999999999999E-2</v>
      </c>
      <c r="AW13" s="11">
        <v>2.53E-2</v>
      </c>
      <c r="AX13" s="11">
        <v>2.18E-2</v>
      </c>
      <c r="AY13" s="11">
        <v>1.6500000000000001E-2</v>
      </c>
      <c r="AZ13" s="11">
        <v>1.09E-2</v>
      </c>
      <c r="BA13" s="11">
        <v>5.8999999999999999E-3</v>
      </c>
      <c r="BB13" s="11">
        <v>2.2000000000000001E-3</v>
      </c>
      <c r="BC13" s="11">
        <v>-2.0000000000000001E-4</v>
      </c>
      <c r="BD13" s="11">
        <v>-1.4E-3</v>
      </c>
      <c r="BE13" s="11">
        <v>-1.6000000000000001E-3</v>
      </c>
      <c r="BF13" s="11">
        <v>-1.5E-3</v>
      </c>
      <c r="BG13" s="11">
        <v>-1.6999999999999999E-3</v>
      </c>
      <c r="BH13" s="11">
        <v>-2.7000000000000001E-3</v>
      </c>
      <c r="BI13" s="11">
        <v>-4.8999999999999998E-3</v>
      </c>
      <c r="BJ13" s="11">
        <v>-8.9999999999999993E-3</v>
      </c>
      <c r="BK13" s="11">
        <v>-1.54E-2</v>
      </c>
      <c r="BL13" s="11">
        <v>-2.4400000000000002E-2</v>
      </c>
      <c r="BM13" s="11">
        <v>-3.5900000000000001E-2</v>
      </c>
      <c r="BN13" s="12">
        <v>-3.4599999999999999E-2</v>
      </c>
      <c r="BO13" s="12">
        <v>-3.1600000000000003E-2</v>
      </c>
      <c r="BP13" s="12">
        <v>-2.7400000000000001E-2</v>
      </c>
      <c r="BQ13" s="12">
        <v>-2.24E-2</v>
      </c>
      <c r="BR13" s="12">
        <v>-1.7000000000000001E-2</v>
      </c>
      <c r="BS13" s="12">
        <v>-1.1599999999999999E-2</v>
      </c>
      <c r="BT13" s="12">
        <v>-6.4999999999999997E-3</v>
      </c>
      <c r="BU13" s="12">
        <v>-2.0999999999999999E-3</v>
      </c>
      <c r="BV13" s="12">
        <v>1.4E-3</v>
      </c>
      <c r="BW13" s="12">
        <v>3.5000000000000001E-3</v>
      </c>
      <c r="BX13" s="12">
        <v>4.7999999999999996E-3</v>
      </c>
      <c r="BY13" s="12">
        <v>5.7000000000000002E-3</v>
      </c>
      <c r="BZ13" s="12">
        <v>6.6E-3</v>
      </c>
      <c r="CA13" s="12">
        <v>7.4000000000000003E-3</v>
      </c>
      <c r="CB13" s="12">
        <v>8.0999999999999996E-3</v>
      </c>
      <c r="CC13" s="12">
        <v>8.6999999999999994E-3</v>
      </c>
      <c r="CD13" s="12">
        <v>9.2999999999999992E-3</v>
      </c>
      <c r="CE13" s="12">
        <v>9.7000000000000003E-3</v>
      </c>
      <c r="CF13" s="12">
        <v>9.9000000000000008E-3</v>
      </c>
      <c r="CG13" s="12">
        <v>0.01</v>
      </c>
    </row>
    <row r="14" spans="1:111" x14ac:dyDescent="0.2">
      <c r="A14" s="6">
        <v>32</v>
      </c>
      <c r="B14" s="11">
        <v>6.4399999999999999E-2</v>
      </c>
      <c r="C14" s="11">
        <v>5.62E-2</v>
      </c>
      <c r="D14" s="11">
        <v>4.7899999999999998E-2</v>
      </c>
      <c r="E14" s="11">
        <v>3.9300000000000002E-2</v>
      </c>
      <c r="F14" s="11">
        <v>3.0599999999999999E-2</v>
      </c>
      <c r="G14" s="11">
        <v>2.2499999999999999E-2</v>
      </c>
      <c r="H14" s="11">
        <v>1.55E-2</v>
      </c>
      <c r="I14" s="11">
        <v>0.01</v>
      </c>
      <c r="J14" s="11">
        <v>5.7999999999999996E-3</v>
      </c>
      <c r="K14" s="11">
        <v>2.5000000000000001E-3</v>
      </c>
      <c r="L14" s="11">
        <v>-1E-4</v>
      </c>
      <c r="M14" s="11">
        <v>-1.9E-3</v>
      </c>
      <c r="N14" s="11">
        <v>-2.8999999999999998E-3</v>
      </c>
      <c r="O14" s="11">
        <v>-2.8E-3</v>
      </c>
      <c r="P14" s="11">
        <v>-1.4E-3</v>
      </c>
      <c r="Q14" s="11">
        <v>1E-3</v>
      </c>
      <c r="R14" s="11">
        <v>4.4000000000000003E-3</v>
      </c>
      <c r="S14" s="11">
        <v>8.6E-3</v>
      </c>
      <c r="T14" s="11">
        <v>1.3599999999999999E-2</v>
      </c>
      <c r="U14" s="11">
        <v>1.95E-2</v>
      </c>
      <c r="V14" s="11">
        <v>2.58E-2</v>
      </c>
      <c r="W14" s="11">
        <v>3.2099999999999997E-2</v>
      </c>
      <c r="X14" s="11">
        <v>3.7600000000000001E-2</v>
      </c>
      <c r="Y14" s="11">
        <v>4.1599999999999998E-2</v>
      </c>
      <c r="Z14" s="11">
        <v>4.3499999999999997E-2</v>
      </c>
      <c r="AA14" s="11">
        <v>4.3099999999999999E-2</v>
      </c>
      <c r="AB14" s="11">
        <v>4.0599999999999997E-2</v>
      </c>
      <c r="AC14" s="11">
        <v>3.6600000000000001E-2</v>
      </c>
      <c r="AD14" s="11">
        <v>3.1600000000000003E-2</v>
      </c>
      <c r="AE14" s="11">
        <v>2.5899999999999999E-2</v>
      </c>
      <c r="AF14" s="11">
        <v>1.9699999999999999E-2</v>
      </c>
      <c r="AG14" s="11">
        <v>1.2699999999999999E-2</v>
      </c>
      <c r="AH14" s="11">
        <v>5.1999999999999998E-3</v>
      </c>
      <c r="AI14" s="11">
        <v>-2.3E-3</v>
      </c>
      <c r="AJ14" s="11">
        <v>-8.8000000000000005E-3</v>
      </c>
      <c r="AK14" s="11">
        <v>-1.32E-2</v>
      </c>
      <c r="AL14" s="11">
        <v>-1.52E-2</v>
      </c>
      <c r="AM14" s="11">
        <v>-1.49E-2</v>
      </c>
      <c r="AN14" s="11">
        <v>-1.2999999999999999E-2</v>
      </c>
      <c r="AO14" s="11">
        <v>-9.9000000000000008E-3</v>
      </c>
      <c r="AP14" s="11">
        <v>-6.1999999999999998E-3</v>
      </c>
      <c r="AQ14" s="11">
        <v>-1.9E-3</v>
      </c>
      <c r="AR14" s="11">
        <v>3.0999999999999999E-3</v>
      </c>
      <c r="AS14" s="11">
        <v>9.1999999999999998E-3</v>
      </c>
      <c r="AT14" s="11">
        <v>1.5599999999999999E-2</v>
      </c>
      <c r="AU14" s="11">
        <v>2.1100000000000001E-2</v>
      </c>
      <c r="AV14" s="11">
        <v>2.4199999999999999E-2</v>
      </c>
      <c r="AW14" s="11">
        <v>2.41E-2</v>
      </c>
      <c r="AX14" s="11">
        <v>2.1399999999999999E-2</v>
      </c>
      <c r="AY14" s="11">
        <v>1.7000000000000001E-2</v>
      </c>
      <c r="AZ14" s="11">
        <v>1.2200000000000001E-2</v>
      </c>
      <c r="BA14" s="11">
        <v>8.0000000000000002E-3</v>
      </c>
      <c r="BB14" s="11">
        <v>4.8999999999999998E-3</v>
      </c>
      <c r="BC14" s="11">
        <v>2.8999999999999998E-3</v>
      </c>
      <c r="BD14" s="11">
        <v>1.8E-3</v>
      </c>
      <c r="BE14" s="11">
        <v>1.4E-3</v>
      </c>
      <c r="BF14" s="11">
        <v>1E-3</v>
      </c>
      <c r="BG14" s="11">
        <v>2.0000000000000001E-4</v>
      </c>
      <c r="BH14" s="11">
        <v>-1.5E-3</v>
      </c>
      <c r="BI14" s="11">
        <v>-4.4000000000000003E-3</v>
      </c>
      <c r="BJ14" s="11">
        <v>-8.8999999999999999E-3</v>
      </c>
      <c r="BK14" s="11">
        <v>-1.5599999999999999E-2</v>
      </c>
      <c r="BL14" s="11">
        <v>-2.4899999999999999E-2</v>
      </c>
      <c r="BM14" s="11">
        <v>-3.6499999999999998E-2</v>
      </c>
      <c r="BN14" s="12">
        <v>-3.5400000000000001E-2</v>
      </c>
      <c r="BO14" s="12">
        <v>-3.2599999999999997E-2</v>
      </c>
      <c r="BP14" s="12">
        <v>-2.8500000000000001E-2</v>
      </c>
      <c r="BQ14" s="12">
        <v>-2.3599999999999999E-2</v>
      </c>
      <c r="BR14" s="12">
        <v>-1.8100000000000002E-2</v>
      </c>
      <c r="BS14" s="12">
        <v>-1.26E-2</v>
      </c>
      <c r="BT14" s="12">
        <v>-7.4000000000000003E-3</v>
      </c>
      <c r="BU14" s="12">
        <v>-2.8E-3</v>
      </c>
      <c r="BV14" s="12">
        <v>8.0000000000000004E-4</v>
      </c>
      <c r="BW14" s="12">
        <v>3.0000000000000001E-3</v>
      </c>
      <c r="BX14" s="12">
        <v>4.4999999999999997E-3</v>
      </c>
      <c r="BY14" s="12">
        <v>5.7000000000000002E-3</v>
      </c>
      <c r="BZ14" s="12">
        <v>6.6E-3</v>
      </c>
      <c r="CA14" s="12">
        <v>7.4000000000000003E-3</v>
      </c>
      <c r="CB14" s="12">
        <v>8.0999999999999996E-3</v>
      </c>
      <c r="CC14" s="12">
        <v>8.6999999999999994E-3</v>
      </c>
      <c r="CD14" s="12">
        <v>9.2999999999999992E-3</v>
      </c>
      <c r="CE14" s="12">
        <v>9.7000000000000003E-3</v>
      </c>
      <c r="CF14" s="12">
        <v>9.9000000000000008E-3</v>
      </c>
      <c r="CG14" s="12">
        <v>0.01</v>
      </c>
    </row>
    <row r="15" spans="1:111" x14ac:dyDescent="0.2">
      <c r="A15" s="6">
        <v>33</v>
      </c>
      <c r="B15" s="11">
        <v>6.2E-2</v>
      </c>
      <c r="C15" s="11">
        <v>5.4300000000000001E-2</v>
      </c>
      <c r="D15" s="11">
        <v>4.65E-2</v>
      </c>
      <c r="E15" s="11">
        <v>3.8300000000000001E-2</v>
      </c>
      <c r="F15" s="11">
        <v>3.0099999999999998E-2</v>
      </c>
      <c r="G15" s="11">
        <v>2.23E-2</v>
      </c>
      <c r="H15" s="11">
        <v>1.55E-2</v>
      </c>
      <c r="I15" s="11">
        <v>1.01E-2</v>
      </c>
      <c r="J15" s="11">
        <v>5.7999999999999996E-3</v>
      </c>
      <c r="K15" s="11">
        <v>2.2000000000000001E-3</v>
      </c>
      <c r="L15" s="11">
        <v>-5.9999999999999995E-4</v>
      </c>
      <c r="M15" s="11">
        <v>-2.7000000000000001E-3</v>
      </c>
      <c r="N15" s="11">
        <v>-3.8E-3</v>
      </c>
      <c r="O15" s="11">
        <v>-3.7000000000000002E-3</v>
      </c>
      <c r="P15" s="11">
        <v>-2.3E-3</v>
      </c>
      <c r="Q15" s="11">
        <v>2.0000000000000001E-4</v>
      </c>
      <c r="R15" s="11">
        <v>3.7000000000000002E-3</v>
      </c>
      <c r="S15" s="11">
        <v>8.0999999999999996E-3</v>
      </c>
      <c r="T15" s="11">
        <v>1.35E-2</v>
      </c>
      <c r="U15" s="11">
        <v>1.9699999999999999E-2</v>
      </c>
      <c r="V15" s="11">
        <v>2.63E-2</v>
      </c>
      <c r="W15" s="11">
        <v>3.2800000000000003E-2</v>
      </c>
      <c r="X15" s="11">
        <v>3.8600000000000002E-2</v>
      </c>
      <c r="Y15" s="11">
        <v>4.2799999999999998E-2</v>
      </c>
      <c r="Z15" s="11">
        <v>4.4900000000000002E-2</v>
      </c>
      <c r="AA15" s="11">
        <v>4.4600000000000001E-2</v>
      </c>
      <c r="AB15" s="11">
        <v>4.2200000000000001E-2</v>
      </c>
      <c r="AC15" s="11">
        <v>3.8199999999999998E-2</v>
      </c>
      <c r="AD15" s="11">
        <v>3.32E-2</v>
      </c>
      <c r="AE15" s="11">
        <v>2.7400000000000001E-2</v>
      </c>
      <c r="AF15" s="11">
        <v>2.1000000000000001E-2</v>
      </c>
      <c r="AG15" s="11">
        <v>1.3899999999999999E-2</v>
      </c>
      <c r="AH15" s="11">
        <v>6.3E-3</v>
      </c>
      <c r="AI15" s="11">
        <v>-1.1999999999999999E-3</v>
      </c>
      <c r="AJ15" s="11">
        <v>-7.7000000000000002E-3</v>
      </c>
      <c r="AK15" s="11">
        <v>-1.23E-2</v>
      </c>
      <c r="AL15" s="11">
        <v>-1.47E-2</v>
      </c>
      <c r="AM15" s="11">
        <v>-1.4999999999999999E-2</v>
      </c>
      <c r="AN15" s="11">
        <v>-1.3599999999999999E-2</v>
      </c>
      <c r="AO15" s="11">
        <v>-1.1299999999999999E-2</v>
      </c>
      <c r="AP15" s="11">
        <v>-8.2000000000000007E-3</v>
      </c>
      <c r="AQ15" s="11">
        <v>-4.3E-3</v>
      </c>
      <c r="AR15" s="11">
        <v>5.0000000000000001E-4</v>
      </c>
      <c r="AS15" s="11">
        <v>6.4999999999999997E-3</v>
      </c>
      <c r="AT15" s="11">
        <v>1.29E-2</v>
      </c>
      <c r="AU15" s="11">
        <v>1.8499999999999999E-2</v>
      </c>
      <c r="AV15" s="11">
        <v>2.18E-2</v>
      </c>
      <c r="AW15" s="11">
        <v>2.2100000000000002E-2</v>
      </c>
      <c r="AX15" s="11">
        <v>0.02</v>
      </c>
      <c r="AY15" s="11">
        <v>1.6500000000000001E-2</v>
      </c>
      <c r="AZ15" s="11">
        <v>1.2699999999999999E-2</v>
      </c>
      <c r="BA15" s="11">
        <v>9.5999999999999992E-3</v>
      </c>
      <c r="BB15" s="11">
        <v>7.3000000000000001E-3</v>
      </c>
      <c r="BC15" s="11">
        <v>5.8999999999999999E-3</v>
      </c>
      <c r="BD15" s="11">
        <v>5.1000000000000004E-3</v>
      </c>
      <c r="BE15" s="11">
        <v>4.5999999999999999E-3</v>
      </c>
      <c r="BF15" s="11">
        <v>4.0000000000000001E-3</v>
      </c>
      <c r="BG15" s="11">
        <v>2.7000000000000001E-3</v>
      </c>
      <c r="BH15" s="11">
        <v>4.0000000000000002E-4</v>
      </c>
      <c r="BI15" s="11">
        <v>-3.0999999999999999E-3</v>
      </c>
      <c r="BJ15" s="11">
        <v>-8.2000000000000007E-3</v>
      </c>
      <c r="BK15" s="11">
        <v>-1.5299999999999999E-2</v>
      </c>
      <c r="BL15" s="11">
        <v>-2.4799999999999999E-2</v>
      </c>
      <c r="BM15" s="11">
        <v>-3.6400000000000002E-2</v>
      </c>
      <c r="BN15" s="12">
        <v>-3.5700000000000003E-2</v>
      </c>
      <c r="BO15" s="12">
        <v>-3.3099999999999997E-2</v>
      </c>
      <c r="BP15" s="12">
        <v>-2.92E-2</v>
      </c>
      <c r="BQ15" s="12">
        <v>-2.4400000000000002E-2</v>
      </c>
      <c r="BR15" s="12">
        <v>-1.9E-2</v>
      </c>
      <c r="BS15" s="12">
        <v>-1.35E-2</v>
      </c>
      <c r="BT15" s="12">
        <v>-8.2000000000000007E-3</v>
      </c>
      <c r="BU15" s="12">
        <v>-3.5999999999999999E-3</v>
      </c>
      <c r="BV15" s="12">
        <v>1E-4</v>
      </c>
      <c r="BW15" s="12">
        <v>2.5000000000000001E-3</v>
      </c>
      <c r="BX15" s="12">
        <v>4.1000000000000003E-3</v>
      </c>
      <c r="BY15" s="12">
        <v>5.4000000000000003E-3</v>
      </c>
      <c r="BZ15" s="12">
        <v>6.6E-3</v>
      </c>
      <c r="CA15" s="12">
        <v>7.4000000000000003E-3</v>
      </c>
      <c r="CB15" s="12">
        <v>8.0999999999999996E-3</v>
      </c>
      <c r="CC15" s="12">
        <v>8.6999999999999994E-3</v>
      </c>
      <c r="CD15" s="12">
        <v>9.2999999999999992E-3</v>
      </c>
      <c r="CE15" s="12">
        <v>9.7000000000000003E-3</v>
      </c>
      <c r="CF15" s="12">
        <v>9.9000000000000008E-3</v>
      </c>
      <c r="CG15" s="12">
        <v>0.01</v>
      </c>
    </row>
    <row r="16" spans="1:111" x14ac:dyDescent="0.2">
      <c r="A16" s="6">
        <v>34</v>
      </c>
      <c r="B16" s="11">
        <v>5.96E-2</v>
      </c>
      <c r="C16" s="11">
        <v>5.2499999999999998E-2</v>
      </c>
      <c r="D16" s="11">
        <v>4.5100000000000001E-2</v>
      </c>
      <c r="E16" s="11">
        <v>3.7499999999999999E-2</v>
      </c>
      <c r="F16" s="11">
        <v>2.98E-2</v>
      </c>
      <c r="G16" s="11">
        <v>2.23E-2</v>
      </c>
      <c r="H16" s="11">
        <v>1.5800000000000002E-2</v>
      </c>
      <c r="I16" s="11">
        <v>1.03E-2</v>
      </c>
      <c r="J16" s="11">
        <v>5.7999999999999996E-3</v>
      </c>
      <c r="K16" s="11">
        <v>2E-3</v>
      </c>
      <c r="L16" s="11">
        <v>-1.1000000000000001E-3</v>
      </c>
      <c r="M16" s="11">
        <v>-3.3999999999999998E-3</v>
      </c>
      <c r="N16" s="11">
        <v>-4.5999999999999999E-3</v>
      </c>
      <c r="O16" s="11">
        <v>-4.4999999999999997E-3</v>
      </c>
      <c r="P16" s="11">
        <v>-3.2000000000000002E-3</v>
      </c>
      <c r="Q16" s="11">
        <v>-6.9999999999999999E-4</v>
      </c>
      <c r="R16" s="11">
        <v>2.8E-3</v>
      </c>
      <c r="S16" s="11">
        <v>7.3000000000000001E-3</v>
      </c>
      <c r="T16" s="11">
        <v>1.2999999999999999E-2</v>
      </c>
      <c r="U16" s="11">
        <v>1.9400000000000001E-2</v>
      </c>
      <c r="V16" s="11">
        <v>2.64E-2</v>
      </c>
      <c r="W16" s="11">
        <v>3.3099999999999997E-2</v>
      </c>
      <c r="X16" s="11">
        <v>3.9100000000000003E-2</v>
      </c>
      <c r="Y16" s="11">
        <v>4.3499999999999997E-2</v>
      </c>
      <c r="Z16" s="11">
        <v>4.5699999999999998E-2</v>
      </c>
      <c r="AA16" s="11">
        <v>4.5600000000000002E-2</v>
      </c>
      <c r="AB16" s="11">
        <v>4.3400000000000001E-2</v>
      </c>
      <c r="AC16" s="11">
        <v>3.95E-2</v>
      </c>
      <c r="AD16" s="11">
        <v>3.4599999999999999E-2</v>
      </c>
      <c r="AE16" s="11">
        <v>2.8899999999999999E-2</v>
      </c>
      <c r="AF16" s="11">
        <v>2.2599999999999999E-2</v>
      </c>
      <c r="AG16" s="11">
        <v>1.5599999999999999E-2</v>
      </c>
      <c r="AH16" s="11">
        <v>8.0999999999999996E-3</v>
      </c>
      <c r="AI16" s="11">
        <v>6.9999999999999999E-4</v>
      </c>
      <c r="AJ16" s="11">
        <v>-5.7999999999999996E-3</v>
      </c>
      <c r="AK16" s="11">
        <v>-1.06E-2</v>
      </c>
      <c r="AL16" s="11">
        <v>-1.34E-2</v>
      </c>
      <c r="AM16" s="11">
        <v>-1.43E-2</v>
      </c>
      <c r="AN16" s="11">
        <v>-1.37E-2</v>
      </c>
      <c r="AO16" s="11">
        <v>-1.21E-2</v>
      </c>
      <c r="AP16" s="11">
        <v>-9.7000000000000003E-3</v>
      </c>
      <c r="AQ16" s="11">
        <v>-6.4000000000000003E-3</v>
      </c>
      <c r="AR16" s="11">
        <v>-2E-3</v>
      </c>
      <c r="AS16" s="11">
        <v>3.7000000000000002E-3</v>
      </c>
      <c r="AT16" s="11">
        <v>0.01</v>
      </c>
      <c r="AU16" s="11">
        <v>1.5599999999999999E-2</v>
      </c>
      <c r="AV16" s="11">
        <v>1.89E-2</v>
      </c>
      <c r="AW16" s="11">
        <v>1.95E-2</v>
      </c>
      <c r="AX16" s="11">
        <v>1.7899999999999999E-2</v>
      </c>
      <c r="AY16" s="11">
        <v>1.52E-2</v>
      </c>
      <c r="AZ16" s="11">
        <v>1.24E-2</v>
      </c>
      <c r="BA16" s="11">
        <v>1.04E-2</v>
      </c>
      <c r="BB16" s="11">
        <v>9.1999999999999998E-3</v>
      </c>
      <c r="BC16" s="11">
        <v>8.6E-3</v>
      </c>
      <c r="BD16" s="11">
        <v>8.3000000000000001E-3</v>
      </c>
      <c r="BE16" s="11">
        <v>8.0000000000000002E-3</v>
      </c>
      <c r="BF16" s="11">
        <v>7.3000000000000001E-3</v>
      </c>
      <c r="BG16" s="11">
        <v>5.5999999999999999E-3</v>
      </c>
      <c r="BH16" s="11">
        <v>2.8E-3</v>
      </c>
      <c r="BI16" s="11">
        <v>-1.2999999999999999E-3</v>
      </c>
      <c r="BJ16" s="11">
        <v>-6.8999999999999999E-3</v>
      </c>
      <c r="BK16" s="11">
        <v>-1.44E-2</v>
      </c>
      <c r="BL16" s="11">
        <v>-2.41E-2</v>
      </c>
      <c r="BM16" s="11">
        <v>-3.56E-2</v>
      </c>
      <c r="BN16" s="12">
        <v>-3.5200000000000002E-2</v>
      </c>
      <c r="BO16" s="12">
        <v>-3.3099999999999997E-2</v>
      </c>
      <c r="BP16" s="12">
        <v>-2.9499999999999998E-2</v>
      </c>
      <c r="BQ16" s="12">
        <v>-2.4899999999999999E-2</v>
      </c>
      <c r="BR16" s="12">
        <v>-1.9599999999999999E-2</v>
      </c>
      <c r="BS16" s="12">
        <v>-1.4200000000000001E-2</v>
      </c>
      <c r="BT16" s="12">
        <v>-8.9999999999999993E-3</v>
      </c>
      <c r="BU16" s="12">
        <v>-4.3E-3</v>
      </c>
      <c r="BV16" s="12">
        <v>-5.0000000000000001E-4</v>
      </c>
      <c r="BW16" s="12">
        <v>2E-3</v>
      </c>
      <c r="BX16" s="12">
        <v>3.5999999999999999E-3</v>
      </c>
      <c r="BY16" s="12">
        <v>5.1000000000000004E-3</v>
      </c>
      <c r="BZ16" s="12">
        <v>6.3E-3</v>
      </c>
      <c r="CA16" s="12">
        <v>7.4000000000000003E-3</v>
      </c>
      <c r="CB16" s="12">
        <v>8.0999999999999996E-3</v>
      </c>
      <c r="CC16" s="12">
        <v>8.6999999999999994E-3</v>
      </c>
      <c r="CD16" s="12">
        <v>9.2999999999999992E-3</v>
      </c>
      <c r="CE16" s="12">
        <v>9.7000000000000003E-3</v>
      </c>
      <c r="CF16" s="12">
        <v>9.9000000000000008E-3</v>
      </c>
      <c r="CG16" s="12">
        <v>0.01</v>
      </c>
    </row>
    <row r="17" spans="1:85" x14ac:dyDescent="0.2">
      <c r="A17" s="6">
        <v>35</v>
      </c>
      <c r="B17" s="11">
        <v>5.7200000000000001E-2</v>
      </c>
      <c r="C17" s="11">
        <v>5.0599999999999999E-2</v>
      </c>
      <c r="D17" s="11">
        <v>4.3900000000000002E-2</v>
      </c>
      <c r="E17" s="11">
        <v>3.6900000000000002E-2</v>
      </c>
      <c r="F17" s="11">
        <v>2.9600000000000001E-2</v>
      </c>
      <c r="G17" s="11">
        <v>2.2599999999999999E-2</v>
      </c>
      <c r="H17" s="11">
        <v>1.6199999999999999E-2</v>
      </c>
      <c r="I17" s="11">
        <v>1.0699999999999999E-2</v>
      </c>
      <c r="J17" s="11">
        <v>5.8999999999999999E-3</v>
      </c>
      <c r="K17" s="11">
        <v>1.8E-3</v>
      </c>
      <c r="L17" s="11">
        <v>-1.5E-3</v>
      </c>
      <c r="M17" s="11">
        <v>-3.8999999999999998E-3</v>
      </c>
      <c r="N17" s="11">
        <v>-5.1999999999999998E-3</v>
      </c>
      <c r="O17" s="11">
        <v>-5.1999999999999998E-3</v>
      </c>
      <c r="P17" s="11">
        <v>-4.0000000000000001E-3</v>
      </c>
      <c r="Q17" s="11">
        <v>-1.6999999999999999E-3</v>
      </c>
      <c r="R17" s="11">
        <v>1.8E-3</v>
      </c>
      <c r="S17" s="11">
        <v>6.4000000000000003E-3</v>
      </c>
      <c r="T17" s="11">
        <v>1.21E-2</v>
      </c>
      <c r="U17" s="11">
        <v>1.89E-2</v>
      </c>
      <c r="V17" s="11">
        <v>2.5999999999999999E-2</v>
      </c>
      <c r="W17" s="11">
        <v>3.3000000000000002E-2</v>
      </c>
      <c r="X17" s="11">
        <v>3.9100000000000003E-2</v>
      </c>
      <c r="Y17" s="11">
        <v>4.3700000000000003E-2</v>
      </c>
      <c r="Z17" s="11">
        <v>4.6100000000000002E-2</v>
      </c>
      <c r="AA17" s="11">
        <v>4.6100000000000002E-2</v>
      </c>
      <c r="AB17" s="11">
        <v>4.41E-2</v>
      </c>
      <c r="AC17" s="11">
        <v>4.0500000000000001E-2</v>
      </c>
      <c r="AD17" s="11">
        <v>3.5799999999999998E-2</v>
      </c>
      <c r="AE17" s="11">
        <v>3.04E-2</v>
      </c>
      <c r="AF17" s="11">
        <v>2.4299999999999999E-2</v>
      </c>
      <c r="AG17" s="11">
        <v>1.77E-2</v>
      </c>
      <c r="AH17" s="11">
        <v>1.0500000000000001E-2</v>
      </c>
      <c r="AI17" s="11">
        <v>3.3E-3</v>
      </c>
      <c r="AJ17" s="11">
        <v>-3.0999999999999999E-3</v>
      </c>
      <c r="AK17" s="11">
        <v>-8.0999999999999996E-3</v>
      </c>
      <c r="AL17" s="11">
        <v>-1.14E-2</v>
      </c>
      <c r="AM17" s="11">
        <v>-1.2800000000000001E-2</v>
      </c>
      <c r="AN17" s="11">
        <v>-1.2999999999999999E-2</v>
      </c>
      <c r="AO17" s="11">
        <v>-1.23E-2</v>
      </c>
      <c r="AP17" s="11">
        <v>-1.0800000000000001E-2</v>
      </c>
      <c r="AQ17" s="11">
        <v>-8.2000000000000007E-3</v>
      </c>
      <c r="AR17" s="11">
        <v>-4.3E-3</v>
      </c>
      <c r="AS17" s="11">
        <v>1.1000000000000001E-3</v>
      </c>
      <c r="AT17" s="11">
        <v>7.0000000000000001E-3</v>
      </c>
      <c r="AU17" s="11">
        <v>1.23E-2</v>
      </c>
      <c r="AV17" s="11">
        <v>1.55E-2</v>
      </c>
      <c r="AW17" s="11">
        <v>1.6199999999999999E-2</v>
      </c>
      <c r="AX17" s="11">
        <v>1.5100000000000001E-2</v>
      </c>
      <c r="AY17" s="11">
        <v>1.3100000000000001E-2</v>
      </c>
      <c r="AZ17" s="11">
        <v>1.14E-2</v>
      </c>
      <c r="BA17" s="11">
        <v>1.0500000000000001E-2</v>
      </c>
      <c r="BB17" s="11">
        <v>1.0500000000000001E-2</v>
      </c>
      <c r="BC17" s="11">
        <v>1.0800000000000001E-2</v>
      </c>
      <c r="BD17" s="11">
        <v>1.12E-2</v>
      </c>
      <c r="BE17" s="11">
        <v>1.12E-2</v>
      </c>
      <c r="BF17" s="11">
        <v>1.0500000000000001E-2</v>
      </c>
      <c r="BG17" s="11">
        <v>8.6999999999999994E-3</v>
      </c>
      <c r="BH17" s="11">
        <v>5.5999999999999999E-3</v>
      </c>
      <c r="BI17" s="11">
        <v>1.1000000000000001E-3</v>
      </c>
      <c r="BJ17" s="11">
        <v>-5.0000000000000001E-3</v>
      </c>
      <c r="BK17" s="11">
        <v>-1.29E-2</v>
      </c>
      <c r="BL17" s="11">
        <v>-2.2599999999999999E-2</v>
      </c>
      <c r="BM17" s="11">
        <v>-3.4000000000000002E-2</v>
      </c>
      <c r="BN17" s="12">
        <v>-3.4000000000000002E-2</v>
      </c>
      <c r="BO17" s="12">
        <v>-3.2300000000000002E-2</v>
      </c>
      <c r="BP17" s="12">
        <v>-2.9100000000000001E-2</v>
      </c>
      <c r="BQ17" s="12">
        <v>-2.4799999999999999E-2</v>
      </c>
      <c r="BR17" s="12">
        <v>-1.9900000000000001E-2</v>
      </c>
      <c r="BS17" s="12">
        <v>-1.47E-2</v>
      </c>
      <c r="BT17" s="12">
        <v>-9.5999999999999992E-3</v>
      </c>
      <c r="BU17" s="12">
        <v>-5.0000000000000001E-3</v>
      </c>
      <c r="BV17" s="12">
        <v>-1.1999999999999999E-3</v>
      </c>
      <c r="BW17" s="12">
        <v>1.4E-3</v>
      </c>
      <c r="BX17" s="12">
        <v>3.2000000000000002E-3</v>
      </c>
      <c r="BY17" s="12">
        <v>4.7000000000000002E-3</v>
      </c>
      <c r="BZ17" s="12">
        <v>6.1000000000000004E-3</v>
      </c>
      <c r="CA17" s="12">
        <v>7.1999999999999998E-3</v>
      </c>
      <c r="CB17" s="12">
        <v>8.0999999999999996E-3</v>
      </c>
      <c r="CC17" s="12">
        <v>8.6999999999999994E-3</v>
      </c>
      <c r="CD17" s="12">
        <v>9.2999999999999992E-3</v>
      </c>
      <c r="CE17" s="12">
        <v>9.7000000000000003E-3</v>
      </c>
      <c r="CF17" s="12">
        <v>9.9000000000000008E-3</v>
      </c>
      <c r="CG17" s="12">
        <v>0.01</v>
      </c>
    </row>
    <row r="18" spans="1:85" x14ac:dyDescent="0.2">
      <c r="A18" s="6">
        <v>36</v>
      </c>
      <c r="B18" s="11">
        <v>5.4800000000000001E-2</v>
      </c>
      <c r="C18" s="11">
        <v>4.8899999999999999E-2</v>
      </c>
      <c r="D18" s="11">
        <v>4.2799999999999998E-2</v>
      </c>
      <c r="E18" s="11">
        <v>3.6400000000000002E-2</v>
      </c>
      <c r="F18" s="11">
        <v>2.9600000000000001E-2</v>
      </c>
      <c r="G18" s="11">
        <v>2.29E-2</v>
      </c>
      <c r="H18" s="11">
        <v>1.67E-2</v>
      </c>
      <c r="I18" s="11">
        <v>1.11E-2</v>
      </c>
      <c r="J18" s="11">
        <v>6.1999999999999998E-3</v>
      </c>
      <c r="K18" s="11">
        <v>1.8E-3</v>
      </c>
      <c r="L18" s="11">
        <v>-1.6999999999999999E-3</v>
      </c>
      <c r="M18" s="11">
        <v>-4.3E-3</v>
      </c>
      <c r="N18" s="11">
        <v>-5.5999999999999999E-3</v>
      </c>
      <c r="O18" s="11">
        <v>-5.7000000000000002E-3</v>
      </c>
      <c r="P18" s="11">
        <v>-4.5999999999999999E-3</v>
      </c>
      <c r="Q18" s="11">
        <v>-2.5000000000000001E-3</v>
      </c>
      <c r="R18" s="11">
        <v>6.9999999999999999E-4</v>
      </c>
      <c r="S18" s="11">
        <v>5.3E-3</v>
      </c>
      <c r="T18" s="11">
        <v>1.11E-2</v>
      </c>
      <c r="U18" s="11">
        <v>1.7999999999999999E-2</v>
      </c>
      <c r="V18" s="11">
        <v>2.53E-2</v>
      </c>
      <c r="W18" s="11">
        <v>3.2399999999999998E-2</v>
      </c>
      <c r="X18" s="11">
        <v>3.8699999999999998E-2</v>
      </c>
      <c r="Y18" s="11">
        <v>4.3400000000000001E-2</v>
      </c>
      <c r="Z18" s="11">
        <v>4.5900000000000003E-2</v>
      </c>
      <c r="AA18" s="11">
        <v>4.6100000000000002E-2</v>
      </c>
      <c r="AB18" s="11">
        <v>4.4400000000000002E-2</v>
      </c>
      <c r="AC18" s="11">
        <v>4.1099999999999998E-2</v>
      </c>
      <c r="AD18" s="11">
        <v>3.6700000000000003E-2</v>
      </c>
      <c r="AE18" s="11">
        <v>3.1699999999999999E-2</v>
      </c>
      <c r="AF18" s="11">
        <v>2.6100000000000002E-2</v>
      </c>
      <c r="AG18" s="11">
        <v>1.9900000000000001E-2</v>
      </c>
      <c r="AH18" s="11">
        <v>1.3100000000000001E-2</v>
      </c>
      <c r="AI18" s="11">
        <v>6.3E-3</v>
      </c>
      <c r="AJ18" s="11">
        <v>0</v>
      </c>
      <c r="AK18" s="11">
        <v>-5.1000000000000004E-3</v>
      </c>
      <c r="AL18" s="11">
        <v>-8.6999999999999994E-3</v>
      </c>
      <c r="AM18" s="11">
        <v>-1.0699999999999999E-2</v>
      </c>
      <c r="AN18" s="11">
        <v>-1.17E-2</v>
      </c>
      <c r="AO18" s="11">
        <v>-1.1900000000000001E-2</v>
      </c>
      <c r="AP18" s="11">
        <v>-1.12E-2</v>
      </c>
      <c r="AQ18" s="11">
        <v>-9.4000000000000004E-3</v>
      </c>
      <c r="AR18" s="11">
        <v>-6.1000000000000004E-3</v>
      </c>
      <c r="AS18" s="11">
        <v>-1.4E-3</v>
      </c>
      <c r="AT18" s="11">
        <v>4.1000000000000003E-3</v>
      </c>
      <c r="AU18" s="11">
        <v>8.8999999999999999E-3</v>
      </c>
      <c r="AV18" s="11">
        <v>1.1900000000000001E-2</v>
      </c>
      <c r="AW18" s="11">
        <v>1.26E-2</v>
      </c>
      <c r="AX18" s="11">
        <v>1.18E-2</v>
      </c>
      <c r="AY18" s="11">
        <v>1.0500000000000001E-2</v>
      </c>
      <c r="AZ18" s="11">
        <v>9.7000000000000003E-3</v>
      </c>
      <c r="BA18" s="11">
        <v>9.9000000000000008E-3</v>
      </c>
      <c r="BB18" s="11">
        <v>1.0999999999999999E-2</v>
      </c>
      <c r="BC18" s="11">
        <v>1.24E-2</v>
      </c>
      <c r="BD18" s="11">
        <v>1.35E-2</v>
      </c>
      <c r="BE18" s="11">
        <v>1.4E-2</v>
      </c>
      <c r="BF18" s="11">
        <v>1.3599999999999999E-2</v>
      </c>
      <c r="BG18" s="11">
        <v>1.1900000000000001E-2</v>
      </c>
      <c r="BH18" s="11">
        <v>8.6E-3</v>
      </c>
      <c r="BI18" s="11">
        <v>3.8E-3</v>
      </c>
      <c r="BJ18" s="11">
        <v>-2.7000000000000001E-3</v>
      </c>
      <c r="BK18" s="11">
        <v>-1.0800000000000001E-2</v>
      </c>
      <c r="BL18" s="11">
        <v>-2.0500000000000001E-2</v>
      </c>
      <c r="BM18" s="11">
        <v>-3.1600000000000003E-2</v>
      </c>
      <c r="BN18" s="12">
        <v>-3.2099999999999997E-2</v>
      </c>
      <c r="BO18" s="12">
        <v>-3.0800000000000001E-2</v>
      </c>
      <c r="BP18" s="12">
        <v>-2.81E-2</v>
      </c>
      <c r="BQ18" s="12">
        <v>-2.4299999999999999E-2</v>
      </c>
      <c r="BR18" s="12">
        <v>-1.9800000000000002E-2</v>
      </c>
      <c r="BS18" s="12">
        <v>-1.49E-2</v>
      </c>
      <c r="BT18" s="12">
        <v>-0.01</v>
      </c>
      <c r="BU18" s="12">
        <v>-5.4999999999999997E-3</v>
      </c>
      <c r="BV18" s="12">
        <v>-1.8E-3</v>
      </c>
      <c r="BW18" s="12">
        <v>8.0000000000000004E-4</v>
      </c>
      <c r="BX18" s="12">
        <v>2.7000000000000001E-3</v>
      </c>
      <c r="BY18" s="12">
        <v>4.4000000000000003E-3</v>
      </c>
      <c r="BZ18" s="12">
        <v>5.7999999999999996E-3</v>
      </c>
      <c r="CA18" s="12">
        <v>7.0000000000000001E-3</v>
      </c>
      <c r="CB18" s="12">
        <v>8.0000000000000002E-3</v>
      </c>
      <c r="CC18" s="12">
        <v>8.6999999999999994E-3</v>
      </c>
      <c r="CD18" s="12">
        <v>9.2999999999999992E-3</v>
      </c>
      <c r="CE18" s="12">
        <v>9.7000000000000003E-3</v>
      </c>
      <c r="CF18" s="12">
        <v>9.9000000000000008E-3</v>
      </c>
      <c r="CG18" s="12">
        <v>0.01</v>
      </c>
    </row>
    <row r="19" spans="1:85" x14ac:dyDescent="0.2">
      <c r="A19" s="6">
        <v>37</v>
      </c>
      <c r="B19" s="11">
        <v>5.2600000000000001E-2</v>
      </c>
      <c r="C19" s="11">
        <v>4.7300000000000002E-2</v>
      </c>
      <c r="D19" s="11">
        <v>4.1799999999999997E-2</v>
      </c>
      <c r="E19" s="11">
        <v>3.5900000000000001E-2</v>
      </c>
      <c r="F19" s="11">
        <v>2.9600000000000001E-2</v>
      </c>
      <c r="G19" s="11">
        <v>2.3300000000000001E-2</v>
      </c>
      <c r="H19" s="11">
        <v>1.72E-2</v>
      </c>
      <c r="I19" s="11">
        <v>1.1599999999999999E-2</v>
      </c>
      <c r="J19" s="11">
        <v>6.4999999999999997E-3</v>
      </c>
      <c r="K19" s="11">
        <v>1.9E-3</v>
      </c>
      <c r="L19" s="11">
        <v>-1.8E-3</v>
      </c>
      <c r="M19" s="11">
        <v>-4.4000000000000003E-3</v>
      </c>
      <c r="N19" s="11">
        <v>-5.7999999999999996E-3</v>
      </c>
      <c r="O19" s="11">
        <v>-6.0000000000000001E-3</v>
      </c>
      <c r="P19" s="11">
        <v>-5.1000000000000004E-3</v>
      </c>
      <c r="Q19" s="11">
        <v>-3.3E-3</v>
      </c>
      <c r="R19" s="11">
        <v>-2.0000000000000001E-4</v>
      </c>
      <c r="S19" s="11">
        <v>4.1999999999999997E-3</v>
      </c>
      <c r="T19" s="11">
        <v>0.01</v>
      </c>
      <c r="U19" s="11">
        <v>1.6899999999999998E-2</v>
      </c>
      <c r="V19" s="11">
        <v>2.4299999999999999E-2</v>
      </c>
      <c r="W19" s="11">
        <v>3.15E-2</v>
      </c>
      <c r="X19" s="11">
        <v>3.78E-2</v>
      </c>
      <c r="Y19" s="11">
        <v>4.2500000000000003E-2</v>
      </c>
      <c r="Z19" s="11">
        <v>4.5199999999999997E-2</v>
      </c>
      <c r="AA19" s="11">
        <v>4.5699999999999998E-2</v>
      </c>
      <c r="AB19" s="11">
        <v>4.4299999999999999E-2</v>
      </c>
      <c r="AC19" s="11">
        <v>4.1399999999999999E-2</v>
      </c>
      <c r="AD19" s="11">
        <v>3.7499999999999999E-2</v>
      </c>
      <c r="AE19" s="11">
        <v>3.3000000000000002E-2</v>
      </c>
      <c r="AF19" s="11">
        <v>2.7799999999999998E-2</v>
      </c>
      <c r="AG19" s="11">
        <v>2.1999999999999999E-2</v>
      </c>
      <c r="AH19" s="11">
        <v>1.5699999999999999E-2</v>
      </c>
      <c r="AI19" s="11">
        <v>9.2999999999999992E-3</v>
      </c>
      <c r="AJ19" s="11">
        <v>3.3999999999999998E-3</v>
      </c>
      <c r="AK19" s="11">
        <v>-1.6000000000000001E-3</v>
      </c>
      <c r="AL19" s="11">
        <v>-5.4999999999999997E-3</v>
      </c>
      <c r="AM19" s="11">
        <v>-8.0000000000000002E-3</v>
      </c>
      <c r="AN19" s="11">
        <v>-9.7000000000000003E-3</v>
      </c>
      <c r="AO19" s="11">
        <v>-1.0699999999999999E-2</v>
      </c>
      <c r="AP19" s="11">
        <v>-1.0999999999999999E-2</v>
      </c>
      <c r="AQ19" s="11">
        <v>-0.01</v>
      </c>
      <c r="AR19" s="11">
        <v>-7.4999999999999997E-3</v>
      </c>
      <c r="AS19" s="11">
        <v>-3.5000000000000001E-3</v>
      </c>
      <c r="AT19" s="11">
        <v>1.2999999999999999E-3</v>
      </c>
      <c r="AU19" s="11">
        <v>5.5999999999999999E-3</v>
      </c>
      <c r="AV19" s="11">
        <v>8.2000000000000007E-3</v>
      </c>
      <c r="AW19" s="11">
        <v>8.8999999999999999E-3</v>
      </c>
      <c r="AX19" s="11">
        <v>8.3000000000000001E-3</v>
      </c>
      <c r="AY19" s="11">
        <v>7.4999999999999997E-3</v>
      </c>
      <c r="AZ19" s="11">
        <v>7.4000000000000003E-3</v>
      </c>
      <c r="BA19" s="11">
        <v>8.6E-3</v>
      </c>
      <c r="BB19" s="11">
        <v>1.0699999999999999E-2</v>
      </c>
      <c r="BC19" s="11">
        <v>1.3100000000000001E-2</v>
      </c>
      <c r="BD19" s="11">
        <v>1.4999999999999999E-2</v>
      </c>
      <c r="BE19" s="11">
        <v>1.6199999999999999E-2</v>
      </c>
      <c r="BF19" s="11">
        <v>1.6199999999999999E-2</v>
      </c>
      <c r="BG19" s="11">
        <v>1.4800000000000001E-2</v>
      </c>
      <c r="BH19" s="11">
        <v>1.1599999999999999E-2</v>
      </c>
      <c r="BI19" s="11">
        <v>6.7000000000000002E-3</v>
      </c>
      <c r="BJ19" s="11">
        <v>1E-4</v>
      </c>
      <c r="BK19" s="11">
        <v>-8.0999999999999996E-3</v>
      </c>
      <c r="BL19" s="11">
        <v>-1.78E-2</v>
      </c>
      <c r="BM19" s="11">
        <v>-2.8500000000000001E-2</v>
      </c>
      <c r="BN19" s="12">
        <v>-2.9399999999999999E-2</v>
      </c>
      <c r="BO19" s="12">
        <v>-2.86E-2</v>
      </c>
      <c r="BP19" s="12">
        <v>-2.6499999999999999E-2</v>
      </c>
      <c r="BQ19" s="12">
        <v>-2.3300000000000001E-2</v>
      </c>
      <c r="BR19" s="12">
        <v>-1.9199999999999998E-2</v>
      </c>
      <c r="BS19" s="12">
        <v>-1.4800000000000001E-2</v>
      </c>
      <c r="BT19" s="12">
        <v>-1.0200000000000001E-2</v>
      </c>
      <c r="BU19" s="12">
        <v>-6.0000000000000001E-3</v>
      </c>
      <c r="BV19" s="12">
        <v>-2.3999999999999998E-3</v>
      </c>
      <c r="BW19" s="12">
        <v>2.0000000000000001E-4</v>
      </c>
      <c r="BX19" s="12">
        <v>2.2000000000000001E-3</v>
      </c>
      <c r="BY19" s="12">
        <v>3.8999999999999998E-3</v>
      </c>
      <c r="BZ19" s="12">
        <v>5.4999999999999997E-3</v>
      </c>
      <c r="CA19" s="12">
        <v>6.7999999999999996E-3</v>
      </c>
      <c r="CB19" s="12">
        <v>7.7999999999999996E-3</v>
      </c>
      <c r="CC19" s="12">
        <v>8.6999999999999994E-3</v>
      </c>
      <c r="CD19" s="12">
        <v>9.2999999999999992E-3</v>
      </c>
      <c r="CE19" s="12">
        <v>9.7000000000000003E-3</v>
      </c>
      <c r="CF19" s="12">
        <v>9.9000000000000008E-3</v>
      </c>
      <c r="CG19" s="12">
        <v>0.01</v>
      </c>
    </row>
    <row r="20" spans="1:85" x14ac:dyDescent="0.2">
      <c r="A20" s="6">
        <v>38</v>
      </c>
      <c r="B20" s="11">
        <v>5.0599999999999999E-2</v>
      </c>
      <c r="C20" s="11">
        <v>4.58E-2</v>
      </c>
      <c r="D20" s="11">
        <v>4.0800000000000003E-2</v>
      </c>
      <c r="E20" s="11">
        <v>3.5400000000000001E-2</v>
      </c>
      <c r="F20" s="11">
        <v>2.9600000000000001E-2</v>
      </c>
      <c r="G20" s="11">
        <v>2.35E-2</v>
      </c>
      <c r="H20" s="11">
        <v>1.7600000000000001E-2</v>
      </c>
      <c r="I20" s="11">
        <v>1.2E-2</v>
      </c>
      <c r="J20" s="11">
        <v>6.7999999999999996E-3</v>
      </c>
      <c r="K20" s="11">
        <v>2.2000000000000001E-3</v>
      </c>
      <c r="L20" s="11">
        <v>-1.6000000000000001E-3</v>
      </c>
      <c r="M20" s="11">
        <v>-4.3E-3</v>
      </c>
      <c r="N20" s="11">
        <v>-5.7999999999999996E-3</v>
      </c>
      <c r="O20" s="11">
        <v>-6.1999999999999998E-3</v>
      </c>
      <c r="P20" s="11">
        <v>-5.4999999999999997E-3</v>
      </c>
      <c r="Q20" s="11">
        <v>-3.8999999999999998E-3</v>
      </c>
      <c r="R20" s="11">
        <v>-1E-3</v>
      </c>
      <c r="S20" s="11">
        <v>3.2000000000000002E-3</v>
      </c>
      <c r="T20" s="11">
        <v>8.8999999999999999E-3</v>
      </c>
      <c r="U20" s="11">
        <v>1.5699999999999999E-2</v>
      </c>
      <c r="V20" s="11">
        <v>2.3099999999999999E-2</v>
      </c>
      <c r="W20" s="11">
        <v>3.0200000000000001E-2</v>
      </c>
      <c r="X20" s="11">
        <v>3.6499999999999998E-2</v>
      </c>
      <c r="Y20" s="11">
        <v>4.1300000000000003E-2</v>
      </c>
      <c r="Z20" s="11">
        <v>4.4200000000000003E-2</v>
      </c>
      <c r="AA20" s="11">
        <v>4.4900000000000002E-2</v>
      </c>
      <c r="AB20" s="11">
        <v>4.3900000000000002E-2</v>
      </c>
      <c r="AC20" s="11">
        <v>4.1399999999999999E-2</v>
      </c>
      <c r="AD20" s="11">
        <v>3.7999999999999999E-2</v>
      </c>
      <c r="AE20" s="11">
        <v>3.39E-2</v>
      </c>
      <c r="AF20" s="11">
        <v>2.92E-2</v>
      </c>
      <c r="AG20" s="11">
        <v>2.4E-2</v>
      </c>
      <c r="AH20" s="11">
        <v>1.8200000000000001E-2</v>
      </c>
      <c r="AI20" s="11">
        <v>1.23E-2</v>
      </c>
      <c r="AJ20" s="11">
        <v>6.7999999999999996E-3</v>
      </c>
      <c r="AK20" s="11">
        <v>2E-3</v>
      </c>
      <c r="AL20" s="11">
        <v>-1.9E-3</v>
      </c>
      <c r="AM20" s="11">
        <v>-4.8999999999999998E-3</v>
      </c>
      <c r="AN20" s="11">
        <v>-7.1000000000000004E-3</v>
      </c>
      <c r="AO20" s="11">
        <v>-8.8999999999999999E-3</v>
      </c>
      <c r="AP20" s="11">
        <v>-0.01</v>
      </c>
      <c r="AQ20" s="11">
        <v>-9.9000000000000008E-3</v>
      </c>
      <c r="AR20" s="11">
        <v>-8.3000000000000001E-3</v>
      </c>
      <c r="AS20" s="11">
        <v>-5.1000000000000004E-3</v>
      </c>
      <c r="AT20" s="11">
        <v>-1.1000000000000001E-3</v>
      </c>
      <c r="AU20" s="11">
        <v>2.5000000000000001E-3</v>
      </c>
      <c r="AV20" s="11">
        <v>4.7000000000000002E-3</v>
      </c>
      <c r="AW20" s="11">
        <v>5.1999999999999998E-3</v>
      </c>
      <c r="AX20" s="11">
        <v>4.7000000000000002E-3</v>
      </c>
      <c r="AY20" s="11">
        <v>4.1999999999999997E-3</v>
      </c>
      <c r="AZ20" s="11">
        <v>4.7000000000000002E-3</v>
      </c>
      <c r="BA20" s="11">
        <v>6.6E-3</v>
      </c>
      <c r="BB20" s="11">
        <v>9.5999999999999992E-3</v>
      </c>
      <c r="BC20" s="11">
        <v>1.29E-2</v>
      </c>
      <c r="BD20" s="11">
        <v>1.5699999999999999E-2</v>
      </c>
      <c r="BE20" s="11">
        <v>1.77E-2</v>
      </c>
      <c r="BF20" s="11">
        <v>1.83E-2</v>
      </c>
      <c r="BG20" s="11">
        <v>1.7299999999999999E-2</v>
      </c>
      <c r="BH20" s="11">
        <v>1.44E-2</v>
      </c>
      <c r="BI20" s="11">
        <v>9.5999999999999992E-3</v>
      </c>
      <c r="BJ20" s="11">
        <v>3.0000000000000001E-3</v>
      </c>
      <c r="BK20" s="11">
        <v>-5.1000000000000004E-3</v>
      </c>
      <c r="BL20" s="11">
        <v>-1.4500000000000001E-2</v>
      </c>
      <c r="BM20" s="11">
        <v>-2.47E-2</v>
      </c>
      <c r="BN20" s="12">
        <v>-2.5999999999999999E-2</v>
      </c>
      <c r="BO20" s="12">
        <v>-2.58E-2</v>
      </c>
      <c r="BP20" s="12">
        <v>-2.4299999999999999E-2</v>
      </c>
      <c r="BQ20" s="12">
        <v>-2.1700000000000001E-2</v>
      </c>
      <c r="BR20" s="12">
        <v>-1.83E-2</v>
      </c>
      <c r="BS20" s="12">
        <v>-1.43E-2</v>
      </c>
      <c r="BT20" s="12">
        <v>-1.0200000000000001E-2</v>
      </c>
      <c r="BU20" s="12">
        <v>-6.3E-3</v>
      </c>
      <c r="BV20" s="12">
        <v>-2.8999999999999998E-3</v>
      </c>
      <c r="BW20" s="12">
        <v>-2.9999999999999997E-4</v>
      </c>
      <c r="BX20" s="12">
        <v>1.6999999999999999E-3</v>
      </c>
      <c r="BY20" s="12">
        <v>3.5000000000000001E-3</v>
      </c>
      <c r="BZ20" s="12">
        <v>5.1999999999999998E-3</v>
      </c>
      <c r="CA20" s="12">
        <v>6.4999999999999997E-3</v>
      </c>
      <c r="CB20" s="12">
        <v>7.7000000000000002E-3</v>
      </c>
      <c r="CC20" s="12">
        <v>8.6E-3</v>
      </c>
      <c r="CD20" s="12">
        <v>9.1999999999999998E-3</v>
      </c>
      <c r="CE20" s="12">
        <v>9.7000000000000003E-3</v>
      </c>
      <c r="CF20" s="12">
        <v>9.9000000000000008E-3</v>
      </c>
      <c r="CG20" s="12">
        <v>0.01</v>
      </c>
    </row>
    <row r="21" spans="1:85" x14ac:dyDescent="0.2">
      <c r="A21" s="6">
        <v>39</v>
      </c>
      <c r="B21" s="11">
        <v>4.8899999999999999E-2</v>
      </c>
      <c r="C21" s="11">
        <v>4.4400000000000002E-2</v>
      </c>
      <c r="D21" s="11">
        <v>3.9800000000000002E-2</v>
      </c>
      <c r="E21" s="11">
        <v>3.4799999999999998E-2</v>
      </c>
      <c r="F21" s="11">
        <v>2.9399999999999999E-2</v>
      </c>
      <c r="G21" s="11">
        <v>2.3699999999999999E-2</v>
      </c>
      <c r="H21" s="11">
        <v>1.7899999999999999E-2</v>
      </c>
      <c r="I21" s="11">
        <v>1.24E-2</v>
      </c>
      <c r="J21" s="11">
        <v>7.1999999999999998E-3</v>
      </c>
      <c r="K21" s="11">
        <v>2.5999999999999999E-3</v>
      </c>
      <c r="L21" s="11">
        <v>-1.1999999999999999E-3</v>
      </c>
      <c r="M21" s="11">
        <v>-4.0000000000000001E-3</v>
      </c>
      <c r="N21" s="11">
        <v>-5.7000000000000002E-3</v>
      </c>
      <c r="O21" s="11">
        <v>-6.1999999999999998E-3</v>
      </c>
      <c r="P21" s="11">
        <v>-5.7999999999999996E-3</v>
      </c>
      <c r="Q21" s="11">
        <v>-4.3E-3</v>
      </c>
      <c r="R21" s="11">
        <v>-1.6999999999999999E-3</v>
      </c>
      <c r="S21" s="11">
        <v>2.3999999999999998E-3</v>
      </c>
      <c r="T21" s="11">
        <v>7.9000000000000008E-3</v>
      </c>
      <c r="U21" s="11">
        <v>1.4500000000000001E-2</v>
      </c>
      <c r="V21" s="11">
        <v>2.1700000000000001E-2</v>
      </c>
      <c r="W21" s="11">
        <v>2.8799999999999999E-2</v>
      </c>
      <c r="X21" s="11">
        <v>3.5000000000000003E-2</v>
      </c>
      <c r="Y21" s="11">
        <v>3.9899999999999998E-2</v>
      </c>
      <c r="Z21" s="11">
        <v>4.2799999999999998E-2</v>
      </c>
      <c r="AA21" s="11">
        <v>4.3799999999999999E-2</v>
      </c>
      <c r="AB21" s="11">
        <v>4.3200000000000002E-2</v>
      </c>
      <c r="AC21" s="11">
        <v>4.1200000000000001E-2</v>
      </c>
      <c r="AD21" s="11">
        <v>3.8300000000000001E-2</v>
      </c>
      <c r="AE21" s="11">
        <v>3.4599999999999999E-2</v>
      </c>
      <c r="AF21" s="11">
        <v>3.04E-2</v>
      </c>
      <c r="AG21" s="11">
        <v>2.5600000000000001E-2</v>
      </c>
      <c r="AH21" s="11">
        <v>2.0299999999999999E-2</v>
      </c>
      <c r="AI21" s="11">
        <v>1.4999999999999999E-2</v>
      </c>
      <c r="AJ21" s="11">
        <v>0.01</v>
      </c>
      <c r="AK21" s="11">
        <v>5.4999999999999997E-3</v>
      </c>
      <c r="AL21" s="11">
        <v>1.6999999999999999E-3</v>
      </c>
      <c r="AM21" s="11">
        <v>-1.5E-3</v>
      </c>
      <c r="AN21" s="11">
        <v>-4.1999999999999997E-3</v>
      </c>
      <c r="AO21" s="11">
        <v>-6.4999999999999997E-3</v>
      </c>
      <c r="AP21" s="11">
        <v>-8.3000000000000001E-3</v>
      </c>
      <c r="AQ21" s="11">
        <v>-9.1000000000000004E-3</v>
      </c>
      <c r="AR21" s="11">
        <v>-8.3000000000000001E-3</v>
      </c>
      <c r="AS21" s="11">
        <v>-6.1000000000000004E-3</v>
      </c>
      <c r="AT21" s="11">
        <v>-3.0000000000000001E-3</v>
      </c>
      <c r="AU21" s="11">
        <v>0</v>
      </c>
      <c r="AV21" s="11">
        <v>1.6999999999999999E-3</v>
      </c>
      <c r="AW21" s="11">
        <v>1.9E-3</v>
      </c>
      <c r="AX21" s="11">
        <v>1.2999999999999999E-3</v>
      </c>
      <c r="AY21" s="11">
        <v>8.9999999999999998E-4</v>
      </c>
      <c r="AZ21" s="11">
        <v>1.8E-3</v>
      </c>
      <c r="BA21" s="11">
        <v>4.1999999999999997E-3</v>
      </c>
      <c r="BB21" s="11">
        <v>7.9000000000000008E-3</v>
      </c>
      <c r="BC21" s="11">
        <v>1.2E-2</v>
      </c>
      <c r="BD21" s="11">
        <v>1.5599999999999999E-2</v>
      </c>
      <c r="BE21" s="11">
        <v>1.84E-2</v>
      </c>
      <c r="BF21" s="11">
        <v>1.9699999999999999E-2</v>
      </c>
      <c r="BG21" s="11">
        <v>1.9199999999999998E-2</v>
      </c>
      <c r="BH21" s="11">
        <v>1.6799999999999999E-2</v>
      </c>
      <c r="BI21" s="11">
        <v>1.23E-2</v>
      </c>
      <c r="BJ21" s="11">
        <v>6.0000000000000001E-3</v>
      </c>
      <c r="BK21" s="11">
        <v>-1.8E-3</v>
      </c>
      <c r="BL21" s="11">
        <v>-1.0800000000000001E-2</v>
      </c>
      <c r="BM21" s="11">
        <v>-2.0500000000000001E-2</v>
      </c>
      <c r="BN21" s="12">
        <v>-2.2100000000000002E-2</v>
      </c>
      <c r="BO21" s="12">
        <v>-2.24E-2</v>
      </c>
      <c r="BP21" s="12">
        <v>-2.1499999999999998E-2</v>
      </c>
      <c r="BQ21" s="12">
        <v>-1.9599999999999999E-2</v>
      </c>
      <c r="BR21" s="12">
        <v>-1.6899999999999998E-2</v>
      </c>
      <c r="BS21" s="12">
        <v>-1.3599999999999999E-2</v>
      </c>
      <c r="BT21" s="12">
        <v>-0.01</v>
      </c>
      <c r="BU21" s="12">
        <v>-6.4999999999999997E-3</v>
      </c>
      <c r="BV21" s="12">
        <v>-3.3E-3</v>
      </c>
      <c r="BW21" s="12">
        <v>-8.0000000000000004E-4</v>
      </c>
      <c r="BX21" s="12">
        <v>1.1999999999999999E-3</v>
      </c>
      <c r="BY21" s="12">
        <v>3.0999999999999999E-3</v>
      </c>
      <c r="BZ21" s="12">
        <v>4.7999999999999996E-3</v>
      </c>
      <c r="CA21" s="12">
        <v>6.3E-3</v>
      </c>
      <c r="CB21" s="12">
        <v>7.4999999999999997E-3</v>
      </c>
      <c r="CC21" s="12">
        <v>8.3999999999999995E-3</v>
      </c>
      <c r="CD21" s="12">
        <v>9.1999999999999998E-3</v>
      </c>
      <c r="CE21" s="12">
        <v>9.5999999999999992E-3</v>
      </c>
      <c r="CF21" s="12">
        <v>9.9000000000000008E-3</v>
      </c>
      <c r="CG21" s="12">
        <v>0.01</v>
      </c>
    </row>
    <row r="22" spans="1:85" x14ac:dyDescent="0.2">
      <c r="A22" s="6">
        <v>40</v>
      </c>
      <c r="B22" s="11">
        <v>4.7500000000000001E-2</v>
      </c>
      <c r="C22" s="11">
        <v>4.3200000000000002E-2</v>
      </c>
      <c r="D22" s="11">
        <v>3.8899999999999997E-2</v>
      </c>
      <c r="E22" s="11">
        <v>3.4200000000000001E-2</v>
      </c>
      <c r="F22" s="11">
        <v>2.9000000000000001E-2</v>
      </c>
      <c r="G22" s="11">
        <v>2.3599999999999999E-2</v>
      </c>
      <c r="H22" s="11">
        <v>1.7999999999999999E-2</v>
      </c>
      <c r="I22" s="11">
        <v>1.2699999999999999E-2</v>
      </c>
      <c r="J22" s="11">
        <v>7.6E-3</v>
      </c>
      <c r="K22" s="11">
        <v>3.0000000000000001E-3</v>
      </c>
      <c r="L22" s="11">
        <v>-8.0000000000000004E-4</v>
      </c>
      <c r="M22" s="11">
        <v>-3.5999999999999999E-3</v>
      </c>
      <c r="N22" s="11">
        <v>-5.4000000000000003E-3</v>
      </c>
      <c r="O22" s="11">
        <v>-6.1999999999999998E-3</v>
      </c>
      <c r="P22" s="11">
        <v>-5.8999999999999999E-3</v>
      </c>
      <c r="Q22" s="11">
        <v>-4.5999999999999999E-3</v>
      </c>
      <c r="R22" s="11">
        <v>-2.0999999999999999E-3</v>
      </c>
      <c r="S22" s="11">
        <v>1.6999999999999999E-3</v>
      </c>
      <c r="T22" s="11">
        <v>7.0000000000000001E-3</v>
      </c>
      <c r="U22" s="11">
        <v>1.34E-2</v>
      </c>
      <c r="V22" s="11">
        <v>2.0400000000000001E-2</v>
      </c>
      <c r="W22" s="11">
        <v>2.7199999999999998E-2</v>
      </c>
      <c r="X22" s="11">
        <v>3.3399999999999999E-2</v>
      </c>
      <c r="Y22" s="11">
        <v>3.8199999999999998E-2</v>
      </c>
      <c r="Z22" s="11">
        <v>4.1300000000000003E-2</v>
      </c>
      <c r="AA22" s="11">
        <v>4.2599999999999999E-2</v>
      </c>
      <c r="AB22" s="11">
        <v>4.2299999999999997E-2</v>
      </c>
      <c r="AC22" s="11">
        <v>4.07E-2</v>
      </c>
      <c r="AD22" s="11">
        <v>3.8199999999999998E-2</v>
      </c>
      <c r="AE22" s="11">
        <v>3.49E-2</v>
      </c>
      <c r="AF22" s="11">
        <v>3.1099999999999999E-2</v>
      </c>
      <c r="AG22" s="11">
        <v>2.6700000000000002E-2</v>
      </c>
      <c r="AH22" s="11">
        <v>2.1999999999999999E-2</v>
      </c>
      <c r="AI22" s="11">
        <v>1.7299999999999999E-2</v>
      </c>
      <c r="AJ22" s="11">
        <v>1.2800000000000001E-2</v>
      </c>
      <c r="AK22" s="11">
        <v>8.6999999999999994E-3</v>
      </c>
      <c r="AL22" s="11">
        <v>5.1000000000000004E-3</v>
      </c>
      <c r="AM22" s="11">
        <v>1.8E-3</v>
      </c>
      <c r="AN22" s="11">
        <v>-1.1000000000000001E-3</v>
      </c>
      <c r="AO22" s="11">
        <v>-3.8E-3</v>
      </c>
      <c r="AP22" s="11">
        <v>-6.1999999999999998E-3</v>
      </c>
      <c r="AQ22" s="11">
        <v>-7.6E-3</v>
      </c>
      <c r="AR22" s="11">
        <v>-7.6E-3</v>
      </c>
      <c r="AS22" s="11">
        <v>-6.3E-3</v>
      </c>
      <c r="AT22" s="11">
        <v>-4.1000000000000003E-3</v>
      </c>
      <c r="AU22" s="11">
        <v>-1.9E-3</v>
      </c>
      <c r="AV22" s="11">
        <v>-8.0000000000000004E-4</v>
      </c>
      <c r="AW22" s="11">
        <v>-1E-3</v>
      </c>
      <c r="AX22" s="11">
        <v>-1.8E-3</v>
      </c>
      <c r="AY22" s="11">
        <v>-2.2000000000000001E-3</v>
      </c>
      <c r="AZ22" s="11">
        <v>-1.1999999999999999E-3</v>
      </c>
      <c r="BA22" s="11">
        <v>1.5E-3</v>
      </c>
      <c r="BB22" s="11">
        <v>5.5999999999999999E-3</v>
      </c>
      <c r="BC22" s="11">
        <v>1.03E-2</v>
      </c>
      <c r="BD22" s="11">
        <v>1.47E-2</v>
      </c>
      <c r="BE22" s="11">
        <v>1.8200000000000001E-2</v>
      </c>
      <c r="BF22" s="11">
        <v>2.0299999999999999E-2</v>
      </c>
      <c r="BG22" s="11">
        <v>2.0500000000000001E-2</v>
      </c>
      <c r="BH22" s="11">
        <v>1.8599999999999998E-2</v>
      </c>
      <c r="BI22" s="11">
        <v>1.47E-2</v>
      </c>
      <c r="BJ22" s="11">
        <v>8.8000000000000005E-3</v>
      </c>
      <c r="BK22" s="11">
        <v>1.5E-3</v>
      </c>
      <c r="BL22" s="11">
        <v>-7.0000000000000001E-3</v>
      </c>
      <c r="BM22" s="11">
        <v>-1.6E-2</v>
      </c>
      <c r="BN22" s="12">
        <v>-1.78E-2</v>
      </c>
      <c r="BO22" s="12">
        <v>-1.8499999999999999E-2</v>
      </c>
      <c r="BP22" s="12">
        <v>-1.83E-2</v>
      </c>
      <c r="BQ22" s="12">
        <v>-1.7100000000000001E-2</v>
      </c>
      <c r="BR22" s="12">
        <v>-1.5100000000000001E-2</v>
      </c>
      <c r="BS22" s="12">
        <v>-1.2500000000000001E-2</v>
      </c>
      <c r="BT22" s="12">
        <v>-9.4999999999999998E-3</v>
      </c>
      <c r="BU22" s="12">
        <v>-6.4000000000000003E-3</v>
      </c>
      <c r="BV22" s="12">
        <v>-3.5999999999999999E-3</v>
      </c>
      <c r="BW22" s="12">
        <v>-1.1999999999999999E-3</v>
      </c>
      <c r="BX22" s="12">
        <v>8.0000000000000004E-4</v>
      </c>
      <c r="BY22" s="12">
        <v>2.7000000000000001E-3</v>
      </c>
      <c r="BZ22" s="12">
        <v>4.4999999999999997E-3</v>
      </c>
      <c r="CA22" s="12">
        <v>6.0000000000000001E-3</v>
      </c>
      <c r="CB22" s="12">
        <v>7.3000000000000001E-3</v>
      </c>
      <c r="CC22" s="12">
        <v>8.3000000000000001E-3</v>
      </c>
      <c r="CD22" s="12">
        <v>9.1000000000000004E-3</v>
      </c>
      <c r="CE22" s="12">
        <v>9.5999999999999992E-3</v>
      </c>
      <c r="CF22" s="12">
        <v>9.9000000000000008E-3</v>
      </c>
      <c r="CG22" s="12">
        <v>0.01</v>
      </c>
    </row>
    <row r="23" spans="1:85" x14ac:dyDescent="0.2">
      <c r="A23" s="6">
        <v>41</v>
      </c>
      <c r="B23" s="11">
        <v>4.6300000000000001E-2</v>
      </c>
      <c r="C23" s="11">
        <v>4.2200000000000001E-2</v>
      </c>
      <c r="D23" s="11">
        <v>3.7999999999999999E-2</v>
      </c>
      <c r="E23" s="11">
        <v>3.3399999999999999E-2</v>
      </c>
      <c r="F23" s="11">
        <v>2.8500000000000001E-2</v>
      </c>
      <c r="G23" s="11">
        <v>2.3199999999999998E-2</v>
      </c>
      <c r="H23" s="11">
        <v>1.7899999999999999E-2</v>
      </c>
      <c r="I23" s="11">
        <v>1.2800000000000001E-2</v>
      </c>
      <c r="J23" s="11">
        <v>7.7999999999999996E-3</v>
      </c>
      <c r="K23" s="11">
        <v>3.3999999999999998E-3</v>
      </c>
      <c r="L23" s="11">
        <v>-2.9999999999999997E-4</v>
      </c>
      <c r="M23" s="11">
        <v>-3.2000000000000002E-3</v>
      </c>
      <c r="N23" s="11">
        <v>-5.1000000000000004E-3</v>
      </c>
      <c r="O23" s="11">
        <v>-6.0000000000000001E-3</v>
      </c>
      <c r="P23" s="11">
        <v>-5.7999999999999996E-3</v>
      </c>
      <c r="Q23" s="11">
        <v>-4.5999999999999999E-3</v>
      </c>
      <c r="R23" s="11">
        <v>-2.3E-3</v>
      </c>
      <c r="S23" s="11">
        <v>1.2999999999999999E-3</v>
      </c>
      <c r="T23" s="11">
        <v>6.3E-3</v>
      </c>
      <c r="U23" s="11">
        <v>1.24E-2</v>
      </c>
      <c r="V23" s="11">
        <v>1.9099999999999999E-2</v>
      </c>
      <c r="W23" s="11">
        <v>2.5700000000000001E-2</v>
      </c>
      <c r="X23" s="11">
        <v>3.1699999999999999E-2</v>
      </c>
      <c r="Y23" s="11">
        <v>3.6499999999999998E-2</v>
      </c>
      <c r="Z23" s="11">
        <v>3.9699999999999999E-2</v>
      </c>
      <c r="AA23" s="11">
        <v>4.1200000000000001E-2</v>
      </c>
      <c r="AB23" s="11">
        <v>4.1099999999999998E-2</v>
      </c>
      <c r="AC23" s="11">
        <v>3.9899999999999998E-2</v>
      </c>
      <c r="AD23" s="11">
        <v>3.7699999999999997E-2</v>
      </c>
      <c r="AE23" s="11">
        <v>3.4799999999999998E-2</v>
      </c>
      <c r="AF23" s="11">
        <v>3.1300000000000001E-2</v>
      </c>
      <c r="AG23" s="11">
        <v>2.7400000000000001E-2</v>
      </c>
      <c r="AH23" s="11">
        <v>2.3199999999999998E-2</v>
      </c>
      <c r="AI23" s="11">
        <v>1.9099999999999999E-2</v>
      </c>
      <c r="AJ23" s="11">
        <v>1.5100000000000001E-2</v>
      </c>
      <c r="AK23" s="11">
        <v>1.15E-2</v>
      </c>
      <c r="AL23" s="11">
        <v>8.2000000000000007E-3</v>
      </c>
      <c r="AM23" s="11">
        <v>5.0000000000000001E-3</v>
      </c>
      <c r="AN23" s="11">
        <v>1.9E-3</v>
      </c>
      <c r="AO23" s="11">
        <v>-1E-3</v>
      </c>
      <c r="AP23" s="11">
        <v>-3.7000000000000002E-3</v>
      </c>
      <c r="AQ23" s="11">
        <v>-5.5999999999999999E-3</v>
      </c>
      <c r="AR23" s="11">
        <v>-6.3E-3</v>
      </c>
      <c r="AS23" s="11">
        <v>-5.7000000000000002E-3</v>
      </c>
      <c r="AT23" s="11">
        <v>-4.3E-3</v>
      </c>
      <c r="AU23" s="11">
        <v>-3.0000000000000001E-3</v>
      </c>
      <c r="AV23" s="11">
        <v>-2.5000000000000001E-3</v>
      </c>
      <c r="AW23" s="11">
        <v>-3.2000000000000002E-3</v>
      </c>
      <c r="AX23" s="11">
        <v>-4.3E-3</v>
      </c>
      <c r="AY23" s="11">
        <v>-4.8999999999999998E-3</v>
      </c>
      <c r="AZ23" s="11">
        <v>-4.1000000000000003E-3</v>
      </c>
      <c r="BA23" s="11">
        <v>-1.4E-3</v>
      </c>
      <c r="BB23" s="11">
        <v>3.0000000000000001E-3</v>
      </c>
      <c r="BC23" s="11">
        <v>8.0999999999999996E-3</v>
      </c>
      <c r="BD23" s="11">
        <v>1.3100000000000001E-2</v>
      </c>
      <c r="BE23" s="11">
        <v>1.72E-2</v>
      </c>
      <c r="BF23" s="11">
        <v>0.02</v>
      </c>
      <c r="BG23" s="11">
        <v>2.0899999999999998E-2</v>
      </c>
      <c r="BH23" s="11">
        <v>1.9800000000000002E-2</v>
      </c>
      <c r="BI23" s="11">
        <v>1.6500000000000001E-2</v>
      </c>
      <c r="BJ23" s="11">
        <v>1.1299999999999999E-2</v>
      </c>
      <c r="BK23" s="11">
        <v>4.5999999999999999E-3</v>
      </c>
      <c r="BL23" s="11">
        <v>-3.2000000000000002E-3</v>
      </c>
      <c r="BM23" s="11">
        <v>-1.14E-2</v>
      </c>
      <c r="BN23" s="12">
        <v>-1.3299999999999999E-2</v>
      </c>
      <c r="BO23" s="12">
        <v>-1.44E-2</v>
      </c>
      <c r="BP23" s="12">
        <v>-1.47E-2</v>
      </c>
      <c r="BQ23" s="12">
        <v>-1.4200000000000001E-2</v>
      </c>
      <c r="BR23" s="12">
        <v>-1.29E-2</v>
      </c>
      <c r="BS23" s="12">
        <v>-1.0999999999999999E-2</v>
      </c>
      <c r="BT23" s="12">
        <v>-8.6999999999999994E-3</v>
      </c>
      <c r="BU23" s="12">
        <v>-6.1999999999999998E-3</v>
      </c>
      <c r="BV23" s="12">
        <v>-3.7000000000000002E-3</v>
      </c>
      <c r="BW23" s="12">
        <v>-1.5E-3</v>
      </c>
      <c r="BX23" s="12">
        <v>5.0000000000000001E-4</v>
      </c>
      <c r="BY23" s="12">
        <v>2.3999999999999998E-3</v>
      </c>
      <c r="BZ23" s="12">
        <v>4.1999999999999997E-3</v>
      </c>
      <c r="CA23" s="12">
        <v>5.7999999999999996E-3</v>
      </c>
      <c r="CB23" s="12">
        <v>7.1000000000000004E-3</v>
      </c>
      <c r="CC23" s="12">
        <v>8.2000000000000007E-3</v>
      </c>
      <c r="CD23" s="12">
        <v>8.9999999999999993E-3</v>
      </c>
      <c r="CE23" s="12">
        <v>9.5999999999999992E-3</v>
      </c>
      <c r="CF23" s="12">
        <v>9.9000000000000008E-3</v>
      </c>
      <c r="CG23" s="12">
        <v>0.01</v>
      </c>
    </row>
    <row r="24" spans="1:85" x14ac:dyDescent="0.2">
      <c r="A24" s="6">
        <v>42</v>
      </c>
      <c r="B24" s="11">
        <v>4.5499999999999999E-2</v>
      </c>
      <c r="C24" s="11">
        <v>4.1300000000000003E-2</v>
      </c>
      <c r="D24" s="11">
        <v>3.7100000000000001E-2</v>
      </c>
      <c r="E24" s="11">
        <v>3.2599999999999997E-2</v>
      </c>
      <c r="F24" s="11">
        <v>2.7799999999999998E-2</v>
      </c>
      <c r="G24" s="11">
        <v>2.2700000000000001E-2</v>
      </c>
      <c r="H24" s="11">
        <v>1.77E-2</v>
      </c>
      <c r="I24" s="11">
        <v>1.2699999999999999E-2</v>
      </c>
      <c r="J24" s="11">
        <v>8.0000000000000002E-3</v>
      </c>
      <c r="K24" s="11">
        <v>3.7000000000000002E-3</v>
      </c>
      <c r="L24" s="11">
        <v>1E-4</v>
      </c>
      <c r="M24" s="11">
        <v>-2.7000000000000001E-3</v>
      </c>
      <c r="N24" s="11">
        <v>-4.7000000000000002E-3</v>
      </c>
      <c r="O24" s="11">
        <v>-5.7000000000000002E-3</v>
      </c>
      <c r="P24" s="11">
        <v>-5.7000000000000002E-3</v>
      </c>
      <c r="Q24" s="11">
        <v>-4.4999999999999997E-3</v>
      </c>
      <c r="R24" s="11">
        <v>-2.3E-3</v>
      </c>
      <c r="S24" s="11">
        <v>1.1999999999999999E-3</v>
      </c>
      <c r="T24" s="11">
        <v>5.8999999999999999E-3</v>
      </c>
      <c r="U24" s="11">
        <v>1.17E-2</v>
      </c>
      <c r="V24" s="11">
        <v>1.7999999999999999E-2</v>
      </c>
      <c r="W24" s="11">
        <v>2.4400000000000002E-2</v>
      </c>
      <c r="X24" s="11">
        <v>3.0200000000000001E-2</v>
      </c>
      <c r="Y24" s="11">
        <v>3.49E-2</v>
      </c>
      <c r="Z24" s="11">
        <v>3.8100000000000002E-2</v>
      </c>
      <c r="AA24" s="11">
        <v>3.9699999999999999E-2</v>
      </c>
      <c r="AB24" s="11">
        <v>3.9800000000000002E-2</v>
      </c>
      <c r="AC24" s="11">
        <v>3.8800000000000001E-2</v>
      </c>
      <c r="AD24" s="11">
        <v>3.6900000000000002E-2</v>
      </c>
      <c r="AE24" s="11">
        <v>3.4299999999999997E-2</v>
      </c>
      <c r="AF24" s="11">
        <v>3.1099999999999999E-2</v>
      </c>
      <c r="AG24" s="11">
        <v>2.76E-2</v>
      </c>
      <c r="AH24" s="11">
        <v>2.4E-2</v>
      </c>
      <c r="AI24" s="11">
        <v>2.0400000000000001E-2</v>
      </c>
      <c r="AJ24" s="11">
        <v>1.7000000000000001E-2</v>
      </c>
      <c r="AK24" s="11">
        <v>1.38E-2</v>
      </c>
      <c r="AL24" s="11">
        <v>1.0800000000000001E-2</v>
      </c>
      <c r="AM24" s="11">
        <v>7.7999999999999996E-3</v>
      </c>
      <c r="AN24" s="11">
        <v>4.7000000000000002E-3</v>
      </c>
      <c r="AO24" s="11">
        <v>1.8E-3</v>
      </c>
      <c r="AP24" s="11">
        <v>-1E-3</v>
      </c>
      <c r="AQ24" s="11">
        <v>-3.2000000000000002E-3</v>
      </c>
      <c r="AR24" s="11">
        <v>-4.3E-3</v>
      </c>
      <c r="AS24" s="11">
        <v>-4.3E-3</v>
      </c>
      <c r="AT24" s="11">
        <v>-3.7000000000000002E-3</v>
      </c>
      <c r="AU24" s="11">
        <v>-3.0999999999999999E-3</v>
      </c>
      <c r="AV24" s="11">
        <v>-3.3999999999999998E-3</v>
      </c>
      <c r="AW24" s="11">
        <v>-4.5999999999999999E-3</v>
      </c>
      <c r="AX24" s="11">
        <v>-6.1999999999999998E-3</v>
      </c>
      <c r="AY24" s="11">
        <v>-7.1999999999999998E-3</v>
      </c>
      <c r="AZ24" s="11">
        <v>-6.7000000000000002E-3</v>
      </c>
      <c r="BA24" s="11">
        <v>-4.1000000000000003E-3</v>
      </c>
      <c r="BB24" s="11">
        <v>2.0000000000000001E-4</v>
      </c>
      <c r="BC24" s="11">
        <v>5.4999999999999997E-3</v>
      </c>
      <c r="BD24" s="11">
        <v>1.09E-2</v>
      </c>
      <c r="BE24" s="11">
        <v>1.5599999999999999E-2</v>
      </c>
      <c r="BF24" s="11">
        <v>1.89E-2</v>
      </c>
      <c r="BG24" s="11">
        <v>2.0500000000000001E-2</v>
      </c>
      <c r="BH24" s="11">
        <v>2.01E-2</v>
      </c>
      <c r="BI24" s="11">
        <v>1.77E-2</v>
      </c>
      <c r="BJ24" s="11">
        <v>1.32E-2</v>
      </c>
      <c r="BK24" s="11">
        <v>7.3000000000000001E-3</v>
      </c>
      <c r="BL24" s="11">
        <v>2.9999999999999997E-4</v>
      </c>
      <c r="BM24" s="11">
        <v>-7.1000000000000004E-3</v>
      </c>
      <c r="BN24" s="12">
        <v>-8.8999999999999999E-3</v>
      </c>
      <c r="BO24" s="12">
        <v>-1.03E-2</v>
      </c>
      <c r="BP24" s="12">
        <v>-1.0999999999999999E-2</v>
      </c>
      <c r="BQ24" s="12">
        <v>-1.11E-2</v>
      </c>
      <c r="BR24" s="12">
        <v>-1.0500000000000001E-2</v>
      </c>
      <c r="BS24" s="12">
        <v>-9.2999999999999992E-3</v>
      </c>
      <c r="BT24" s="12">
        <v>-7.7000000000000002E-3</v>
      </c>
      <c r="BU24" s="12">
        <v>-5.7000000000000002E-3</v>
      </c>
      <c r="BV24" s="12">
        <v>-3.5999999999999999E-3</v>
      </c>
      <c r="BW24" s="12">
        <v>-1.6000000000000001E-3</v>
      </c>
      <c r="BX24" s="12">
        <v>2.0000000000000001E-4</v>
      </c>
      <c r="BY24" s="12">
        <v>2.0999999999999999E-3</v>
      </c>
      <c r="BZ24" s="12">
        <v>3.8999999999999998E-3</v>
      </c>
      <c r="CA24" s="12">
        <v>5.4999999999999997E-3</v>
      </c>
      <c r="CB24" s="12">
        <v>6.8999999999999999E-3</v>
      </c>
      <c r="CC24" s="12">
        <v>8.0999999999999996E-3</v>
      </c>
      <c r="CD24" s="12">
        <v>8.9999999999999993E-3</v>
      </c>
      <c r="CE24" s="12">
        <v>9.5999999999999992E-3</v>
      </c>
      <c r="CF24" s="12">
        <v>9.9000000000000008E-3</v>
      </c>
      <c r="CG24" s="12">
        <v>0.01</v>
      </c>
    </row>
    <row r="25" spans="1:85" x14ac:dyDescent="0.2">
      <c r="A25" s="6">
        <v>43</v>
      </c>
      <c r="B25" s="11">
        <v>4.4699999999999997E-2</v>
      </c>
      <c r="C25" s="11">
        <v>4.0500000000000001E-2</v>
      </c>
      <c r="D25" s="11">
        <v>3.6200000000000003E-2</v>
      </c>
      <c r="E25" s="11">
        <v>3.1800000000000002E-2</v>
      </c>
      <c r="F25" s="11">
        <v>2.7E-2</v>
      </c>
      <c r="G25" s="11">
        <v>2.2100000000000002E-2</v>
      </c>
      <c r="H25" s="11">
        <v>1.72E-2</v>
      </c>
      <c r="I25" s="11">
        <v>1.2500000000000001E-2</v>
      </c>
      <c r="J25" s="11">
        <v>8.0999999999999996E-3</v>
      </c>
      <c r="K25" s="11">
        <v>4.0000000000000001E-3</v>
      </c>
      <c r="L25" s="11">
        <v>5.0000000000000001E-4</v>
      </c>
      <c r="M25" s="11">
        <v>-2.3E-3</v>
      </c>
      <c r="N25" s="11">
        <v>-4.3E-3</v>
      </c>
      <c r="O25" s="11">
        <v>-5.4000000000000003E-3</v>
      </c>
      <c r="P25" s="11">
        <v>-5.4000000000000003E-3</v>
      </c>
      <c r="Q25" s="11">
        <v>-4.3E-3</v>
      </c>
      <c r="R25" s="11">
        <v>-2.0999999999999999E-3</v>
      </c>
      <c r="S25" s="11">
        <v>1.2999999999999999E-3</v>
      </c>
      <c r="T25" s="11">
        <v>5.7999999999999996E-3</v>
      </c>
      <c r="U25" s="11">
        <v>1.1299999999999999E-2</v>
      </c>
      <c r="V25" s="11">
        <v>1.72E-2</v>
      </c>
      <c r="W25" s="11">
        <v>2.3199999999999998E-2</v>
      </c>
      <c r="X25" s="11">
        <v>2.8799999999999999E-2</v>
      </c>
      <c r="Y25" s="11">
        <v>3.3300000000000003E-2</v>
      </c>
      <c r="Z25" s="11">
        <v>3.6499999999999998E-2</v>
      </c>
      <c r="AA25" s="11">
        <v>3.8100000000000002E-2</v>
      </c>
      <c r="AB25" s="11">
        <v>3.8399999999999997E-2</v>
      </c>
      <c r="AC25" s="11">
        <v>3.7499999999999999E-2</v>
      </c>
      <c r="AD25" s="11">
        <v>3.5700000000000003E-2</v>
      </c>
      <c r="AE25" s="11">
        <v>3.3300000000000003E-2</v>
      </c>
      <c r="AF25" s="11">
        <v>3.0499999999999999E-2</v>
      </c>
      <c r="AG25" s="11">
        <v>2.7400000000000001E-2</v>
      </c>
      <c r="AH25" s="11">
        <v>2.4299999999999999E-2</v>
      </c>
      <c r="AI25" s="11">
        <v>2.1100000000000001E-2</v>
      </c>
      <c r="AJ25" s="11">
        <v>1.8200000000000001E-2</v>
      </c>
      <c r="AK25" s="11">
        <v>1.55E-2</v>
      </c>
      <c r="AL25" s="11">
        <v>1.2800000000000001E-2</v>
      </c>
      <c r="AM25" s="11">
        <v>0.01</v>
      </c>
      <c r="AN25" s="11">
        <v>7.1999999999999998E-3</v>
      </c>
      <c r="AO25" s="11">
        <v>4.4000000000000003E-3</v>
      </c>
      <c r="AP25" s="11">
        <v>1.6999999999999999E-3</v>
      </c>
      <c r="AQ25" s="11">
        <v>-5.0000000000000001E-4</v>
      </c>
      <c r="AR25" s="11">
        <v>-1.8E-3</v>
      </c>
      <c r="AS25" s="11">
        <v>-2.2000000000000001E-3</v>
      </c>
      <c r="AT25" s="11">
        <v>-2.2000000000000001E-3</v>
      </c>
      <c r="AU25" s="11">
        <v>-2.3E-3</v>
      </c>
      <c r="AV25" s="11">
        <v>-3.3E-3</v>
      </c>
      <c r="AW25" s="11">
        <v>-5.1999999999999998E-3</v>
      </c>
      <c r="AX25" s="11">
        <v>-7.4000000000000003E-3</v>
      </c>
      <c r="AY25" s="11">
        <v>-8.8999999999999999E-3</v>
      </c>
      <c r="AZ25" s="11">
        <v>-8.8000000000000005E-3</v>
      </c>
      <c r="BA25" s="11">
        <v>-6.6E-3</v>
      </c>
      <c r="BB25" s="11">
        <v>-2.3999999999999998E-3</v>
      </c>
      <c r="BC25" s="11">
        <v>2.8E-3</v>
      </c>
      <c r="BD25" s="11">
        <v>8.3000000000000001E-3</v>
      </c>
      <c r="BE25" s="11">
        <v>1.3299999999999999E-2</v>
      </c>
      <c r="BF25" s="11">
        <v>1.7100000000000001E-2</v>
      </c>
      <c r="BG25" s="11">
        <v>1.9300000000000001E-2</v>
      </c>
      <c r="BH25" s="11">
        <v>1.9699999999999999E-2</v>
      </c>
      <c r="BI25" s="11">
        <v>1.8100000000000002E-2</v>
      </c>
      <c r="BJ25" s="11">
        <v>1.4500000000000001E-2</v>
      </c>
      <c r="BK25" s="11">
        <v>9.4999999999999998E-3</v>
      </c>
      <c r="BL25" s="11">
        <v>3.3999999999999998E-3</v>
      </c>
      <c r="BM25" s="11">
        <v>-3.0999999999999999E-3</v>
      </c>
      <c r="BN25" s="12">
        <v>-4.8999999999999998E-3</v>
      </c>
      <c r="BO25" s="12">
        <v>-6.3E-3</v>
      </c>
      <c r="BP25" s="12">
        <v>-7.4000000000000003E-3</v>
      </c>
      <c r="BQ25" s="12">
        <v>-7.9000000000000008E-3</v>
      </c>
      <c r="BR25" s="12">
        <v>-7.9000000000000008E-3</v>
      </c>
      <c r="BS25" s="12">
        <v>-7.4000000000000003E-3</v>
      </c>
      <c r="BT25" s="12">
        <v>-6.4000000000000003E-3</v>
      </c>
      <c r="BU25" s="12">
        <v>-4.8999999999999998E-3</v>
      </c>
      <c r="BV25" s="12">
        <v>-3.3E-3</v>
      </c>
      <c r="BW25" s="12">
        <v>-1.6000000000000001E-3</v>
      </c>
      <c r="BX25" s="12">
        <v>1E-4</v>
      </c>
      <c r="BY25" s="12">
        <v>1.9E-3</v>
      </c>
      <c r="BZ25" s="12">
        <v>3.7000000000000002E-3</v>
      </c>
      <c r="CA25" s="12">
        <v>5.3E-3</v>
      </c>
      <c r="CB25" s="12">
        <v>6.7999999999999996E-3</v>
      </c>
      <c r="CC25" s="12">
        <v>8.0000000000000002E-3</v>
      </c>
      <c r="CD25" s="12">
        <v>8.8999999999999999E-3</v>
      </c>
      <c r="CE25" s="12">
        <v>9.4999999999999998E-3</v>
      </c>
      <c r="CF25" s="12">
        <v>9.9000000000000008E-3</v>
      </c>
      <c r="CG25" s="12">
        <v>0.01</v>
      </c>
    </row>
    <row r="26" spans="1:85" x14ac:dyDescent="0.2">
      <c r="A26" s="6">
        <v>44</v>
      </c>
      <c r="B26" s="11">
        <v>4.3900000000000002E-2</v>
      </c>
      <c r="C26" s="11">
        <v>3.9699999999999999E-2</v>
      </c>
      <c r="D26" s="11">
        <v>3.5400000000000001E-2</v>
      </c>
      <c r="E26" s="11">
        <v>3.09E-2</v>
      </c>
      <c r="F26" s="11">
        <v>2.6200000000000001E-2</v>
      </c>
      <c r="G26" s="11">
        <v>2.1499999999999998E-2</v>
      </c>
      <c r="H26" s="11">
        <v>1.6799999999999999E-2</v>
      </c>
      <c r="I26" s="11">
        <v>1.23E-2</v>
      </c>
      <c r="J26" s="11">
        <v>8.0999999999999996E-3</v>
      </c>
      <c r="K26" s="11">
        <v>4.1999999999999997E-3</v>
      </c>
      <c r="L26" s="11">
        <v>8.0000000000000004E-4</v>
      </c>
      <c r="M26" s="11">
        <v>-2E-3</v>
      </c>
      <c r="N26" s="11">
        <v>-4.0000000000000001E-3</v>
      </c>
      <c r="O26" s="11">
        <v>-5.0000000000000001E-3</v>
      </c>
      <c r="P26" s="11">
        <v>-5.0000000000000001E-3</v>
      </c>
      <c r="Q26" s="11">
        <v>-3.8999999999999998E-3</v>
      </c>
      <c r="R26" s="11">
        <v>-1.6999999999999999E-3</v>
      </c>
      <c r="S26" s="11">
        <v>1.6000000000000001E-3</v>
      </c>
      <c r="T26" s="11">
        <v>5.8999999999999999E-3</v>
      </c>
      <c r="U26" s="11">
        <v>1.11E-2</v>
      </c>
      <c r="V26" s="11">
        <v>1.66E-2</v>
      </c>
      <c r="W26" s="11">
        <v>2.23E-2</v>
      </c>
      <c r="X26" s="11">
        <v>2.75E-2</v>
      </c>
      <c r="Y26" s="11">
        <v>3.1899999999999998E-2</v>
      </c>
      <c r="Z26" s="11">
        <v>3.5000000000000003E-2</v>
      </c>
      <c r="AA26" s="11">
        <v>3.6499999999999998E-2</v>
      </c>
      <c r="AB26" s="11">
        <v>3.6799999999999999E-2</v>
      </c>
      <c r="AC26" s="11">
        <v>3.5900000000000001E-2</v>
      </c>
      <c r="AD26" s="11">
        <v>3.4299999999999997E-2</v>
      </c>
      <c r="AE26" s="11">
        <v>3.2000000000000001E-2</v>
      </c>
      <c r="AF26" s="11">
        <v>2.9499999999999998E-2</v>
      </c>
      <c r="AG26" s="11">
        <v>2.6800000000000001E-2</v>
      </c>
      <c r="AH26" s="11">
        <v>2.41E-2</v>
      </c>
      <c r="AI26" s="11">
        <v>2.1399999999999999E-2</v>
      </c>
      <c r="AJ26" s="11">
        <v>1.89E-2</v>
      </c>
      <c r="AK26" s="11">
        <v>1.6500000000000001E-2</v>
      </c>
      <c r="AL26" s="11">
        <v>1.4200000000000001E-2</v>
      </c>
      <c r="AM26" s="11">
        <v>1.18E-2</v>
      </c>
      <c r="AN26" s="11">
        <v>9.2999999999999992E-3</v>
      </c>
      <c r="AO26" s="11">
        <v>6.7000000000000002E-3</v>
      </c>
      <c r="AP26" s="11">
        <v>4.3E-3</v>
      </c>
      <c r="AQ26" s="11">
        <v>2.3E-3</v>
      </c>
      <c r="AR26" s="11">
        <v>8.9999999999999998E-4</v>
      </c>
      <c r="AS26" s="11">
        <v>2.9999999999999997E-4</v>
      </c>
      <c r="AT26" s="11">
        <v>-1E-4</v>
      </c>
      <c r="AU26" s="11">
        <v>-8.0000000000000004E-4</v>
      </c>
      <c r="AV26" s="11">
        <v>-2.3999999999999998E-3</v>
      </c>
      <c r="AW26" s="11">
        <v>-4.8999999999999998E-3</v>
      </c>
      <c r="AX26" s="11">
        <v>-7.7000000000000002E-3</v>
      </c>
      <c r="AY26" s="11">
        <v>-9.7999999999999997E-3</v>
      </c>
      <c r="AZ26" s="11">
        <v>-1.0200000000000001E-2</v>
      </c>
      <c r="BA26" s="11">
        <v>-8.5000000000000006E-3</v>
      </c>
      <c r="BB26" s="11">
        <v>-4.7999999999999996E-3</v>
      </c>
      <c r="BC26" s="11">
        <v>2.0000000000000001E-4</v>
      </c>
      <c r="BD26" s="11">
        <v>5.5999999999999999E-3</v>
      </c>
      <c r="BE26" s="11">
        <v>1.0699999999999999E-2</v>
      </c>
      <c r="BF26" s="11">
        <v>1.4800000000000001E-2</v>
      </c>
      <c r="BG26" s="11">
        <v>1.7500000000000002E-2</v>
      </c>
      <c r="BH26" s="11">
        <v>1.8499999999999999E-2</v>
      </c>
      <c r="BI26" s="11">
        <v>1.77E-2</v>
      </c>
      <c r="BJ26" s="11">
        <v>1.4999999999999999E-2</v>
      </c>
      <c r="BK26" s="11">
        <v>1.0999999999999999E-2</v>
      </c>
      <c r="BL26" s="11">
        <v>5.8999999999999999E-3</v>
      </c>
      <c r="BM26" s="11">
        <v>2.0000000000000001E-4</v>
      </c>
      <c r="BN26" s="12">
        <v>-1.2999999999999999E-3</v>
      </c>
      <c r="BO26" s="12">
        <v>-2.7000000000000001E-3</v>
      </c>
      <c r="BP26" s="12">
        <v>-3.8999999999999998E-3</v>
      </c>
      <c r="BQ26" s="12">
        <v>-4.7999999999999996E-3</v>
      </c>
      <c r="BR26" s="12">
        <v>-5.3E-3</v>
      </c>
      <c r="BS26" s="12">
        <v>-5.3E-3</v>
      </c>
      <c r="BT26" s="12">
        <v>-4.8999999999999998E-3</v>
      </c>
      <c r="BU26" s="12">
        <v>-4.0000000000000001E-3</v>
      </c>
      <c r="BV26" s="12">
        <v>-2.8E-3</v>
      </c>
      <c r="BW26" s="12">
        <v>-1.4E-3</v>
      </c>
      <c r="BX26" s="12">
        <v>1E-4</v>
      </c>
      <c r="BY26" s="12">
        <v>1.8E-3</v>
      </c>
      <c r="BZ26" s="12">
        <v>3.5000000000000001E-3</v>
      </c>
      <c r="CA26" s="12">
        <v>5.1999999999999998E-3</v>
      </c>
      <c r="CB26" s="12">
        <v>6.6E-3</v>
      </c>
      <c r="CC26" s="12">
        <v>7.9000000000000008E-3</v>
      </c>
      <c r="CD26" s="12">
        <v>8.8000000000000005E-3</v>
      </c>
      <c r="CE26" s="12">
        <v>9.4999999999999998E-3</v>
      </c>
      <c r="CF26" s="12">
        <v>9.9000000000000008E-3</v>
      </c>
      <c r="CG26" s="12">
        <v>0.01</v>
      </c>
    </row>
    <row r="27" spans="1:85" x14ac:dyDescent="0.2">
      <c r="A27" s="6">
        <v>45</v>
      </c>
      <c r="B27" s="11">
        <v>4.2900000000000001E-2</v>
      </c>
      <c r="C27" s="11">
        <v>3.8699999999999998E-2</v>
      </c>
      <c r="D27" s="11">
        <v>3.4500000000000003E-2</v>
      </c>
      <c r="E27" s="11">
        <v>3.0099999999999998E-2</v>
      </c>
      <c r="F27" s="11">
        <v>2.5499999999999998E-2</v>
      </c>
      <c r="G27" s="11">
        <v>2.0899999999999998E-2</v>
      </c>
      <c r="H27" s="11">
        <v>1.6400000000000001E-2</v>
      </c>
      <c r="I27" s="11">
        <v>1.21E-2</v>
      </c>
      <c r="J27" s="11">
        <v>8.0999999999999996E-3</v>
      </c>
      <c r="K27" s="11">
        <v>4.3E-3</v>
      </c>
      <c r="L27" s="11">
        <v>1E-3</v>
      </c>
      <c r="M27" s="11">
        <v>-1.6999999999999999E-3</v>
      </c>
      <c r="N27" s="11">
        <v>-3.5999999999999999E-3</v>
      </c>
      <c r="O27" s="11">
        <v>-4.5999999999999999E-3</v>
      </c>
      <c r="P27" s="11">
        <v>-4.4999999999999997E-3</v>
      </c>
      <c r="Q27" s="11">
        <v>-3.3999999999999998E-3</v>
      </c>
      <c r="R27" s="11">
        <v>-1.1999999999999999E-3</v>
      </c>
      <c r="S27" s="11">
        <v>2.0999999999999999E-3</v>
      </c>
      <c r="T27" s="11">
        <v>6.1999999999999998E-3</v>
      </c>
      <c r="U27" s="11">
        <v>1.11E-2</v>
      </c>
      <c r="V27" s="11">
        <v>1.6299999999999999E-2</v>
      </c>
      <c r="W27" s="11">
        <v>2.1600000000000001E-2</v>
      </c>
      <c r="X27" s="11">
        <v>2.6499999999999999E-2</v>
      </c>
      <c r="Y27" s="11">
        <v>3.0599999999999999E-2</v>
      </c>
      <c r="Z27" s="11">
        <v>3.3500000000000002E-2</v>
      </c>
      <c r="AA27" s="11">
        <v>3.49E-2</v>
      </c>
      <c r="AB27" s="11">
        <v>3.5000000000000003E-2</v>
      </c>
      <c r="AC27" s="11">
        <v>3.4200000000000001E-2</v>
      </c>
      <c r="AD27" s="11">
        <v>3.2500000000000001E-2</v>
      </c>
      <c r="AE27" s="11">
        <v>3.04E-2</v>
      </c>
      <c r="AF27" s="11">
        <v>2.8199999999999999E-2</v>
      </c>
      <c r="AG27" s="11">
        <v>2.58E-2</v>
      </c>
      <c r="AH27" s="11">
        <v>2.35E-2</v>
      </c>
      <c r="AI27" s="11">
        <v>2.12E-2</v>
      </c>
      <c r="AJ27" s="11">
        <v>1.9E-2</v>
      </c>
      <c r="AK27" s="11">
        <v>1.7000000000000001E-2</v>
      </c>
      <c r="AL27" s="11">
        <v>1.4999999999999999E-2</v>
      </c>
      <c r="AM27" s="11">
        <v>1.2999999999999999E-2</v>
      </c>
      <c r="AN27" s="11">
        <v>1.09E-2</v>
      </c>
      <c r="AO27" s="11">
        <v>8.6999999999999994E-3</v>
      </c>
      <c r="AP27" s="11">
        <v>6.7000000000000002E-3</v>
      </c>
      <c r="AQ27" s="11">
        <v>5.0000000000000001E-3</v>
      </c>
      <c r="AR27" s="11">
        <v>3.7000000000000002E-3</v>
      </c>
      <c r="AS27" s="11">
        <v>3.0000000000000001E-3</v>
      </c>
      <c r="AT27" s="11">
        <v>2.3999999999999998E-3</v>
      </c>
      <c r="AU27" s="11">
        <v>1.2999999999999999E-3</v>
      </c>
      <c r="AV27" s="11">
        <v>-8.9999999999999998E-4</v>
      </c>
      <c r="AW27" s="11">
        <v>-3.8999999999999998E-3</v>
      </c>
      <c r="AX27" s="11">
        <v>-7.1999999999999998E-3</v>
      </c>
      <c r="AY27" s="11">
        <v>-9.7999999999999997E-3</v>
      </c>
      <c r="AZ27" s="11">
        <v>-1.09E-2</v>
      </c>
      <c r="BA27" s="11">
        <v>-9.7999999999999997E-3</v>
      </c>
      <c r="BB27" s="11">
        <v>-6.7000000000000002E-3</v>
      </c>
      <c r="BC27" s="11">
        <v>-2.2000000000000001E-3</v>
      </c>
      <c r="BD27" s="11">
        <v>2.8999999999999998E-3</v>
      </c>
      <c r="BE27" s="11">
        <v>7.9000000000000008E-3</v>
      </c>
      <c r="BF27" s="11">
        <v>1.21E-2</v>
      </c>
      <c r="BG27" s="11">
        <v>1.5100000000000001E-2</v>
      </c>
      <c r="BH27" s="11">
        <v>1.66E-2</v>
      </c>
      <c r="BI27" s="11">
        <v>1.66E-2</v>
      </c>
      <c r="BJ27" s="11">
        <v>1.4800000000000001E-2</v>
      </c>
      <c r="BK27" s="11">
        <v>1.17E-2</v>
      </c>
      <c r="BL27" s="11">
        <v>7.4999999999999997E-3</v>
      </c>
      <c r="BM27" s="11">
        <v>2.8E-3</v>
      </c>
      <c r="BN27" s="12">
        <v>1.6000000000000001E-3</v>
      </c>
      <c r="BO27" s="12">
        <v>4.0000000000000002E-4</v>
      </c>
      <c r="BP27" s="12">
        <v>-8.9999999999999998E-4</v>
      </c>
      <c r="BQ27" s="12">
        <v>-1.9E-3</v>
      </c>
      <c r="BR27" s="12">
        <v>-2.8E-3</v>
      </c>
      <c r="BS27" s="12">
        <v>-3.2000000000000002E-3</v>
      </c>
      <c r="BT27" s="12">
        <v>-3.2000000000000002E-3</v>
      </c>
      <c r="BU27" s="12">
        <v>-2.8E-3</v>
      </c>
      <c r="BV27" s="12">
        <v>-2.0999999999999999E-3</v>
      </c>
      <c r="BW27" s="12">
        <v>-1E-3</v>
      </c>
      <c r="BX27" s="12">
        <v>2.9999999999999997E-4</v>
      </c>
      <c r="BY27" s="12">
        <v>1.8E-3</v>
      </c>
      <c r="BZ27" s="12">
        <v>3.3999999999999998E-3</v>
      </c>
      <c r="CA27" s="12">
        <v>5.0000000000000001E-3</v>
      </c>
      <c r="CB27" s="12">
        <v>6.4999999999999997E-3</v>
      </c>
      <c r="CC27" s="12">
        <v>7.7999999999999996E-3</v>
      </c>
      <c r="CD27" s="12">
        <v>8.6999999999999994E-3</v>
      </c>
      <c r="CE27" s="12">
        <v>9.4999999999999998E-3</v>
      </c>
      <c r="CF27" s="12">
        <v>9.9000000000000008E-3</v>
      </c>
      <c r="CG27" s="12">
        <v>0.01</v>
      </c>
    </row>
    <row r="28" spans="1:85" x14ac:dyDescent="0.2">
      <c r="A28" s="6">
        <v>46</v>
      </c>
      <c r="B28" s="11">
        <v>4.1500000000000002E-2</v>
      </c>
      <c r="C28" s="11">
        <v>3.7600000000000001E-2</v>
      </c>
      <c r="D28" s="11">
        <v>3.3599999999999998E-2</v>
      </c>
      <c r="E28" s="11">
        <v>2.9399999999999999E-2</v>
      </c>
      <c r="F28" s="11">
        <v>2.5000000000000001E-2</v>
      </c>
      <c r="G28" s="11">
        <v>2.0500000000000001E-2</v>
      </c>
      <c r="H28" s="11">
        <v>1.6199999999999999E-2</v>
      </c>
      <c r="I28" s="11">
        <v>1.21E-2</v>
      </c>
      <c r="J28" s="11">
        <v>8.0999999999999996E-3</v>
      </c>
      <c r="K28" s="11">
        <v>4.4999999999999997E-3</v>
      </c>
      <c r="L28" s="11">
        <v>1.1999999999999999E-3</v>
      </c>
      <c r="M28" s="11">
        <v>-1.4E-3</v>
      </c>
      <c r="N28" s="11">
        <v>-3.3E-3</v>
      </c>
      <c r="O28" s="11">
        <v>-4.1000000000000003E-3</v>
      </c>
      <c r="P28" s="11">
        <v>-4.0000000000000001E-3</v>
      </c>
      <c r="Q28" s="11">
        <v>-2.8E-3</v>
      </c>
      <c r="R28" s="11">
        <v>-5.0000000000000001E-4</v>
      </c>
      <c r="S28" s="11">
        <v>2.7000000000000001E-3</v>
      </c>
      <c r="T28" s="11">
        <v>6.7000000000000002E-3</v>
      </c>
      <c r="U28" s="11">
        <v>1.1299999999999999E-2</v>
      </c>
      <c r="V28" s="11">
        <v>1.6199999999999999E-2</v>
      </c>
      <c r="W28" s="11">
        <v>2.1100000000000001E-2</v>
      </c>
      <c r="X28" s="11">
        <v>2.5700000000000001E-2</v>
      </c>
      <c r="Y28" s="11">
        <v>2.9399999999999999E-2</v>
      </c>
      <c r="Z28" s="11">
        <v>3.2000000000000001E-2</v>
      </c>
      <c r="AA28" s="11">
        <v>3.32E-2</v>
      </c>
      <c r="AB28" s="11">
        <v>3.32E-2</v>
      </c>
      <c r="AC28" s="11">
        <v>3.2300000000000002E-2</v>
      </c>
      <c r="AD28" s="11">
        <v>3.0700000000000002E-2</v>
      </c>
      <c r="AE28" s="11">
        <v>2.87E-2</v>
      </c>
      <c r="AF28" s="11">
        <v>2.6599999999999999E-2</v>
      </c>
      <c r="AG28" s="11">
        <v>2.46E-2</v>
      </c>
      <c r="AH28" s="11">
        <v>2.2499999999999999E-2</v>
      </c>
      <c r="AI28" s="11">
        <v>2.0500000000000001E-2</v>
      </c>
      <c r="AJ28" s="11">
        <v>1.8700000000000001E-2</v>
      </c>
      <c r="AK28" s="11">
        <v>1.7000000000000001E-2</v>
      </c>
      <c r="AL28" s="11">
        <v>1.54E-2</v>
      </c>
      <c r="AM28" s="11">
        <v>1.38E-2</v>
      </c>
      <c r="AN28" s="11">
        <v>1.2200000000000001E-2</v>
      </c>
      <c r="AO28" s="11">
        <v>1.04E-2</v>
      </c>
      <c r="AP28" s="11">
        <v>8.8000000000000005E-3</v>
      </c>
      <c r="AQ28" s="11">
        <v>7.4999999999999997E-3</v>
      </c>
      <c r="AR28" s="11">
        <v>6.4000000000000003E-3</v>
      </c>
      <c r="AS28" s="11">
        <v>5.7000000000000002E-3</v>
      </c>
      <c r="AT28" s="11">
        <v>5.0000000000000001E-3</v>
      </c>
      <c r="AU28" s="11">
        <v>3.5999999999999999E-3</v>
      </c>
      <c r="AV28" s="11">
        <v>1.1999999999999999E-3</v>
      </c>
      <c r="AW28" s="11">
        <v>-2.2000000000000001E-3</v>
      </c>
      <c r="AX28" s="11">
        <v>-5.8999999999999999E-3</v>
      </c>
      <c r="AY28" s="11">
        <v>-8.9999999999999993E-3</v>
      </c>
      <c r="AZ28" s="11">
        <v>-1.0699999999999999E-2</v>
      </c>
      <c r="BA28" s="11">
        <v>-1.0200000000000001E-2</v>
      </c>
      <c r="BB28" s="11">
        <v>-7.9000000000000008E-3</v>
      </c>
      <c r="BC28" s="11">
        <v>-4.1000000000000003E-3</v>
      </c>
      <c r="BD28" s="11">
        <v>5.0000000000000001E-4</v>
      </c>
      <c r="BE28" s="11">
        <v>5.1000000000000004E-3</v>
      </c>
      <c r="BF28" s="11">
        <v>9.1999999999999998E-3</v>
      </c>
      <c r="BG28" s="11">
        <v>1.23E-2</v>
      </c>
      <c r="BH28" s="11">
        <v>1.43E-2</v>
      </c>
      <c r="BI28" s="11">
        <v>1.4800000000000001E-2</v>
      </c>
      <c r="BJ28" s="11">
        <v>1.38E-2</v>
      </c>
      <c r="BK28" s="11">
        <v>1.1599999999999999E-2</v>
      </c>
      <c r="BL28" s="11">
        <v>8.3000000000000001E-3</v>
      </c>
      <c r="BM28" s="11">
        <v>4.4999999999999997E-3</v>
      </c>
      <c r="BN28" s="12">
        <v>3.7000000000000002E-3</v>
      </c>
      <c r="BO28" s="12">
        <v>2.8E-3</v>
      </c>
      <c r="BP28" s="12">
        <v>1.6999999999999999E-3</v>
      </c>
      <c r="BQ28" s="12">
        <v>5.0000000000000001E-4</v>
      </c>
      <c r="BR28" s="12">
        <v>-4.0000000000000002E-4</v>
      </c>
      <c r="BS28" s="12">
        <v>-1.1999999999999999E-3</v>
      </c>
      <c r="BT28" s="12">
        <v>-1.5E-3</v>
      </c>
      <c r="BU28" s="12">
        <v>-1.5E-3</v>
      </c>
      <c r="BV28" s="12">
        <v>-1.1000000000000001E-3</v>
      </c>
      <c r="BW28" s="12">
        <v>-4.0000000000000002E-4</v>
      </c>
      <c r="BX28" s="12">
        <v>5.9999999999999995E-4</v>
      </c>
      <c r="BY28" s="12">
        <v>2E-3</v>
      </c>
      <c r="BZ28" s="12">
        <v>3.5000000000000001E-3</v>
      </c>
      <c r="CA28" s="12">
        <v>5.0000000000000001E-3</v>
      </c>
      <c r="CB28" s="12">
        <v>6.4000000000000003E-3</v>
      </c>
      <c r="CC28" s="12">
        <v>7.7000000000000002E-3</v>
      </c>
      <c r="CD28" s="12">
        <v>8.6999999999999994E-3</v>
      </c>
      <c r="CE28" s="12">
        <v>9.4000000000000004E-3</v>
      </c>
      <c r="CF28" s="12">
        <v>9.9000000000000008E-3</v>
      </c>
      <c r="CG28" s="12">
        <v>0.01</v>
      </c>
    </row>
    <row r="29" spans="1:85" x14ac:dyDescent="0.2">
      <c r="A29" s="6">
        <v>47</v>
      </c>
      <c r="B29" s="11">
        <v>3.9800000000000002E-2</v>
      </c>
      <c r="C29" s="11">
        <v>3.6200000000000003E-2</v>
      </c>
      <c r="D29" s="11">
        <v>3.2599999999999997E-2</v>
      </c>
      <c r="E29" s="11">
        <v>2.8799999999999999E-2</v>
      </c>
      <c r="F29" s="11">
        <v>2.46E-2</v>
      </c>
      <c r="G29" s="11">
        <v>2.0400000000000001E-2</v>
      </c>
      <c r="H29" s="11">
        <v>1.6199999999999999E-2</v>
      </c>
      <c r="I29" s="11">
        <v>1.2200000000000001E-2</v>
      </c>
      <c r="J29" s="11">
        <v>8.3000000000000001E-3</v>
      </c>
      <c r="K29" s="11">
        <v>4.7000000000000002E-3</v>
      </c>
      <c r="L29" s="11">
        <v>1.5E-3</v>
      </c>
      <c r="M29" s="11">
        <v>-1.1000000000000001E-3</v>
      </c>
      <c r="N29" s="11">
        <v>-2.8999999999999998E-3</v>
      </c>
      <c r="O29" s="11">
        <v>-3.7000000000000002E-3</v>
      </c>
      <c r="P29" s="11">
        <v>-3.3999999999999998E-3</v>
      </c>
      <c r="Q29" s="11">
        <v>-2.2000000000000001E-3</v>
      </c>
      <c r="R29" s="11">
        <v>1E-4</v>
      </c>
      <c r="S29" s="11">
        <v>3.3E-3</v>
      </c>
      <c r="T29" s="11">
        <v>7.1999999999999998E-3</v>
      </c>
      <c r="U29" s="11">
        <v>1.1599999999999999E-2</v>
      </c>
      <c r="V29" s="11">
        <v>1.6199999999999999E-2</v>
      </c>
      <c r="W29" s="11">
        <v>2.0799999999999999E-2</v>
      </c>
      <c r="X29" s="11">
        <v>2.4899999999999999E-2</v>
      </c>
      <c r="Y29" s="11">
        <v>2.8299999999999999E-2</v>
      </c>
      <c r="Z29" s="11">
        <v>3.0499999999999999E-2</v>
      </c>
      <c r="AA29" s="11">
        <v>3.15E-2</v>
      </c>
      <c r="AB29" s="11">
        <v>3.1399999999999997E-2</v>
      </c>
      <c r="AC29" s="11">
        <v>3.04E-2</v>
      </c>
      <c r="AD29" s="11">
        <v>2.8799999999999999E-2</v>
      </c>
      <c r="AE29" s="11">
        <v>2.69E-2</v>
      </c>
      <c r="AF29" s="11">
        <v>2.4899999999999999E-2</v>
      </c>
      <c r="AG29" s="11">
        <v>2.3099999999999999E-2</v>
      </c>
      <c r="AH29" s="11">
        <v>2.12E-2</v>
      </c>
      <c r="AI29" s="11">
        <v>1.9400000000000001E-2</v>
      </c>
      <c r="AJ29" s="11">
        <v>1.7899999999999999E-2</v>
      </c>
      <c r="AK29" s="11">
        <v>1.6500000000000001E-2</v>
      </c>
      <c r="AL29" s="11">
        <v>1.5299999999999999E-2</v>
      </c>
      <c r="AM29" s="11">
        <v>1.4200000000000001E-2</v>
      </c>
      <c r="AN29" s="11">
        <v>1.3100000000000001E-2</v>
      </c>
      <c r="AO29" s="11">
        <v>1.1900000000000001E-2</v>
      </c>
      <c r="AP29" s="11">
        <v>1.0699999999999999E-2</v>
      </c>
      <c r="AQ29" s="11">
        <v>9.7000000000000003E-3</v>
      </c>
      <c r="AR29" s="11">
        <v>8.8999999999999999E-3</v>
      </c>
      <c r="AS29" s="11">
        <v>8.3000000000000001E-3</v>
      </c>
      <c r="AT29" s="11">
        <v>7.4999999999999997E-3</v>
      </c>
      <c r="AU29" s="11">
        <v>6.1000000000000004E-3</v>
      </c>
      <c r="AV29" s="11">
        <v>3.5999999999999999E-3</v>
      </c>
      <c r="AW29" s="11">
        <v>0</v>
      </c>
      <c r="AX29" s="11">
        <v>-3.8999999999999998E-3</v>
      </c>
      <c r="AY29" s="11">
        <v>-7.4000000000000003E-3</v>
      </c>
      <c r="AZ29" s="11">
        <v>-9.5999999999999992E-3</v>
      </c>
      <c r="BA29" s="11">
        <v>-9.9000000000000008E-3</v>
      </c>
      <c r="BB29" s="11">
        <v>-8.3000000000000001E-3</v>
      </c>
      <c r="BC29" s="11">
        <v>-5.3E-3</v>
      </c>
      <c r="BD29" s="11">
        <v>-1.5E-3</v>
      </c>
      <c r="BE29" s="11">
        <v>2.5999999999999999E-3</v>
      </c>
      <c r="BF29" s="11">
        <v>6.4000000000000003E-3</v>
      </c>
      <c r="BG29" s="11">
        <v>9.4000000000000004E-3</v>
      </c>
      <c r="BH29" s="11">
        <v>1.1599999999999999E-2</v>
      </c>
      <c r="BI29" s="11">
        <v>1.26E-2</v>
      </c>
      <c r="BJ29" s="11">
        <v>1.2200000000000001E-2</v>
      </c>
      <c r="BK29" s="11">
        <v>1.0699999999999999E-2</v>
      </c>
      <c r="BL29" s="11">
        <v>8.2000000000000007E-3</v>
      </c>
      <c r="BM29" s="11">
        <v>5.1999999999999998E-3</v>
      </c>
      <c r="BN29" s="12">
        <v>4.8999999999999998E-3</v>
      </c>
      <c r="BO29" s="12">
        <v>4.3E-3</v>
      </c>
      <c r="BP29" s="12">
        <v>3.5000000000000001E-3</v>
      </c>
      <c r="BQ29" s="12">
        <v>2.5999999999999999E-3</v>
      </c>
      <c r="BR29" s="12">
        <v>1.6000000000000001E-3</v>
      </c>
      <c r="BS29" s="12">
        <v>6.9999999999999999E-4</v>
      </c>
      <c r="BT29" s="12">
        <v>1E-4</v>
      </c>
      <c r="BU29" s="12">
        <v>-1E-4</v>
      </c>
      <c r="BV29" s="12">
        <v>0</v>
      </c>
      <c r="BW29" s="12">
        <v>4.0000000000000002E-4</v>
      </c>
      <c r="BX29" s="12">
        <v>1.1000000000000001E-3</v>
      </c>
      <c r="BY29" s="12">
        <v>2.3E-3</v>
      </c>
      <c r="BZ29" s="12">
        <v>3.5999999999999999E-3</v>
      </c>
      <c r="CA29" s="12">
        <v>5.0000000000000001E-3</v>
      </c>
      <c r="CB29" s="12">
        <v>6.4000000000000003E-3</v>
      </c>
      <c r="CC29" s="12">
        <v>7.6E-3</v>
      </c>
      <c r="CD29" s="12">
        <v>8.6E-3</v>
      </c>
      <c r="CE29" s="12">
        <v>9.4000000000000004E-3</v>
      </c>
      <c r="CF29" s="12">
        <v>9.9000000000000008E-3</v>
      </c>
      <c r="CG29" s="12">
        <v>0.01</v>
      </c>
    </row>
    <row r="30" spans="1:85" x14ac:dyDescent="0.2">
      <c r="A30" s="6">
        <v>48</v>
      </c>
      <c r="B30" s="11">
        <v>3.7699999999999997E-2</v>
      </c>
      <c r="C30" s="11">
        <v>3.4700000000000002E-2</v>
      </c>
      <c r="D30" s="11">
        <v>3.1600000000000003E-2</v>
      </c>
      <c r="E30" s="11">
        <v>2.8199999999999999E-2</v>
      </c>
      <c r="F30" s="11">
        <v>2.4500000000000001E-2</v>
      </c>
      <c r="G30" s="11">
        <v>2.0400000000000001E-2</v>
      </c>
      <c r="H30" s="11">
        <v>1.6400000000000001E-2</v>
      </c>
      <c r="I30" s="11">
        <v>1.24E-2</v>
      </c>
      <c r="J30" s="11">
        <v>8.6E-3</v>
      </c>
      <c r="K30" s="11">
        <v>5.1000000000000004E-3</v>
      </c>
      <c r="L30" s="11">
        <v>1.9E-3</v>
      </c>
      <c r="M30" s="11">
        <v>-6.9999999999999999E-4</v>
      </c>
      <c r="N30" s="11">
        <v>-2.3999999999999998E-3</v>
      </c>
      <c r="O30" s="11">
        <v>-3.0999999999999999E-3</v>
      </c>
      <c r="P30" s="11">
        <v>-2.8E-3</v>
      </c>
      <c r="Q30" s="11">
        <v>-1.5E-3</v>
      </c>
      <c r="R30" s="11">
        <v>8.0000000000000004E-4</v>
      </c>
      <c r="S30" s="11">
        <v>3.8999999999999998E-3</v>
      </c>
      <c r="T30" s="11">
        <v>7.7000000000000002E-3</v>
      </c>
      <c r="U30" s="11">
        <v>1.1900000000000001E-2</v>
      </c>
      <c r="V30" s="11">
        <v>1.6299999999999999E-2</v>
      </c>
      <c r="W30" s="11">
        <v>2.0500000000000001E-2</v>
      </c>
      <c r="X30" s="11">
        <v>2.4299999999999999E-2</v>
      </c>
      <c r="Y30" s="11">
        <v>2.7300000000000001E-2</v>
      </c>
      <c r="Z30" s="11">
        <v>2.92E-2</v>
      </c>
      <c r="AA30" s="11">
        <v>2.98E-2</v>
      </c>
      <c r="AB30" s="11">
        <v>2.9499999999999998E-2</v>
      </c>
      <c r="AC30" s="11">
        <v>2.8500000000000001E-2</v>
      </c>
      <c r="AD30" s="11">
        <v>2.69E-2</v>
      </c>
      <c r="AE30" s="11">
        <v>2.5100000000000001E-2</v>
      </c>
      <c r="AF30" s="11">
        <v>2.3199999999999998E-2</v>
      </c>
      <c r="AG30" s="11">
        <v>2.1399999999999999E-2</v>
      </c>
      <c r="AH30" s="11">
        <v>1.9699999999999999E-2</v>
      </c>
      <c r="AI30" s="11">
        <v>1.8100000000000002E-2</v>
      </c>
      <c r="AJ30" s="11">
        <v>1.67E-2</v>
      </c>
      <c r="AK30" s="11">
        <v>1.5699999999999999E-2</v>
      </c>
      <c r="AL30" s="11">
        <v>1.4999999999999999E-2</v>
      </c>
      <c r="AM30" s="11">
        <v>1.44E-2</v>
      </c>
      <c r="AN30" s="11">
        <v>1.37E-2</v>
      </c>
      <c r="AO30" s="11">
        <v>1.2999999999999999E-2</v>
      </c>
      <c r="AP30" s="11">
        <v>1.2200000000000001E-2</v>
      </c>
      <c r="AQ30" s="11">
        <v>1.15E-2</v>
      </c>
      <c r="AR30" s="11">
        <v>1.09E-2</v>
      </c>
      <c r="AS30" s="11">
        <v>1.04E-2</v>
      </c>
      <c r="AT30" s="11">
        <v>9.7999999999999997E-3</v>
      </c>
      <c r="AU30" s="11">
        <v>8.3999999999999995E-3</v>
      </c>
      <c r="AV30" s="11">
        <v>6.0000000000000001E-3</v>
      </c>
      <c r="AW30" s="11">
        <v>2.5000000000000001E-3</v>
      </c>
      <c r="AX30" s="11">
        <v>-1.5E-3</v>
      </c>
      <c r="AY30" s="11">
        <v>-5.1000000000000004E-3</v>
      </c>
      <c r="AZ30" s="11">
        <v>-7.7000000000000002E-3</v>
      </c>
      <c r="BA30" s="11">
        <v>-8.6E-3</v>
      </c>
      <c r="BB30" s="11">
        <v>-7.9000000000000008E-3</v>
      </c>
      <c r="BC30" s="11">
        <v>-5.7000000000000002E-3</v>
      </c>
      <c r="BD30" s="11">
        <v>-2.8E-3</v>
      </c>
      <c r="BE30" s="11">
        <v>5.9999999999999995E-4</v>
      </c>
      <c r="BF30" s="11">
        <v>3.8999999999999998E-3</v>
      </c>
      <c r="BG30" s="11">
        <v>6.7000000000000002E-3</v>
      </c>
      <c r="BH30" s="11">
        <v>8.8000000000000005E-3</v>
      </c>
      <c r="BI30" s="11">
        <v>0.01</v>
      </c>
      <c r="BJ30" s="11">
        <v>0.01</v>
      </c>
      <c r="BK30" s="11">
        <v>9.1000000000000004E-3</v>
      </c>
      <c r="BL30" s="11">
        <v>7.3000000000000001E-3</v>
      </c>
      <c r="BM30" s="11">
        <v>4.8999999999999998E-3</v>
      </c>
      <c r="BN30" s="12">
        <v>5.1000000000000004E-3</v>
      </c>
      <c r="BO30" s="12">
        <v>5.0000000000000001E-3</v>
      </c>
      <c r="BP30" s="12">
        <v>4.5999999999999999E-3</v>
      </c>
      <c r="BQ30" s="12">
        <v>4.0000000000000001E-3</v>
      </c>
      <c r="BR30" s="12">
        <v>3.2000000000000002E-3</v>
      </c>
      <c r="BS30" s="12">
        <v>2.3999999999999998E-3</v>
      </c>
      <c r="BT30" s="12">
        <v>1.6999999999999999E-3</v>
      </c>
      <c r="BU30" s="12">
        <v>1.2999999999999999E-3</v>
      </c>
      <c r="BV30" s="12">
        <v>1.1999999999999999E-3</v>
      </c>
      <c r="BW30" s="12">
        <v>1.2999999999999999E-3</v>
      </c>
      <c r="BX30" s="12">
        <v>1.8E-3</v>
      </c>
      <c r="BY30" s="12">
        <v>2.7000000000000001E-3</v>
      </c>
      <c r="BZ30" s="12">
        <v>3.8E-3</v>
      </c>
      <c r="CA30" s="12">
        <v>5.1000000000000004E-3</v>
      </c>
      <c r="CB30" s="12">
        <v>6.4000000000000003E-3</v>
      </c>
      <c r="CC30" s="12">
        <v>7.6E-3</v>
      </c>
      <c r="CD30" s="12">
        <v>8.6E-3</v>
      </c>
      <c r="CE30" s="12">
        <v>9.4000000000000004E-3</v>
      </c>
      <c r="CF30" s="12">
        <v>9.7999999999999997E-3</v>
      </c>
      <c r="CG30" s="12">
        <v>0.01</v>
      </c>
    </row>
    <row r="31" spans="1:85" x14ac:dyDescent="0.2">
      <c r="A31" s="6">
        <v>49</v>
      </c>
      <c r="B31" s="11">
        <v>3.5499999999999997E-2</v>
      </c>
      <c r="C31" s="11">
        <v>3.3099999999999997E-2</v>
      </c>
      <c r="D31" s="11">
        <v>3.0599999999999999E-2</v>
      </c>
      <c r="E31" s="11">
        <v>2.7699999999999999E-2</v>
      </c>
      <c r="F31" s="11">
        <v>2.4400000000000002E-2</v>
      </c>
      <c r="G31" s="11">
        <v>2.07E-2</v>
      </c>
      <c r="H31" s="11">
        <v>1.6799999999999999E-2</v>
      </c>
      <c r="I31" s="11">
        <v>1.29E-2</v>
      </c>
      <c r="J31" s="11">
        <v>9.1999999999999998E-3</v>
      </c>
      <c r="K31" s="11">
        <v>5.5999999999999999E-3</v>
      </c>
      <c r="L31" s="11">
        <v>2.3999999999999998E-3</v>
      </c>
      <c r="M31" s="11">
        <v>-1E-4</v>
      </c>
      <c r="N31" s="11">
        <v>-1.9E-3</v>
      </c>
      <c r="O31" s="11">
        <v>-2.5999999999999999E-3</v>
      </c>
      <c r="P31" s="11">
        <v>-2.3E-3</v>
      </c>
      <c r="Q31" s="11">
        <v>-1E-3</v>
      </c>
      <c r="R31" s="11">
        <v>1.2999999999999999E-3</v>
      </c>
      <c r="S31" s="11">
        <v>4.3E-3</v>
      </c>
      <c r="T31" s="11">
        <v>8.0000000000000002E-3</v>
      </c>
      <c r="U31" s="11">
        <v>1.2E-2</v>
      </c>
      <c r="V31" s="11">
        <v>1.6199999999999999E-2</v>
      </c>
      <c r="W31" s="11">
        <v>2.0299999999999999E-2</v>
      </c>
      <c r="X31" s="11">
        <v>2.3699999999999999E-2</v>
      </c>
      <c r="Y31" s="11">
        <v>2.64E-2</v>
      </c>
      <c r="Z31" s="11">
        <v>2.7900000000000001E-2</v>
      </c>
      <c r="AA31" s="11">
        <v>2.8299999999999999E-2</v>
      </c>
      <c r="AB31" s="11">
        <v>2.7799999999999998E-2</v>
      </c>
      <c r="AC31" s="11">
        <v>2.6599999999999999E-2</v>
      </c>
      <c r="AD31" s="11">
        <v>2.5100000000000001E-2</v>
      </c>
      <c r="AE31" s="11">
        <v>2.3300000000000001E-2</v>
      </c>
      <c r="AF31" s="11">
        <v>2.1399999999999999E-2</v>
      </c>
      <c r="AG31" s="11">
        <v>1.9599999999999999E-2</v>
      </c>
      <c r="AH31" s="11">
        <v>1.7899999999999999E-2</v>
      </c>
      <c r="AI31" s="11">
        <v>1.6500000000000001E-2</v>
      </c>
      <c r="AJ31" s="11">
        <v>1.54E-2</v>
      </c>
      <c r="AK31" s="11">
        <v>1.47E-2</v>
      </c>
      <c r="AL31" s="11">
        <v>1.44E-2</v>
      </c>
      <c r="AM31" s="11">
        <v>1.4200000000000001E-2</v>
      </c>
      <c r="AN31" s="11">
        <v>1.41E-2</v>
      </c>
      <c r="AO31" s="11">
        <v>1.38E-2</v>
      </c>
      <c r="AP31" s="11">
        <v>1.3299999999999999E-2</v>
      </c>
      <c r="AQ31" s="11">
        <v>1.29E-2</v>
      </c>
      <c r="AR31" s="11">
        <v>1.2500000000000001E-2</v>
      </c>
      <c r="AS31" s="11">
        <v>1.21E-2</v>
      </c>
      <c r="AT31" s="11">
        <v>1.1599999999999999E-2</v>
      </c>
      <c r="AU31" s="11">
        <v>1.0500000000000001E-2</v>
      </c>
      <c r="AV31" s="11">
        <v>8.3000000000000001E-3</v>
      </c>
      <c r="AW31" s="11">
        <v>5.1000000000000004E-3</v>
      </c>
      <c r="AX31" s="11">
        <v>1.2999999999999999E-3</v>
      </c>
      <c r="AY31" s="11">
        <v>-2.3999999999999998E-3</v>
      </c>
      <c r="AZ31" s="11">
        <v>-5.1999999999999998E-3</v>
      </c>
      <c r="BA31" s="11">
        <v>-6.6E-3</v>
      </c>
      <c r="BB31" s="11">
        <v>-6.6E-3</v>
      </c>
      <c r="BC31" s="11">
        <v>-5.3E-3</v>
      </c>
      <c r="BD31" s="11">
        <v>-3.2000000000000002E-3</v>
      </c>
      <c r="BE31" s="11">
        <v>-6.9999999999999999E-4</v>
      </c>
      <c r="BF31" s="11">
        <v>1.9E-3</v>
      </c>
      <c r="BG31" s="11">
        <v>4.3E-3</v>
      </c>
      <c r="BH31" s="11">
        <v>6.1000000000000004E-3</v>
      </c>
      <c r="BI31" s="11">
        <v>7.1999999999999998E-3</v>
      </c>
      <c r="BJ31" s="11">
        <v>7.4999999999999997E-3</v>
      </c>
      <c r="BK31" s="11">
        <v>6.8999999999999999E-3</v>
      </c>
      <c r="BL31" s="11">
        <v>5.5999999999999999E-3</v>
      </c>
      <c r="BM31" s="11">
        <v>3.8E-3</v>
      </c>
      <c r="BN31" s="12">
        <v>4.4999999999999997E-3</v>
      </c>
      <c r="BO31" s="12">
        <v>4.8999999999999998E-3</v>
      </c>
      <c r="BP31" s="12">
        <v>5.0000000000000001E-3</v>
      </c>
      <c r="BQ31" s="12">
        <v>4.7999999999999996E-3</v>
      </c>
      <c r="BR31" s="12">
        <v>4.3E-3</v>
      </c>
      <c r="BS31" s="12">
        <v>3.8E-3</v>
      </c>
      <c r="BT31" s="12">
        <v>3.2000000000000002E-3</v>
      </c>
      <c r="BU31" s="12">
        <v>2.7000000000000001E-3</v>
      </c>
      <c r="BV31" s="12">
        <v>2.3999999999999998E-3</v>
      </c>
      <c r="BW31" s="12">
        <v>2.3999999999999998E-3</v>
      </c>
      <c r="BX31" s="12">
        <v>2.5999999999999999E-3</v>
      </c>
      <c r="BY31" s="12">
        <v>3.2000000000000002E-3</v>
      </c>
      <c r="BZ31" s="12">
        <v>4.1000000000000003E-3</v>
      </c>
      <c r="CA31" s="12">
        <v>5.1999999999999998E-3</v>
      </c>
      <c r="CB31" s="12">
        <v>6.4000000000000003E-3</v>
      </c>
      <c r="CC31" s="12">
        <v>7.6E-3</v>
      </c>
      <c r="CD31" s="12">
        <v>8.6E-3</v>
      </c>
      <c r="CE31" s="12">
        <v>9.4000000000000004E-3</v>
      </c>
      <c r="CF31" s="12">
        <v>9.7999999999999997E-3</v>
      </c>
      <c r="CG31" s="12">
        <v>0.01</v>
      </c>
    </row>
    <row r="32" spans="1:85" x14ac:dyDescent="0.2">
      <c r="A32" s="6">
        <v>50</v>
      </c>
      <c r="B32" s="11">
        <v>3.3300000000000003E-2</v>
      </c>
      <c r="C32" s="11">
        <v>3.15E-2</v>
      </c>
      <c r="D32" s="11">
        <v>2.9600000000000001E-2</v>
      </c>
      <c r="E32" s="11">
        <v>2.7199999999999998E-2</v>
      </c>
      <c r="F32" s="11">
        <v>2.4299999999999999E-2</v>
      </c>
      <c r="G32" s="11">
        <v>2.0899999999999998E-2</v>
      </c>
      <c r="H32" s="11">
        <v>1.72E-2</v>
      </c>
      <c r="I32" s="11">
        <v>1.35E-2</v>
      </c>
      <c r="J32" s="11">
        <v>9.9000000000000008E-3</v>
      </c>
      <c r="K32" s="11">
        <v>6.4000000000000003E-3</v>
      </c>
      <c r="L32" s="11">
        <v>3.2000000000000002E-3</v>
      </c>
      <c r="M32" s="11">
        <v>5.9999999999999995E-4</v>
      </c>
      <c r="N32" s="11">
        <v>-1.1999999999999999E-3</v>
      </c>
      <c r="O32" s="11">
        <v>-2E-3</v>
      </c>
      <c r="P32" s="11">
        <v>-1.8E-3</v>
      </c>
      <c r="Q32" s="11">
        <v>-5.0000000000000001E-4</v>
      </c>
      <c r="R32" s="11">
        <v>1.5E-3</v>
      </c>
      <c r="S32" s="11">
        <v>4.4000000000000003E-3</v>
      </c>
      <c r="T32" s="11">
        <v>8.0000000000000002E-3</v>
      </c>
      <c r="U32" s="11">
        <v>1.2E-2</v>
      </c>
      <c r="V32" s="11">
        <v>1.61E-2</v>
      </c>
      <c r="W32" s="11">
        <v>0.02</v>
      </c>
      <c r="X32" s="11">
        <v>2.3199999999999998E-2</v>
      </c>
      <c r="Y32" s="11">
        <v>2.5499999999999998E-2</v>
      </c>
      <c r="Z32" s="11">
        <v>2.6800000000000001E-2</v>
      </c>
      <c r="AA32" s="11">
        <v>2.69E-2</v>
      </c>
      <c r="AB32" s="11">
        <v>2.63E-2</v>
      </c>
      <c r="AC32" s="11">
        <v>2.5000000000000001E-2</v>
      </c>
      <c r="AD32" s="11">
        <v>2.3400000000000001E-2</v>
      </c>
      <c r="AE32" s="11">
        <v>2.1499999999999998E-2</v>
      </c>
      <c r="AF32" s="11">
        <v>1.9599999999999999E-2</v>
      </c>
      <c r="AG32" s="11">
        <v>1.78E-2</v>
      </c>
      <c r="AH32" s="11">
        <v>1.6199999999999999E-2</v>
      </c>
      <c r="AI32" s="11">
        <v>1.4800000000000001E-2</v>
      </c>
      <c r="AJ32" s="11">
        <v>1.3899999999999999E-2</v>
      </c>
      <c r="AK32" s="11">
        <v>1.3599999999999999E-2</v>
      </c>
      <c r="AL32" s="11">
        <v>1.3599999999999999E-2</v>
      </c>
      <c r="AM32" s="11">
        <v>1.3899999999999999E-2</v>
      </c>
      <c r="AN32" s="11">
        <v>1.4200000000000001E-2</v>
      </c>
      <c r="AO32" s="11">
        <v>1.4200000000000001E-2</v>
      </c>
      <c r="AP32" s="11">
        <v>1.41E-2</v>
      </c>
      <c r="AQ32" s="11">
        <v>1.3899999999999999E-2</v>
      </c>
      <c r="AR32" s="11">
        <v>1.3599999999999999E-2</v>
      </c>
      <c r="AS32" s="11">
        <v>1.34E-2</v>
      </c>
      <c r="AT32" s="11">
        <v>1.2999999999999999E-2</v>
      </c>
      <c r="AU32" s="11">
        <v>1.21E-2</v>
      </c>
      <c r="AV32" s="11">
        <v>1.04E-2</v>
      </c>
      <c r="AW32" s="11">
        <v>7.6E-3</v>
      </c>
      <c r="AX32" s="11">
        <v>4.1000000000000003E-3</v>
      </c>
      <c r="AY32" s="11">
        <v>5.9999999999999995E-4</v>
      </c>
      <c r="AZ32" s="11">
        <v>-2.2000000000000001E-3</v>
      </c>
      <c r="BA32" s="11">
        <v>-3.8999999999999998E-3</v>
      </c>
      <c r="BB32" s="11">
        <v>-4.4999999999999997E-3</v>
      </c>
      <c r="BC32" s="11">
        <v>-4.0000000000000001E-3</v>
      </c>
      <c r="BD32" s="11">
        <v>-2.8E-3</v>
      </c>
      <c r="BE32" s="11">
        <v>-1.1000000000000001E-3</v>
      </c>
      <c r="BF32" s="11">
        <v>6.9999999999999999E-4</v>
      </c>
      <c r="BG32" s="11">
        <v>2.3999999999999998E-3</v>
      </c>
      <c r="BH32" s="11">
        <v>3.7000000000000002E-3</v>
      </c>
      <c r="BI32" s="11">
        <v>4.5999999999999999E-3</v>
      </c>
      <c r="BJ32" s="11">
        <v>4.7999999999999996E-3</v>
      </c>
      <c r="BK32" s="11">
        <v>4.3E-3</v>
      </c>
      <c r="BL32" s="11">
        <v>3.3E-3</v>
      </c>
      <c r="BM32" s="11">
        <v>2E-3</v>
      </c>
      <c r="BN32" s="12">
        <v>3.0000000000000001E-3</v>
      </c>
      <c r="BO32" s="12">
        <v>3.8999999999999998E-3</v>
      </c>
      <c r="BP32" s="12">
        <v>4.5999999999999999E-3</v>
      </c>
      <c r="BQ32" s="12">
        <v>4.8999999999999998E-3</v>
      </c>
      <c r="BR32" s="12">
        <v>5.0000000000000001E-3</v>
      </c>
      <c r="BS32" s="12">
        <v>4.7999999999999996E-3</v>
      </c>
      <c r="BT32" s="12">
        <v>4.4000000000000003E-3</v>
      </c>
      <c r="BU32" s="12">
        <v>4.0000000000000001E-3</v>
      </c>
      <c r="BV32" s="12">
        <v>3.7000000000000002E-3</v>
      </c>
      <c r="BW32" s="12">
        <v>3.5000000000000001E-3</v>
      </c>
      <c r="BX32" s="12">
        <v>3.5000000000000001E-3</v>
      </c>
      <c r="BY32" s="12">
        <v>3.8999999999999998E-3</v>
      </c>
      <c r="BZ32" s="12">
        <v>4.5999999999999999E-3</v>
      </c>
      <c r="CA32" s="12">
        <v>5.4999999999999997E-3</v>
      </c>
      <c r="CB32" s="12">
        <v>6.6E-3</v>
      </c>
      <c r="CC32" s="12">
        <v>7.6E-3</v>
      </c>
      <c r="CD32" s="12">
        <v>8.6E-3</v>
      </c>
      <c r="CE32" s="12">
        <v>9.2999999999999992E-3</v>
      </c>
      <c r="CF32" s="12">
        <v>9.7999999999999997E-3</v>
      </c>
      <c r="CG32" s="12">
        <v>0.01</v>
      </c>
    </row>
    <row r="33" spans="1:85" x14ac:dyDescent="0.2">
      <c r="A33" s="6">
        <v>51</v>
      </c>
      <c r="B33" s="11">
        <v>3.1399999999999997E-2</v>
      </c>
      <c r="C33" s="11">
        <v>3.0099999999999998E-2</v>
      </c>
      <c r="D33" s="11">
        <v>2.86E-2</v>
      </c>
      <c r="E33" s="11">
        <v>2.6700000000000002E-2</v>
      </c>
      <c r="F33" s="11">
        <v>2.4199999999999999E-2</v>
      </c>
      <c r="G33" s="11">
        <v>2.1100000000000001E-2</v>
      </c>
      <c r="H33" s="11">
        <v>1.77E-2</v>
      </c>
      <c r="I33" s="11">
        <v>1.4200000000000001E-2</v>
      </c>
      <c r="J33" s="11">
        <v>1.0699999999999999E-2</v>
      </c>
      <c r="K33" s="11">
        <v>7.3000000000000001E-3</v>
      </c>
      <c r="L33" s="11">
        <v>4.1000000000000003E-3</v>
      </c>
      <c r="M33" s="11">
        <v>1.5E-3</v>
      </c>
      <c r="N33" s="11">
        <v>-4.0000000000000002E-4</v>
      </c>
      <c r="O33" s="11">
        <v>-1.2999999999999999E-3</v>
      </c>
      <c r="P33" s="11">
        <v>-1.2999999999999999E-3</v>
      </c>
      <c r="Q33" s="11">
        <v>-2.9999999999999997E-4</v>
      </c>
      <c r="R33" s="11">
        <v>1.6000000000000001E-3</v>
      </c>
      <c r="S33" s="11">
        <v>4.3E-3</v>
      </c>
      <c r="T33" s="11">
        <v>7.7999999999999996E-3</v>
      </c>
      <c r="U33" s="11">
        <v>1.17E-2</v>
      </c>
      <c r="V33" s="11">
        <v>1.5800000000000002E-2</v>
      </c>
      <c r="W33" s="11">
        <v>1.95E-2</v>
      </c>
      <c r="X33" s="11">
        <v>2.2599999999999999E-2</v>
      </c>
      <c r="Y33" s="11">
        <v>2.4799999999999999E-2</v>
      </c>
      <c r="Z33" s="11">
        <v>2.58E-2</v>
      </c>
      <c r="AA33" s="11">
        <v>2.58E-2</v>
      </c>
      <c r="AB33" s="11">
        <v>2.5000000000000001E-2</v>
      </c>
      <c r="AC33" s="11">
        <v>2.35E-2</v>
      </c>
      <c r="AD33" s="11">
        <v>2.18E-2</v>
      </c>
      <c r="AE33" s="11">
        <v>1.9800000000000002E-2</v>
      </c>
      <c r="AF33" s="11">
        <v>1.7899999999999999E-2</v>
      </c>
      <c r="AG33" s="11">
        <v>1.6E-2</v>
      </c>
      <c r="AH33" s="11">
        <v>1.44E-2</v>
      </c>
      <c r="AI33" s="11">
        <v>1.32E-2</v>
      </c>
      <c r="AJ33" s="11">
        <v>1.2500000000000001E-2</v>
      </c>
      <c r="AK33" s="11">
        <v>1.24E-2</v>
      </c>
      <c r="AL33" s="11">
        <v>1.2800000000000001E-2</v>
      </c>
      <c r="AM33" s="11">
        <v>1.34E-2</v>
      </c>
      <c r="AN33" s="11">
        <v>1.4E-2</v>
      </c>
      <c r="AO33" s="11">
        <v>1.44E-2</v>
      </c>
      <c r="AP33" s="11">
        <v>1.4500000000000001E-2</v>
      </c>
      <c r="AQ33" s="11">
        <v>1.44E-2</v>
      </c>
      <c r="AR33" s="11">
        <v>1.43E-2</v>
      </c>
      <c r="AS33" s="11">
        <v>1.4200000000000001E-2</v>
      </c>
      <c r="AT33" s="11">
        <v>1.4E-2</v>
      </c>
      <c r="AU33" s="11">
        <v>1.34E-2</v>
      </c>
      <c r="AV33" s="11">
        <v>1.2E-2</v>
      </c>
      <c r="AW33" s="11">
        <v>9.7000000000000003E-3</v>
      </c>
      <c r="AX33" s="11">
        <v>6.7000000000000002E-3</v>
      </c>
      <c r="AY33" s="11">
        <v>3.5999999999999999E-3</v>
      </c>
      <c r="AZ33" s="11">
        <v>1E-3</v>
      </c>
      <c r="BA33" s="11">
        <v>-8.9999999999999998E-4</v>
      </c>
      <c r="BB33" s="11">
        <v>-1.8E-3</v>
      </c>
      <c r="BC33" s="11">
        <v>-1.9E-3</v>
      </c>
      <c r="BD33" s="11">
        <v>-1.4E-3</v>
      </c>
      <c r="BE33" s="11">
        <v>-5.9999999999999995E-4</v>
      </c>
      <c r="BF33" s="11">
        <v>4.0000000000000002E-4</v>
      </c>
      <c r="BG33" s="11">
        <v>1.1999999999999999E-3</v>
      </c>
      <c r="BH33" s="11">
        <v>1.8E-3</v>
      </c>
      <c r="BI33" s="11">
        <v>2.2000000000000001E-3</v>
      </c>
      <c r="BJ33" s="11">
        <v>2.0999999999999999E-3</v>
      </c>
      <c r="BK33" s="11">
        <v>1.5E-3</v>
      </c>
      <c r="BL33" s="11">
        <v>6.9999999999999999E-4</v>
      </c>
      <c r="BM33" s="11">
        <v>-4.0000000000000002E-4</v>
      </c>
      <c r="BN33" s="12">
        <v>1E-3</v>
      </c>
      <c r="BO33" s="12">
        <v>2.3999999999999998E-3</v>
      </c>
      <c r="BP33" s="12">
        <v>3.5999999999999999E-3</v>
      </c>
      <c r="BQ33" s="12">
        <v>4.4999999999999997E-3</v>
      </c>
      <c r="BR33" s="12">
        <v>5.1000000000000004E-3</v>
      </c>
      <c r="BS33" s="12">
        <v>5.3E-3</v>
      </c>
      <c r="BT33" s="12">
        <v>5.4000000000000003E-3</v>
      </c>
      <c r="BU33" s="12">
        <v>5.1999999999999998E-3</v>
      </c>
      <c r="BV33" s="12">
        <v>4.8999999999999998E-3</v>
      </c>
      <c r="BW33" s="12">
        <v>4.5999999999999999E-3</v>
      </c>
      <c r="BX33" s="12">
        <v>4.4999999999999997E-3</v>
      </c>
      <c r="BY33" s="12">
        <v>4.5999999999999999E-3</v>
      </c>
      <c r="BZ33" s="12">
        <v>5.1000000000000004E-3</v>
      </c>
      <c r="CA33" s="12">
        <v>5.7999999999999996E-3</v>
      </c>
      <c r="CB33" s="12">
        <v>6.7000000000000002E-3</v>
      </c>
      <c r="CC33" s="12">
        <v>7.7000000000000002E-3</v>
      </c>
      <c r="CD33" s="12">
        <v>8.6E-3</v>
      </c>
      <c r="CE33" s="12">
        <v>9.2999999999999992E-3</v>
      </c>
      <c r="CF33" s="12">
        <v>9.7999999999999997E-3</v>
      </c>
      <c r="CG33" s="12">
        <v>0.01</v>
      </c>
    </row>
    <row r="34" spans="1:85" x14ac:dyDescent="0.2">
      <c r="A34" s="6">
        <v>52</v>
      </c>
      <c r="B34" s="11">
        <v>2.9899999999999999E-2</v>
      </c>
      <c r="C34" s="11">
        <v>2.8899999999999999E-2</v>
      </c>
      <c r="D34" s="11">
        <v>2.7699999999999999E-2</v>
      </c>
      <c r="E34" s="11">
        <v>2.6100000000000002E-2</v>
      </c>
      <c r="F34" s="11">
        <v>2.3900000000000001E-2</v>
      </c>
      <c r="G34" s="11">
        <v>2.12E-2</v>
      </c>
      <c r="H34" s="11">
        <v>1.7999999999999999E-2</v>
      </c>
      <c r="I34" s="11">
        <v>1.4800000000000001E-2</v>
      </c>
      <c r="J34" s="11">
        <v>1.15E-2</v>
      </c>
      <c r="K34" s="11">
        <v>8.3000000000000001E-3</v>
      </c>
      <c r="L34" s="11">
        <v>5.3E-3</v>
      </c>
      <c r="M34" s="11">
        <v>2.5999999999999999E-3</v>
      </c>
      <c r="N34" s="11">
        <v>5.0000000000000001E-4</v>
      </c>
      <c r="O34" s="11">
        <v>-5.9999999999999995E-4</v>
      </c>
      <c r="P34" s="11">
        <v>-8.0000000000000004E-4</v>
      </c>
      <c r="Q34" s="11">
        <v>-1E-4</v>
      </c>
      <c r="R34" s="11">
        <v>1.5E-3</v>
      </c>
      <c r="S34" s="11">
        <v>4.0000000000000001E-3</v>
      </c>
      <c r="T34" s="11">
        <v>7.3000000000000001E-3</v>
      </c>
      <c r="U34" s="11">
        <v>1.12E-2</v>
      </c>
      <c r="V34" s="11">
        <v>1.52E-2</v>
      </c>
      <c r="W34" s="11">
        <v>1.9E-2</v>
      </c>
      <c r="X34" s="11">
        <v>2.1999999999999999E-2</v>
      </c>
      <c r="Y34" s="11">
        <v>2.4199999999999999E-2</v>
      </c>
      <c r="Z34" s="11">
        <v>2.5100000000000001E-2</v>
      </c>
      <c r="AA34" s="11">
        <v>2.5000000000000001E-2</v>
      </c>
      <c r="AB34" s="11">
        <v>2.4E-2</v>
      </c>
      <c r="AC34" s="11">
        <v>2.23E-2</v>
      </c>
      <c r="AD34" s="11">
        <v>2.0299999999999999E-2</v>
      </c>
      <c r="AE34" s="11">
        <v>1.8200000000000001E-2</v>
      </c>
      <c r="AF34" s="11">
        <v>1.61E-2</v>
      </c>
      <c r="AG34" s="11">
        <v>1.4200000000000001E-2</v>
      </c>
      <c r="AH34" s="11">
        <v>1.26E-2</v>
      </c>
      <c r="AI34" s="11">
        <v>1.1599999999999999E-2</v>
      </c>
      <c r="AJ34" s="11">
        <v>1.11E-2</v>
      </c>
      <c r="AK34" s="11">
        <v>1.1299999999999999E-2</v>
      </c>
      <c r="AL34" s="11">
        <v>1.1900000000000001E-2</v>
      </c>
      <c r="AM34" s="11">
        <v>1.2800000000000001E-2</v>
      </c>
      <c r="AN34" s="11">
        <v>1.3599999999999999E-2</v>
      </c>
      <c r="AO34" s="11">
        <v>1.4200000000000001E-2</v>
      </c>
      <c r="AP34" s="11">
        <v>1.4500000000000001E-2</v>
      </c>
      <c r="AQ34" s="11">
        <v>1.46E-2</v>
      </c>
      <c r="AR34" s="11">
        <v>1.47E-2</v>
      </c>
      <c r="AS34" s="11">
        <v>1.47E-2</v>
      </c>
      <c r="AT34" s="11">
        <v>1.46E-2</v>
      </c>
      <c r="AU34" s="11">
        <v>1.4200000000000001E-2</v>
      </c>
      <c r="AV34" s="11">
        <v>1.32E-2</v>
      </c>
      <c r="AW34" s="11">
        <v>1.14E-2</v>
      </c>
      <c r="AX34" s="11">
        <v>8.8999999999999999E-3</v>
      </c>
      <c r="AY34" s="11">
        <v>6.4000000000000003E-3</v>
      </c>
      <c r="AZ34" s="11">
        <v>4.1999999999999997E-3</v>
      </c>
      <c r="BA34" s="11">
        <v>2.5000000000000001E-3</v>
      </c>
      <c r="BB34" s="11">
        <v>1.5E-3</v>
      </c>
      <c r="BC34" s="11">
        <v>1E-3</v>
      </c>
      <c r="BD34" s="11">
        <v>8.0000000000000004E-4</v>
      </c>
      <c r="BE34" s="11">
        <v>8.9999999999999998E-4</v>
      </c>
      <c r="BF34" s="11">
        <v>8.9999999999999998E-4</v>
      </c>
      <c r="BG34" s="11">
        <v>8.9999999999999998E-4</v>
      </c>
      <c r="BH34" s="11">
        <v>6.9999999999999999E-4</v>
      </c>
      <c r="BI34" s="11">
        <v>2.9999999999999997E-4</v>
      </c>
      <c r="BJ34" s="11">
        <v>-4.0000000000000002E-4</v>
      </c>
      <c r="BK34" s="11">
        <v>-1.1999999999999999E-3</v>
      </c>
      <c r="BL34" s="11">
        <v>-2.0999999999999999E-3</v>
      </c>
      <c r="BM34" s="11">
        <v>-3.0000000000000001E-3</v>
      </c>
      <c r="BN34" s="12">
        <v>-1.5E-3</v>
      </c>
      <c r="BO34" s="12">
        <v>2.9999999999999997E-4</v>
      </c>
      <c r="BP34" s="12">
        <v>2E-3</v>
      </c>
      <c r="BQ34" s="12">
        <v>3.5000000000000001E-3</v>
      </c>
      <c r="BR34" s="12">
        <v>4.7000000000000002E-3</v>
      </c>
      <c r="BS34" s="12">
        <v>5.4999999999999997E-3</v>
      </c>
      <c r="BT34" s="12">
        <v>6.0000000000000001E-3</v>
      </c>
      <c r="BU34" s="12">
        <v>6.1999999999999998E-3</v>
      </c>
      <c r="BV34" s="12">
        <v>6.0000000000000001E-3</v>
      </c>
      <c r="BW34" s="12">
        <v>5.7000000000000002E-3</v>
      </c>
      <c r="BX34" s="12">
        <v>5.4000000000000003E-3</v>
      </c>
      <c r="BY34" s="12">
        <v>5.4000000000000003E-3</v>
      </c>
      <c r="BZ34" s="12">
        <v>5.7000000000000002E-3</v>
      </c>
      <c r="CA34" s="12">
        <v>6.3E-3</v>
      </c>
      <c r="CB34" s="12">
        <v>7.0000000000000001E-3</v>
      </c>
      <c r="CC34" s="12">
        <v>7.7999999999999996E-3</v>
      </c>
      <c r="CD34" s="12">
        <v>8.6999999999999994E-3</v>
      </c>
      <c r="CE34" s="12">
        <v>9.4000000000000004E-3</v>
      </c>
      <c r="CF34" s="12">
        <v>9.7999999999999997E-3</v>
      </c>
      <c r="CG34" s="12">
        <v>0.01</v>
      </c>
    </row>
    <row r="35" spans="1:85" x14ac:dyDescent="0.2">
      <c r="A35" s="6">
        <v>53</v>
      </c>
      <c r="B35" s="11">
        <v>2.9100000000000001E-2</v>
      </c>
      <c r="C35" s="11">
        <v>2.81E-2</v>
      </c>
      <c r="D35" s="11">
        <v>2.7E-2</v>
      </c>
      <c r="E35" s="11">
        <v>2.5499999999999998E-2</v>
      </c>
      <c r="F35" s="11">
        <v>2.35E-2</v>
      </c>
      <c r="G35" s="11">
        <v>2.0899999999999998E-2</v>
      </c>
      <c r="H35" s="11">
        <v>1.8100000000000002E-2</v>
      </c>
      <c r="I35" s="11">
        <v>1.52E-2</v>
      </c>
      <c r="J35" s="11">
        <v>1.23E-2</v>
      </c>
      <c r="K35" s="11">
        <v>9.2999999999999992E-3</v>
      </c>
      <c r="L35" s="11">
        <v>6.4000000000000003E-3</v>
      </c>
      <c r="M35" s="11">
        <v>3.7000000000000002E-3</v>
      </c>
      <c r="N35" s="11">
        <v>1.6000000000000001E-3</v>
      </c>
      <c r="O35" s="11">
        <v>2.0000000000000001E-4</v>
      </c>
      <c r="P35" s="11">
        <v>-4.0000000000000002E-4</v>
      </c>
      <c r="Q35" s="11">
        <v>0</v>
      </c>
      <c r="R35" s="11">
        <v>1.2999999999999999E-3</v>
      </c>
      <c r="S35" s="11">
        <v>3.5000000000000001E-3</v>
      </c>
      <c r="T35" s="11">
        <v>6.7000000000000002E-3</v>
      </c>
      <c r="U35" s="11">
        <v>1.0500000000000001E-2</v>
      </c>
      <c r="V35" s="11">
        <v>1.4500000000000001E-2</v>
      </c>
      <c r="W35" s="11">
        <v>1.83E-2</v>
      </c>
      <c r="X35" s="11">
        <v>2.1399999999999999E-2</v>
      </c>
      <c r="Y35" s="11">
        <v>2.3599999999999999E-2</v>
      </c>
      <c r="Z35" s="11">
        <v>2.46E-2</v>
      </c>
      <c r="AA35" s="11">
        <v>2.4400000000000002E-2</v>
      </c>
      <c r="AB35" s="11">
        <v>2.3199999999999998E-2</v>
      </c>
      <c r="AC35" s="11">
        <v>2.1299999999999999E-2</v>
      </c>
      <c r="AD35" s="11">
        <v>1.9E-2</v>
      </c>
      <c r="AE35" s="11">
        <v>1.66E-2</v>
      </c>
      <c r="AF35" s="11">
        <v>1.44E-2</v>
      </c>
      <c r="AG35" s="11">
        <v>1.2500000000000001E-2</v>
      </c>
      <c r="AH35" s="11">
        <v>1.0999999999999999E-2</v>
      </c>
      <c r="AI35" s="11">
        <v>1.0200000000000001E-2</v>
      </c>
      <c r="AJ35" s="11">
        <v>9.9000000000000008E-3</v>
      </c>
      <c r="AK35" s="11">
        <v>1.03E-2</v>
      </c>
      <c r="AL35" s="11">
        <v>1.0999999999999999E-2</v>
      </c>
      <c r="AM35" s="11">
        <v>1.2E-2</v>
      </c>
      <c r="AN35" s="11">
        <v>1.2999999999999999E-2</v>
      </c>
      <c r="AO35" s="11">
        <v>1.37E-2</v>
      </c>
      <c r="AP35" s="11">
        <v>1.43E-2</v>
      </c>
      <c r="AQ35" s="11">
        <v>1.4500000000000001E-2</v>
      </c>
      <c r="AR35" s="11">
        <v>1.47E-2</v>
      </c>
      <c r="AS35" s="11">
        <v>1.4800000000000001E-2</v>
      </c>
      <c r="AT35" s="11">
        <v>1.49E-2</v>
      </c>
      <c r="AU35" s="11">
        <v>1.46E-2</v>
      </c>
      <c r="AV35" s="11">
        <v>1.3899999999999999E-2</v>
      </c>
      <c r="AW35" s="11">
        <v>1.26E-2</v>
      </c>
      <c r="AX35" s="11">
        <v>1.0800000000000001E-2</v>
      </c>
      <c r="AY35" s="11">
        <v>8.8999999999999999E-3</v>
      </c>
      <c r="AZ35" s="11">
        <v>7.1999999999999998E-3</v>
      </c>
      <c r="BA35" s="11">
        <v>5.7999999999999996E-3</v>
      </c>
      <c r="BB35" s="11">
        <v>4.8999999999999998E-3</v>
      </c>
      <c r="BC35" s="11">
        <v>4.3E-3</v>
      </c>
      <c r="BD35" s="11">
        <v>3.7000000000000002E-3</v>
      </c>
      <c r="BE35" s="11">
        <v>3.0999999999999999E-3</v>
      </c>
      <c r="BF35" s="11">
        <v>2.3E-3</v>
      </c>
      <c r="BG35" s="11">
        <v>1.4E-3</v>
      </c>
      <c r="BH35" s="11">
        <v>2.0000000000000001E-4</v>
      </c>
      <c r="BI35" s="11">
        <v>-1E-3</v>
      </c>
      <c r="BJ35" s="11">
        <v>-2.3E-3</v>
      </c>
      <c r="BK35" s="11">
        <v>-3.5999999999999999E-3</v>
      </c>
      <c r="BL35" s="11">
        <v>-4.7999999999999996E-3</v>
      </c>
      <c r="BM35" s="11">
        <v>-5.7999999999999996E-3</v>
      </c>
      <c r="BN35" s="12">
        <v>-4.1999999999999997E-3</v>
      </c>
      <c r="BO35" s="12">
        <v>-2.0999999999999999E-3</v>
      </c>
      <c r="BP35" s="12">
        <v>0</v>
      </c>
      <c r="BQ35" s="12">
        <v>2.0999999999999999E-3</v>
      </c>
      <c r="BR35" s="12">
        <v>3.8999999999999998E-3</v>
      </c>
      <c r="BS35" s="12">
        <v>5.3E-3</v>
      </c>
      <c r="BT35" s="12">
        <v>6.3E-3</v>
      </c>
      <c r="BU35" s="12">
        <v>6.7999999999999996E-3</v>
      </c>
      <c r="BV35" s="12">
        <v>7.0000000000000001E-3</v>
      </c>
      <c r="BW35" s="12">
        <v>6.7000000000000002E-3</v>
      </c>
      <c r="BX35" s="12">
        <v>6.4000000000000003E-3</v>
      </c>
      <c r="BY35" s="12">
        <v>6.1999999999999998E-3</v>
      </c>
      <c r="BZ35" s="12">
        <v>6.3E-3</v>
      </c>
      <c r="CA35" s="12">
        <v>6.7000000000000002E-3</v>
      </c>
      <c r="CB35" s="12">
        <v>7.3000000000000001E-3</v>
      </c>
      <c r="CC35" s="12">
        <v>8.0000000000000002E-3</v>
      </c>
      <c r="CD35" s="12">
        <v>8.6999999999999994E-3</v>
      </c>
      <c r="CE35" s="12">
        <v>9.4000000000000004E-3</v>
      </c>
      <c r="CF35" s="12">
        <v>9.7999999999999997E-3</v>
      </c>
      <c r="CG35" s="12">
        <v>0.01</v>
      </c>
    </row>
    <row r="36" spans="1:85" x14ac:dyDescent="0.2">
      <c r="A36" s="6">
        <v>54</v>
      </c>
      <c r="B36" s="11">
        <v>2.8799999999999999E-2</v>
      </c>
      <c r="C36" s="11">
        <v>2.7699999999999999E-2</v>
      </c>
      <c r="D36" s="11">
        <v>2.64E-2</v>
      </c>
      <c r="E36" s="11">
        <v>2.4899999999999999E-2</v>
      </c>
      <c r="F36" s="11">
        <v>2.2800000000000001E-2</v>
      </c>
      <c r="G36" s="11">
        <v>2.0500000000000001E-2</v>
      </c>
      <c r="H36" s="11">
        <v>1.7899999999999999E-2</v>
      </c>
      <c r="I36" s="11">
        <v>1.54E-2</v>
      </c>
      <c r="J36" s="11">
        <v>1.29E-2</v>
      </c>
      <c r="K36" s="11">
        <v>1.0200000000000001E-2</v>
      </c>
      <c r="L36" s="11">
        <v>7.4999999999999997E-3</v>
      </c>
      <c r="M36" s="11">
        <v>4.8999999999999998E-3</v>
      </c>
      <c r="N36" s="11">
        <v>2.5999999999999999E-3</v>
      </c>
      <c r="O36" s="11">
        <v>1E-3</v>
      </c>
      <c r="P36" s="11">
        <v>2.0000000000000001E-4</v>
      </c>
      <c r="Q36" s="11">
        <v>1E-4</v>
      </c>
      <c r="R36" s="11">
        <v>1.1000000000000001E-3</v>
      </c>
      <c r="S36" s="11">
        <v>3.0999999999999999E-3</v>
      </c>
      <c r="T36" s="11">
        <v>6.0000000000000001E-3</v>
      </c>
      <c r="U36" s="11">
        <v>9.7000000000000003E-3</v>
      </c>
      <c r="V36" s="11">
        <v>1.37E-2</v>
      </c>
      <c r="W36" s="11">
        <v>1.7500000000000002E-2</v>
      </c>
      <c r="X36" s="11">
        <v>2.0799999999999999E-2</v>
      </c>
      <c r="Y36" s="11">
        <v>2.3099999999999999E-2</v>
      </c>
      <c r="Z36" s="11">
        <v>2.41E-2</v>
      </c>
      <c r="AA36" s="11">
        <v>2.3900000000000001E-2</v>
      </c>
      <c r="AB36" s="11">
        <v>2.2499999999999999E-2</v>
      </c>
      <c r="AC36" s="11">
        <v>2.0400000000000001E-2</v>
      </c>
      <c r="AD36" s="11">
        <v>1.78E-2</v>
      </c>
      <c r="AE36" s="11">
        <v>1.52E-2</v>
      </c>
      <c r="AF36" s="11">
        <v>1.2800000000000001E-2</v>
      </c>
      <c r="AG36" s="11">
        <v>1.09E-2</v>
      </c>
      <c r="AH36" s="11">
        <v>9.5999999999999992E-3</v>
      </c>
      <c r="AI36" s="11">
        <v>8.8999999999999999E-3</v>
      </c>
      <c r="AJ36" s="11">
        <v>8.8999999999999999E-3</v>
      </c>
      <c r="AK36" s="11">
        <v>9.2999999999999992E-3</v>
      </c>
      <c r="AL36" s="11">
        <v>1.0200000000000001E-2</v>
      </c>
      <c r="AM36" s="11">
        <v>1.12E-2</v>
      </c>
      <c r="AN36" s="11">
        <v>1.23E-2</v>
      </c>
      <c r="AO36" s="11">
        <v>1.3100000000000001E-2</v>
      </c>
      <c r="AP36" s="11">
        <v>1.38E-2</v>
      </c>
      <c r="AQ36" s="11">
        <v>1.4200000000000001E-2</v>
      </c>
      <c r="AR36" s="11">
        <v>1.4500000000000001E-2</v>
      </c>
      <c r="AS36" s="11">
        <v>1.47E-2</v>
      </c>
      <c r="AT36" s="11">
        <v>1.4800000000000001E-2</v>
      </c>
      <c r="AU36" s="11">
        <v>1.47E-2</v>
      </c>
      <c r="AV36" s="11">
        <v>1.4200000000000001E-2</v>
      </c>
      <c r="AW36" s="11">
        <v>1.3299999999999999E-2</v>
      </c>
      <c r="AX36" s="11">
        <v>1.21E-2</v>
      </c>
      <c r="AY36" s="11">
        <v>1.09E-2</v>
      </c>
      <c r="AZ36" s="11">
        <v>9.7999999999999997E-3</v>
      </c>
      <c r="BA36" s="11">
        <v>8.9999999999999993E-3</v>
      </c>
      <c r="BB36" s="11">
        <v>8.3999999999999995E-3</v>
      </c>
      <c r="BC36" s="11">
        <v>7.7999999999999996E-3</v>
      </c>
      <c r="BD36" s="11">
        <v>7.0000000000000001E-3</v>
      </c>
      <c r="BE36" s="11">
        <v>5.8999999999999999E-3</v>
      </c>
      <c r="BF36" s="11">
        <v>4.4999999999999997E-3</v>
      </c>
      <c r="BG36" s="11">
        <v>2.7000000000000001E-3</v>
      </c>
      <c r="BH36" s="11">
        <v>5.9999999999999995E-4</v>
      </c>
      <c r="BI36" s="11">
        <v>-1.5E-3</v>
      </c>
      <c r="BJ36" s="11">
        <v>-3.5999999999999999E-3</v>
      </c>
      <c r="BK36" s="11">
        <v>-5.4999999999999997E-3</v>
      </c>
      <c r="BL36" s="11">
        <v>-7.1000000000000004E-3</v>
      </c>
      <c r="BM36" s="11">
        <v>-8.3999999999999995E-3</v>
      </c>
      <c r="BN36" s="12">
        <v>-6.7999999999999996E-3</v>
      </c>
      <c r="BO36" s="12">
        <v>-4.5999999999999999E-3</v>
      </c>
      <c r="BP36" s="12">
        <v>-2.0999999999999999E-3</v>
      </c>
      <c r="BQ36" s="12">
        <v>5.0000000000000001E-4</v>
      </c>
      <c r="BR36" s="12">
        <v>2.8E-3</v>
      </c>
      <c r="BS36" s="12">
        <v>4.7999999999999996E-3</v>
      </c>
      <c r="BT36" s="12">
        <v>6.3E-3</v>
      </c>
      <c r="BU36" s="12">
        <v>7.1999999999999998E-3</v>
      </c>
      <c r="BV36" s="12">
        <v>7.7000000000000002E-3</v>
      </c>
      <c r="BW36" s="12">
        <v>7.6E-3</v>
      </c>
      <c r="BX36" s="12">
        <v>7.1999999999999998E-3</v>
      </c>
      <c r="BY36" s="12">
        <v>7.0000000000000001E-3</v>
      </c>
      <c r="BZ36" s="12">
        <v>7.0000000000000001E-3</v>
      </c>
      <c r="CA36" s="12">
        <v>7.1999999999999998E-3</v>
      </c>
      <c r="CB36" s="12">
        <v>7.6E-3</v>
      </c>
      <c r="CC36" s="12">
        <v>8.2000000000000007E-3</v>
      </c>
      <c r="CD36" s="12">
        <v>8.8000000000000005E-3</v>
      </c>
      <c r="CE36" s="12">
        <v>9.4000000000000004E-3</v>
      </c>
      <c r="CF36" s="12">
        <v>9.7999999999999997E-3</v>
      </c>
      <c r="CG36" s="12">
        <v>0.01</v>
      </c>
    </row>
    <row r="37" spans="1:85" x14ac:dyDescent="0.2">
      <c r="A37" s="6">
        <v>55</v>
      </c>
      <c r="B37" s="11">
        <v>2.9000000000000001E-2</v>
      </c>
      <c r="C37" s="11">
        <v>2.75E-2</v>
      </c>
      <c r="D37" s="11">
        <v>2.5999999999999999E-2</v>
      </c>
      <c r="E37" s="11">
        <v>2.4199999999999999E-2</v>
      </c>
      <c r="F37" s="11">
        <v>2.2100000000000002E-2</v>
      </c>
      <c r="G37" s="11">
        <v>1.9800000000000002E-2</v>
      </c>
      <c r="H37" s="11">
        <v>1.7500000000000002E-2</v>
      </c>
      <c r="I37" s="11">
        <v>1.5299999999999999E-2</v>
      </c>
      <c r="J37" s="11">
        <v>1.3100000000000001E-2</v>
      </c>
      <c r="K37" s="11">
        <v>1.0800000000000001E-2</v>
      </c>
      <c r="L37" s="11">
        <v>8.3999999999999995E-3</v>
      </c>
      <c r="M37" s="11">
        <v>5.8999999999999999E-3</v>
      </c>
      <c r="N37" s="11">
        <v>3.7000000000000002E-3</v>
      </c>
      <c r="O37" s="11">
        <v>2E-3</v>
      </c>
      <c r="P37" s="11">
        <v>8.9999999999999998E-4</v>
      </c>
      <c r="Q37" s="11">
        <v>5.0000000000000001E-4</v>
      </c>
      <c r="R37" s="11">
        <v>1.1000000000000001E-3</v>
      </c>
      <c r="S37" s="11">
        <v>2.8E-3</v>
      </c>
      <c r="T37" s="11">
        <v>5.4999999999999997E-3</v>
      </c>
      <c r="U37" s="11">
        <v>8.9999999999999993E-3</v>
      </c>
      <c r="V37" s="11">
        <v>1.29E-2</v>
      </c>
      <c r="W37" s="11">
        <v>1.6799999999999999E-2</v>
      </c>
      <c r="X37" s="11">
        <v>2.01E-2</v>
      </c>
      <c r="Y37" s="11">
        <v>2.2499999999999999E-2</v>
      </c>
      <c r="Z37" s="11">
        <v>2.3599999999999999E-2</v>
      </c>
      <c r="AA37" s="11">
        <v>2.3400000000000001E-2</v>
      </c>
      <c r="AB37" s="11">
        <v>2.1999999999999999E-2</v>
      </c>
      <c r="AC37" s="11">
        <v>1.9599999999999999E-2</v>
      </c>
      <c r="AD37" s="11">
        <v>1.67E-2</v>
      </c>
      <c r="AE37" s="11">
        <v>1.38E-2</v>
      </c>
      <c r="AF37" s="11">
        <v>1.1299999999999999E-2</v>
      </c>
      <c r="AG37" s="11">
        <v>9.4999999999999998E-3</v>
      </c>
      <c r="AH37" s="11">
        <v>8.3000000000000001E-3</v>
      </c>
      <c r="AI37" s="11">
        <v>7.7999999999999996E-3</v>
      </c>
      <c r="AJ37" s="11">
        <v>8.0000000000000002E-3</v>
      </c>
      <c r="AK37" s="11">
        <v>8.5000000000000006E-3</v>
      </c>
      <c r="AL37" s="11">
        <v>9.4000000000000004E-3</v>
      </c>
      <c r="AM37" s="11">
        <v>1.04E-2</v>
      </c>
      <c r="AN37" s="11">
        <v>1.15E-2</v>
      </c>
      <c r="AO37" s="11">
        <v>1.24E-2</v>
      </c>
      <c r="AP37" s="11">
        <v>1.32E-2</v>
      </c>
      <c r="AQ37" s="11">
        <v>1.37E-2</v>
      </c>
      <c r="AR37" s="11">
        <v>1.41E-2</v>
      </c>
      <c r="AS37" s="11">
        <v>1.43E-2</v>
      </c>
      <c r="AT37" s="11">
        <v>1.4500000000000001E-2</v>
      </c>
      <c r="AU37" s="11">
        <v>1.44E-2</v>
      </c>
      <c r="AV37" s="11">
        <v>1.4200000000000001E-2</v>
      </c>
      <c r="AW37" s="11">
        <v>1.3599999999999999E-2</v>
      </c>
      <c r="AX37" s="11">
        <v>1.2999999999999999E-2</v>
      </c>
      <c r="AY37" s="11">
        <v>1.2500000000000001E-2</v>
      </c>
      <c r="AZ37" s="11">
        <v>1.21E-2</v>
      </c>
      <c r="BA37" s="11">
        <v>1.1900000000000001E-2</v>
      </c>
      <c r="BB37" s="11">
        <v>1.17E-2</v>
      </c>
      <c r="BC37" s="11">
        <v>1.1299999999999999E-2</v>
      </c>
      <c r="BD37" s="11">
        <v>1.0500000000000001E-2</v>
      </c>
      <c r="BE37" s="11">
        <v>9.1000000000000004E-3</v>
      </c>
      <c r="BF37" s="11">
        <v>7.1000000000000004E-3</v>
      </c>
      <c r="BG37" s="11">
        <v>4.5999999999999999E-3</v>
      </c>
      <c r="BH37" s="11">
        <v>1.8E-3</v>
      </c>
      <c r="BI37" s="11">
        <v>-1.1999999999999999E-3</v>
      </c>
      <c r="BJ37" s="11">
        <v>-4.1000000000000003E-3</v>
      </c>
      <c r="BK37" s="11">
        <v>-6.7000000000000002E-3</v>
      </c>
      <c r="BL37" s="11">
        <v>-8.8999999999999999E-3</v>
      </c>
      <c r="BM37" s="11">
        <v>-1.06E-2</v>
      </c>
      <c r="BN37" s="12">
        <v>-9.1000000000000004E-3</v>
      </c>
      <c r="BO37" s="12">
        <v>-6.8999999999999999E-3</v>
      </c>
      <c r="BP37" s="12">
        <v>-4.1999999999999997E-3</v>
      </c>
      <c r="BQ37" s="12">
        <v>-1.2999999999999999E-3</v>
      </c>
      <c r="BR37" s="12">
        <v>1.5E-3</v>
      </c>
      <c r="BS37" s="12">
        <v>4.0000000000000001E-3</v>
      </c>
      <c r="BT37" s="12">
        <v>6.0000000000000001E-3</v>
      </c>
      <c r="BU37" s="12">
        <v>7.4000000000000003E-3</v>
      </c>
      <c r="BV37" s="12">
        <v>8.0999999999999996E-3</v>
      </c>
      <c r="BW37" s="12">
        <v>8.2000000000000007E-3</v>
      </c>
      <c r="BX37" s="12">
        <v>7.9000000000000008E-3</v>
      </c>
      <c r="BY37" s="12">
        <v>7.7000000000000002E-3</v>
      </c>
      <c r="BZ37" s="12">
        <v>7.6E-3</v>
      </c>
      <c r="CA37" s="12">
        <v>7.7000000000000002E-3</v>
      </c>
      <c r="CB37" s="12">
        <v>8.0000000000000002E-3</v>
      </c>
      <c r="CC37" s="12">
        <v>8.3999999999999995E-3</v>
      </c>
      <c r="CD37" s="12">
        <v>8.8999999999999999E-3</v>
      </c>
      <c r="CE37" s="12">
        <v>9.4999999999999998E-3</v>
      </c>
      <c r="CF37" s="12">
        <v>9.7999999999999997E-3</v>
      </c>
      <c r="CG37" s="12">
        <v>0.01</v>
      </c>
    </row>
    <row r="38" spans="1:85" x14ac:dyDescent="0.2">
      <c r="A38" s="6">
        <v>56</v>
      </c>
      <c r="B38" s="11">
        <v>2.9499999999999998E-2</v>
      </c>
      <c r="C38" s="11">
        <v>2.76E-2</v>
      </c>
      <c r="D38" s="11">
        <v>2.5700000000000001E-2</v>
      </c>
      <c r="E38" s="11">
        <v>2.3599999999999999E-2</v>
      </c>
      <c r="F38" s="11">
        <v>2.12E-2</v>
      </c>
      <c r="G38" s="11">
        <v>1.89E-2</v>
      </c>
      <c r="H38" s="11">
        <v>1.6799999999999999E-2</v>
      </c>
      <c r="I38" s="11">
        <v>1.4800000000000001E-2</v>
      </c>
      <c r="J38" s="11">
        <v>1.2999999999999999E-2</v>
      </c>
      <c r="K38" s="11">
        <v>1.0999999999999999E-2</v>
      </c>
      <c r="L38" s="11">
        <v>8.8999999999999999E-3</v>
      </c>
      <c r="M38" s="11">
        <v>6.7000000000000002E-3</v>
      </c>
      <c r="N38" s="11">
        <v>4.7000000000000002E-3</v>
      </c>
      <c r="O38" s="11">
        <v>3.0000000000000001E-3</v>
      </c>
      <c r="P38" s="11">
        <v>1.8E-3</v>
      </c>
      <c r="Q38" s="11">
        <v>1.1999999999999999E-3</v>
      </c>
      <c r="R38" s="11">
        <v>1.5E-3</v>
      </c>
      <c r="S38" s="11">
        <v>2.8999999999999998E-3</v>
      </c>
      <c r="T38" s="11">
        <v>5.4000000000000003E-3</v>
      </c>
      <c r="U38" s="11">
        <v>8.6E-3</v>
      </c>
      <c r="V38" s="11">
        <v>1.23E-2</v>
      </c>
      <c r="W38" s="11">
        <v>1.61E-2</v>
      </c>
      <c r="X38" s="11">
        <v>1.9400000000000001E-2</v>
      </c>
      <c r="Y38" s="11">
        <v>2.18E-2</v>
      </c>
      <c r="Z38" s="11">
        <v>2.3E-2</v>
      </c>
      <c r="AA38" s="11">
        <v>2.2800000000000001E-2</v>
      </c>
      <c r="AB38" s="11">
        <v>2.1299999999999999E-2</v>
      </c>
      <c r="AC38" s="11">
        <v>1.8800000000000001E-2</v>
      </c>
      <c r="AD38" s="11">
        <v>1.5800000000000002E-2</v>
      </c>
      <c r="AE38" s="11">
        <v>1.2699999999999999E-2</v>
      </c>
      <c r="AF38" s="11">
        <v>1.01E-2</v>
      </c>
      <c r="AG38" s="11">
        <v>8.2000000000000007E-3</v>
      </c>
      <c r="AH38" s="11">
        <v>7.1999999999999998E-3</v>
      </c>
      <c r="AI38" s="11">
        <v>6.8999999999999999E-3</v>
      </c>
      <c r="AJ38" s="11">
        <v>7.1999999999999998E-3</v>
      </c>
      <c r="AK38" s="11">
        <v>7.7999999999999996E-3</v>
      </c>
      <c r="AL38" s="11">
        <v>8.6999999999999994E-3</v>
      </c>
      <c r="AM38" s="11">
        <v>9.7000000000000003E-3</v>
      </c>
      <c r="AN38" s="11">
        <v>1.0800000000000001E-2</v>
      </c>
      <c r="AO38" s="11">
        <v>1.18E-2</v>
      </c>
      <c r="AP38" s="11">
        <v>1.2500000000000001E-2</v>
      </c>
      <c r="AQ38" s="11">
        <v>1.3100000000000001E-2</v>
      </c>
      <c r="AR38" s="11">
        <v>1.35E-2</v>
      </c>
      <c r="AS38" s="11">
        <v>1.37E-2</v>
      </c>
      <c r="AT38" s="11">
        <v>1.3899999999999999E-2</v>
      </c>
      <c r="AU38" s="11">
        <v>1.3899999999999999E-2</v>
      </c>
      <c r="AV38" s="11">
        <v>1.38E-2</v>
      </c>
      <c r="AW38" s="11">
        <v>1.37E-2</v>
      </c>
      <c r="AX38" s="11">
        <v>1.3599999999999999E-2</v>
      </c>
      <c r="AY38" s="11">
        <v>1.3599999999999999E-2</v>
      </c>
      <c r="AZ38" s="11">
        <v>1.3899999999999999E-2</v>
      </c>
      <c r="BA38" s="11">
        <v>1.43E-2</v>
      </c>
      <c r="BB38" s="11">
        <v>1.46E-2</v>
      </c>
      <c r="BC38" s="11">
        <v>1.46E-2</v>
      </c>
      <c r="BD38" s="11">
        <v>1.38E-2</v>
      </c>
      <c r="BE38" s="11">
        <v>1.23E-2</v>
      </c>
      <c r="BF38" s="11">
        <v>1.01E-2</v>
      </c>
      <c r="BG38" s="11">
        <v>7.1000000000000004E-3</v>
      </c>
      <c r="BH38" s="11">
        <v>3.7000000000000002E-3</v>
      </c>
      <c r="BI38" s="11">
        <v>0</v>
      </c>
      <c r="BJ38" s="11">
        <v>-3.7000000000000002E-3</v>
      </c>
      <c r="BK38" s="11">
        <v>-7.0000000000000001E-3</v>
      </c>
      <c r="BL38" s="11">
        <v>-9.7999999999999997E-3</v>
      </c>
      <c r="BM38" s="11">
        <v>-1.2200000000000001E-2</v>
      </c>
      <c r="BN38" s="12">
        <v>-1.0999999999999999E-2</v>
      </c>
      <c r="BO38" s="12">
        <v>-8.8999999999999999E-3</v>
      </c>
      <c r="BP38" s="12">
        <v>-6.1000000000000004E-3</v>
      </c>
      <c r="BQ38" s="12">
        <v>-3.0000000000000001E-3</v>
      </c>
      <c r="BR38" s="12">
        <v>1E-4</v>
      </c>
      <c r="BS38" s="12">
        <v>3.0000000000000001E-3</v>
      </c>
      <c r="BT38" s="12">
        <v>5.4000000000000003E-3</v>
      </c>
      <c r="BU38" s="12">
        <v>7.1999999999999998E-3</v>
      </c>
      <c r="BV38" s="12">
        <v>8.3000000000000001E-3</v>
      </c>
      <c r="BW38" s="12">
        <v>8.6E-3</v>
      </c>
      <c r="BX38" s="12">
        <v>8.5000000000000006E-3</v>
      </c>
      <c r="BY38" s="12">
        <v>8.3000000000000001E-3</v>
      </c>
      <c r="BZ38" s="12">
        <v>8.2000000000000007E-3</v>
      </c>
      <c r="CA38" s="12">
        <v>8.2000000000000007E-3</v>
      </c>
      <c r="CB38" s="12">
        <v>8.3000000000000001E-3</v>
      </c>
      <c r="CC38" s="12">
        <v>8.6E-3</v>
      </c>
      <c r="CD38" s="12">
        <v>9.1000000000000004E-3</v>
      </c>
      <c r="CE38" s="12">
        <v>9.4999999999999998E-3</v>
      </c>
      <c r="CF38" s="12">
        <v>9.9000000000000008E-3</v>
      </c>
      <c r="CG38" s="12">
        <v>0.01</v>
      </c>
    </row>
    <row r="39" spans="1:85" x14ac:dyDescent="0.2">
      <c r="A39" s="6">
        <v>57</v>
      </c>
      <c r="B39" s="11">
        <v>3.0099999999999998E-2</v>
      </c>
      <c r="C39" s="11">
        <v>2.7799999999999998E-2</v>
      </c>
      <c r="D39" s="11">
        <v>2.5499999999999998E-2</v>
      </c>
      <c r="E39" s="11">
        <v>2.3E-2</v>
      </c>
      <c r="F39" s="11">
        <v>2.0400000000000001E-2</v>
      </c>
      <c r="G39" s="11">
        <v>1.7899999999999999E-2</v>
      </c>
      <c r="H39" s="11">
        <v>1.5800000000000002E-2</v>
      </c>
      <c r="I39" s="11">
        <v>1.41E-2</v>
      </c>
      <c r="J39" s="11">
        <v>1.24E-2</v>
      </c>
      <c r="K39" s="11">
        <v>1.0800000000000001E-2</v>
      </c>
      <c r="L39" s="11">
        <v>9.1000000000000004E-3</v>
      </c>
      <c r="M39" s="11">
        <v>7.3000000000000001E-3</v>
      </c>
      <c r="N39" s="11">
        <v>5.4999999999999997E-3</v>
      </c>
      <c r="O39" s="11">
        <v>4.1000000000000003E-3</v>
      </c>
      <c r="P39" s="11">
        <v>2.8999999999999998E-3</v>
      </c>
      <c r="Q39" s="11">
        <v>2.3E-3</v>
      </c>
      <c r="R39" s="11">
        <v>2.3999999999999998E-3</v>
      </c>
      <c r="S39" s="11">
        <v>3.5000000000000001E-3</v>
      </c>
      <c r="T39" s="11">
        <v>5.5999999999999999E-3</v>
      </c>
      <c r="U39" s="11">
        <v>8.5000000000000006E-3</v>
      </c>
      <c r="V39" s="11">
        <v>1.2E-2</v>
      </c>
      <c r="W39" s="11">
        <v>1.55E-2</v>
      </c>
      <c r="X39" s="11">
        <v>1.8700000000000001E-2</v>
      </c>
      <c r="Y39" s="11">
        <v>2.1100000000000001E-2</v>
      </c>
      <c r="Z39" s="11">
        <v>2.2200000000000001E-2</v>
      </c>
      <c r="AA39" s="11">
        <v>2.2100000000000002E-2</v>
      </c>
      <c r="AB39" s="11">
        <v>2.0500000000000001E-2</v>
      </c>
      <c r="AC39" s="11">
        <v>1.7999999999999999E-2</v>
      </c>
      <c r="AD39" s="11">
        <v>1.4800000000000001E-2</v>
      </c>
      <c r="AE39" s="11">
        <v>1.1599999999999999E-2</v>
      </c>
      <c r="AF39" s="11">
        <v>8.9999999999999993E-3</v>
      </c>
      <c r="AG39" s="11">
        <v>7.1000000000000004E-3</v>
      </c>
      <c r="AH39" s="11">
        <v>6.1999999999999998E-3</v>
      </c>
      <c r="AI39" s="11">
        <v>6.0000000000000001E-3</v>
      </c>
      <c r="AJ39" s="11">
        <v>6.4000000000000003E-3</v>
      </c>
      <c r="AK39" s="11">
        <v>7.1999999999999998E-3</v>
      </c>
      <c r="AL39" s="11">
        <v>8.0999999999999996E-3</v>
      </c>
      <c r="AM39" s="11">
        <v>9.1999999999999998E-3</v>
      </c>
      <c r="AN39" s="11">
        <v>1.0200000000000001E-2</v>
      </c>
      <c r="AO39" s="11">
        <v>1.12E-2</v>
      </c>
      <c r="AP39" s="11">
        <v>1.1900000000000001E-2</v>
      </c>
      <c r="AQ39" s="11">
        <v>1.24E-2</v>
      </c>
      <c r="AR39" s="11">
        <v>1.2699999999999999E-2</v>
      </c>
      <c r="AS39" s="11">
        <v>1.29E-2</v>
      </c>
      <c r="AT39" s="11">
        <v>1.3100000000000001E-2</v>
      </c>
      <c r="AU39" s="11">
        <v>1.32E-2</v>
      </c>
      <c r="AV39" s="11">
        <v>1.3299999999999999E-2</v>
      </c>
      <c r="AW39" s="11">
        <v>1.35E-2</v>
      </c>
      <c r="AX39" s="11">
        <v>1.38E-2</v>
      </c>
      <c r="AY39" s="11">
        <v>1.44E-2</v>
      </c>
      <c r="AZ39" s="11">
        <v>1.5299999999999999E-2</v>
      </c>
      <c r="BA39" s="11">
        <v>1.6199999999999999E-2</v>
      </c>
      <c r="BB39" s="11">
        <v>1.7000000000000001E-2</v>
      </c>
      <c r="BC39" s="11">
        <v>1.7299999999999999E-2</v>
      </c>
      <c r="BD39" s="11">
        <v>1.6799999999999999E-2</v>
      </c>
      <c r="BE39" s="11">
        <v>1.54E-2</v>
      </c>
      <c r="BF39" s="11">
        <v>1.3100000000000001E-2</v>
      </c>
      <c r="BG39" s="11">
        <v>9.9000000000000008E-3</v>
      </c>
      <c r="BH39" s="11">
        <v>6.0000000000000001E-3</v>
      </c>
      <c r="BI39" s="11">
        <v>1.8E-3</v>
      </c>
      <c r="BJ39" s="11">
        <v>-2.5000000000000001E-3</v>
      </c>
      <c r="BK39" s="11">
        <v>-6.4999999999999997E-3</v>
      </c>
      <c r="BL39" s="11">
        <v>-0.01</v>
      </c>
      <c r="BM39" s="11">
        <v>-1.2999999999999999E-2</v>
      </c>
      <c r="BN39" s="12">
        <v>-1.2200000000000001E-2</v>
      </c>
      <c r="BO39" s="12">
        <v>-1.03E-2</v>
      </c>
      <c r="BP39" s="12">
        <v>-7.6E-3</v>
      </c>
      <c r="BQ39" s="12">
        <v>-4.4999999999999997E-3</v>
      </c>
      <c r="BR39" s="12">
        <v>-1.1999999999999999E-3</v>
      </c>
      <c r="BS39" s="12">
        <v>1.9E-3</v>
      </c>
      <c r="BT39" s="12">
        <v>4.5999999999999999E-3</v>
      </c>
      <c r="BU39" s="12">
        <v>6.7999999999999996E-3</v>
      </c>
      <c r="BV39" s="12">
        <v>8.2000000000000007E-3</v>
      </c>
      <c r="BW39" s="12">
        <v>8.8000000000000005E-3</v>
      </c>
      <c r="BX39" s="12">
        <v>8.8000000000000005E-3</v>
      </c>
      <c r="BY39" s="12">
        <v>8.6999999999999994E-3</v>
      </c>
      <c r="BZ39" s="12">
        <v>8.6E-3</v>
      </c>
      <c r="CA39" s="12">
        <v>8.6E-3</v>
      </c>
      <c r="CB39" s="12">
        <v>8.6999999999999994E-3</v>
      </c>
      <c r="CC39" s="12">
        <v>8.8999999999999999E-3</v>
      </c>
      <c r="CD39" s="12">
        <v>9.1999999999999998E-3</v>
      </c>
      <c r="CE39" s="12">
        <v>9.5999999999999992E-3</v>
      </c>
      <c r="CF39" s="12">
        <v>9.9000000000000008E-3</v>
      </c>
      <c r="CG39" s="12">
        <v>0.01</v>
      </c>
    </row>
    <row r="40" spans="1:85" x14ac:dyDescent="0.2">
      <c r="A40" s="6">
        <v>58</v>
      </c>
      <c r="B40" s="11">
        <v>3.0700000000000002E-2</v>
      </c>
      <c r="C40" s="11">
        <v>2.8000000000000001E-2</v>
      </c>
      <c r="D40" s="11">
        <v>2.52E-2</v>
      </c>
      <c r="E40" s="11">
        <v>2.24E-2</v>
      </c>
      <c r="F40" s="11">
        <v>1.9599999999999999E-2</v>
      </c>
      <c r="G40" s="11">
        <v>1.6899999999999998E-2</v>
      </c>
      <c r="H40" s="11">
        <v>1.4800000000000001E-2</v>
      </c>
      <c r="I40" s="11">
        <v>1.2999999999999999E-2</v>
      </c>
      <c r="J40" s="11">
        <v>1.1599999999999999E-2</v>
      </c>
      <c r="K40" s="11">
        <v>1.03E-2</v>
      </c>
      <c r="L40" s="11">
        <v>8.8999999999999999E-3</v>
      </c>
      <c r="M40" s="11">
        <v>7.6E-3</v>
      </c>
      <c r="N40" s="11">
        <v>6.3E-3</v>
      </c>
      <c r="O40" s="11">
        <v>5.1999999999999998E-3</v>
      </c>
      <c r="P40" s="11">
        <v>4.3E-3</v>
      </c>
      <c r="Q40" s="11">
        <v>3.7000000000000002E-3</v>
      </c>
      <c r="R40" s="11">
        <v>3.7000000000000002E-3</v>
      </c>
      <c r="S40" s="11">
        <v>4.5999999999999999E-3</v>
      </c>
      <c r="T40" s="11">
        <v>6.3E-3</v>
      </c>
      <c r="U40" s="11">
        <v>8.8999999999999999E-3</v>
      </c>
      <c r="V40" s="11">
        <v>1.1900000000000001E-2</v>
      </c>
      <c r="W40" s="11">
        <v>1.5100000000000001E-2</v>
      </c>
      <c r="X40" s="11">
        <v>1.7999999999999999E-2</v>
      </c>
      <c r="Y40" s="11">
        <v>2.0199999999999999E-2</v>
      </c>
      <c r="Z40" s="11">
        <v>2.1299999999999999E-2</v>
      </c>
      <c r="AA40" s="11">
        <v>2.1100000000000001E-2</v>
      </c>
      <c r="AB40" s="11">
        <v>1.9599999999999999E-2</v>
      </c>
      <c r="AC40" s="11">
        <v>1.7000000000000001E-2</v>
      </c>
      <c r="AD40" s="11">
        <v>1.3899999999999999E-2</v>
      </c>
      <c r="AE40" s="11">
        <v>1.0699999999999999E-2</v>
      </c>
      <c r="AF40" s="11">
        <v>8.0999999999999996E-3</v>
      </c>
      <c r="AG40" s="11">
        <v>6.1999999999999998E-3</v>
      </c>
      <c r="AH40" s="11">
        <v>5.3E-3</v>
      </c>
      <c r="AI40" s="11">
        <v>5.1999999999999998E-3</v>
      </c>
      <c r="AJ40" s="11">
        <v>5.7999999999999996E-3</v>
      </c>
      <c r="AK40" s="11">
        <v>6.7000000000000002E-3</v>
      </c>
      <c r="AL40" s="11">
        <v>7.7000000000000002E-3</v>
      </c>
      <c r="AM40" s="11">
        <v>8.8000000000000005E-3</v>
      </c>
      <c r="AN40" s="11">
        <v>9.9000000000000008E-3</v>
      </c>
      <c r="AO40" s="11">
        <v>1.0699999999999999E-2</v>
      </c>
      <c r="AP40" s="11">
        <v>1.1299999999999999E-2</v>
      </c>
      <c r="AQ40" s="11">
        <v>1.17E-2</v>
      </c>
      <c r="AR40" s="11">
        <v>1.1900000000000001E-2</v>
      </c>
      <c r="AS40" s="11">
        <v>1.2E-2</v>
      </c>
      <c r="AT40" s="11">
        <v>1.21E-2</v>
      </c>
      <c r="AU40" s="11">
        <v>1.23E-2</v>
      </c>
      <c r="AV40" s="11">
        <v>1.26E-2</v>
      </c>
      <c r="AW40" s="11">
        <v>1.3100000000000001E-2</v>
      </c>
      <c r="AX40" s="11">
        <v>1.3899999999999999E-2</v>
      </c>
      <c r="AY40" s="11">
        <v>1.49E-2</v>
      </c>
      <c r="AZ40" s="11">
        <v>1.6199999999999999E-2</v>
      </c>
      <c r="BA40" s="11">
        <v>1.7600000000000001E-2</v>
      </c>
      <c r="BB40" s="11">
        <v>1.8800000000000001E-2</v>
      </c>
      <c r="BC40" s="11">
        <v>1.95E-2</v>
      </c>
      <c r="BD40" s="11">
        <v>1.9300000000000001E-2</v>
      </c>
      <c r="BE40" s="11">
        <v>1.8200000000000001E-2</v>
      </c>
      <c r="BF40" s="11">
        <v>1.5900000000000001E-2</v>
      </c>
      <c r="BG40" s="11">
        <v>1.2800000000000001E-2</v>
      </c>
      <c r="BH40" s="11">
        <v>8.8000000000000005E-3</v>
      </c>
      <c r="BI40" s="11">
        <v>4.1999999999999997E-3</v>
      </c>
      <c r="BJ40" s="11">
        <v>-5.0000000000000001E-4</v>
      </c>
      <c r="BK40" s="11">
        <v>-5.1000000000000004E-3</v>
      </c>
      <c r="BL40" s="11">
        <v>-9.1999999999999998E-3</v>
      </c>
      <c r="BM40" s="11">
        <v>-1.29E-2</v>
      </c>
      <c r="BN40" s="12">
        <v>-1.2500000000000001E-2</v>
      </c>
      <c r="BO40" s="12">
        <v>-1.0999999999999999E-2</v>
      </c>
      <c r="BP40" s="12">
        <v>-8.6999999999999994E-3</v>
      </c>
      <c r="BQ40" s="12">
        <v>-5.7000000000000002E-3</v>
      </c>
      <c r="BR40" s="12">
        <v>-2.3999999999999998E-3</v>
      </c>
      <c r="BS40" s="12">
        <v>8.9999999999999998E-4</v>
      </c>
      <c r="BT40" s="12">
        <v>3.8E-3</v>
      </c>
      <c r="BU40" s="12">
        <v>6.1999999999999998E-3</v>
      </c>
      <c r="BV40" s="12">
        <v>7.9000000000000008E-3</v>
      </c>
      <c r="BW40" s="12">
        <v>8.6999999999999994E-3</v>
      </c>
      <c r="BX40" s="12">
        <v>8.9999999999999993E-3</v>
      </c>
      <c r="BY40" s="12">
        <v>8.9999999999999993E-3</v>
      </c>
      <c r="BZ40" s="12">
        <v>8.9999999999999993E-3</v>
      </c>
      <c r="CA40" s="12">
        <v>8.8999999999999999E-3</v>
      </c>
      <c r="CB40" s="12">
        <v>8.9999999999999993E-3</v>
      </c>
      <c r="CC40" s="12">
        <v>9.1000000000000004E-3</v>
      </c>
      <c r="CD40" s="12">
        <v>9.2999999999999992E-3</v>
      </c>
      <c r="CE40" s="12">
        <v>9.5999999999999992E-3</v>
      </c>
      <c r="CF40" s="12">
        <v>9.9000000000000008E-3</v>
      </c>
      <c r="CG40" s="12">
        <v>0.01</v>
      </c>
    </row>
    <row r="41" spans="1:85" x14ac:dyDescent="0.2">
      <c r="A41" s="6">
        <v>59</v>
      </c>
      <c r="B41" s="11">
        <v>3.1E-2</v>
      </c>
      <c r="C41" s="11">
        <v>2.8000000000000001E-2</v>
      </c>
      <c r="D41" s="11">
        <v>2.4899999999999999E-2</v>
      </c>
      <c r="E41" s="11">
        <v>2.18E-2</v>
      </c>
      <c r="F41" s="11">
        <v>1.8800000000000001E-2</v>
      </c>
      <c r="G41" s="11">
        <v>1.6E-2</v>
      </c>
      <c r="H41" s="11">
        <v>1.37E-2</v>
      </c>
      <c r="I41" s="11">
        <v>1.1900000000000001E-2</v>
      </c>
      <c r="J41" s="11">
        <v>1.06E-2</v>
      </c>
      <c r="K41" s="11">
        <v>9.4999999999999998E-3</v>
      </c>
      <c r="L41" s="11">
        <v>8.5000000000000006E-3</v>
      </c>
      <c r="M41" s="11">
        <v>7.6E-3</v>
      </c>
      <c r="N41" s="11">
        <v>6.8999999999999999E-3</v>
      </c>
      <c r="O41" s="11">
        <v>6.3E-3</v>
      </c>
      <c r="P41" s="11">
        <v>5.7000000000000002E-3</v>
      </c>
      <c r="Q41" s="11">
        <v>5.4000000000000003E-3</v>
      </c>
      <c r="R41" s="11">
        <v>5.4000000000000003E-3</v>
      </c>
      <c r="S41" s="11">
        <v>6.1000000000000004E-3</v>
      </c>
      <c r="T41" s="11">
        <v>7.4999999999999997E-3</v>
      </c>
      <c r="U41" s="11">
        <v>9.7000000000000003E-3</v>
      </c>
      <c r="V41" s="11">
        <v>1.2200000000000001E-2</v>
      </c>
      <c r="W41" s="11">
        <v>1.49E-2</v>
      </c>
      <c r="X41" s="11">
        <v>1.7399999999999999E-2</v>
      </c>
      <c r="Y41" s="11">
        <v>1.9300000000000001E-2</v>
      </c>
      <c r="Z41" s="11">
        <v>2.0199999999999999E-2</v>
      </c>
      <c r="AA41" s="11">
        <v>1.9800000000000002E-2</v>
      </c>
      <c r="AB41" s="11">
        <v>1.84E-2</v>
      </c>
      <c r="AC41" s="11">
        <v>1.5900000000000001E-2</v>
      </c>
      <c r="AD41" s="11">
        <v>1.29E-2</v>
      </c>
      <c r="AE41" s="11">
        <v>9.9000000000000008E-3</v>
      </c>
      <c r="AF41" s="11">
        <v>7.3000000000000001E-3</v>
      </c>
      <c r="AG41" s="11">
        <v>5.4999999999999997E-3</v>
      </c>
      <c r="AH41" s="11">
        <v>4.5999999999999999E-3</v>
      </c>
      <c r="AI41" s="11">
        <v>4.5999999999999999E-3</v>
      </c>
      <c r="AJ41" s="11">
        <v>5.1999999999999998E-3</v>
      </c>
      <c r="AK41" s="11">
        <v>6.3E-3</v>
      </c>
      <c r="AL41" s="11">
        <v>7.4000000000000003E-3</v>
      </c>
      <c r="AM41" s="11">
        <v>8.6E-3</v>
      </c>
      <c r="AN41" s="11">
        <v>9.5999999999999992E-3</v>
      </c>
      <c r="AO41" s="11">
        <v>1.04E-2</v>
      </c>
      <c r="AP41" s="11">
        <v>1.0800000000000001E-2</v>
      </c>
      <c r="AQ41" s="11">
        <v>1.0999999999999999E-2</v>
      </c>
      <c r="AR41" s="11">
        <v>1.09E-2</v>
      </c>
      <c r="AS41" s="11">
        <v>1.09E-2</v>
      </c>
      <c r="AT41" s="11">
        <v>1.0999999999999999E-2</v>
      </c>
      <c r="AU41" s="11">
        <v>1.1299999999999999E-2</v>
      </c>
      <c r="AV41" s="11">
        <v>1.18E-2</v>
      </c>
      <c r="AW41" s="11">
        <v>1.2699999999999999E-2</v>
      </c>
      <c r="AX41" s="11">
        <v>1.37E-2</v>
      </c>
      <c r="AY41" s="11">
        <v>1.5100000000000001E-2</v>
      </c>
      <c r="AZ41" s="11">
        <v>1.6799999999999999E-2</v>
      </c>
      <c r="BA41" s="11">
        <v>1.8499999999999999E-2</v>
      </c>
      <c r="BB41" s="11">
        <v>2.01E-2</v>
      </c>
      <c r="BC41" s="11">
        <v>2.1100000000000001E-2</v>
      </c>
      <c r="BD41" s="11">
        <v>2.1299999999999999E-2</v>
      </c>
      <c r="BE41" s="11">
        <v>2.0500000000000001E-2</v>
      </c>
      <c r="BF41" s="11">
        <v>1.8499999999999999E-2</v>
      </c>
      <c r="BG41" s="11">
        <v>1.55E-2</v>
      </c>
      <c r="BH41" s="11">
        <v>1.1599999999999999E-2</v>
      </c>
      <c r="BI41" s="11">
        <v>7.0000000000000001E-3</v>
      </c>
      <c r="BJ41" s="11">
        <v>2E-3</v>
      </c>
      <c r="BK41" s="11">
        <v>-3.0000000000000001E-3</v>
      </c>
      <c r="BL41" s="11">
        <v>-7.7000000000000002E-3</v>
      </c>
      <c r="BM41" s="11">
        <v>-1.2E-2</v>
      </c>
      <c r="BN41" s="12">
        <v>-1.21E-2</v>
      </c>
      <c r="BO41" s="12">
        <v>-1.0999999999999999E-2</v>
      </c>
      <c r="BP41" s="12">
        <v>-8.9999999999999993E-3</v>
      </c>
      <c r="BQ41" s="12">
        <v>-6.4000000000000003E-3</v>
      </c>
      <c r="BR41" s="12">
        <v>-3.3E-3</v>
      </c>
      <c r="BS41" s="12">
        <v>-1E-4</v>
      </c>
      <c r="BT41" s="12">
        <v>2.8999999999999998E-3</v>
      </c>
      <c r="BU41" s="12">
        <v>5.4999999999999997E-3</v>
      </c>
      <c r="BV41" s="12">
        <v>7.4000000000000003E-3</v>
      </c>
      <c r="BW41" s="12">
        <v>8.5000000000000006E-3</v>
      </c>
      <c r="BX41" s="12">
        <v>8.8999999999999999E-3</v>
      </c>
      <c r="BY41" s="12">
        <v>9.1000000000000004E-3</v>
      </c>
      <c r="BZ41" s="12">
        <v>9.1999999999999998E-3</v>
      </c>
      <c r="CA41" s="12">
        <v>9.1999999999999998E-3</v>
      </c>
      <c r="CB41" s="12">
        <v>9.1999999999999998E-3</v>
      </c>
      <c r="CC41" s="12">
        <v>9.2999999999999992E-3</v>
      </c>
      <c r="CD41" s="12">
        <v>9.4999999999999998E-3</v>
      </c>
      <c r="CE41" s="12">
        <v>9.7000000000000003E-3</v>
      </c>
      <c r="CF41" s="12">
        <v>9.9000000000000008E-3</v>
      </c>
      <c r="CG41" s="12">
        <v>0.01</v>
      </c>
    </row>
    <row r="42" spans="1:85" x14ac:dyDescent="0.2">
      <c r="A42" s="6">
        <v>60</v>
      </c>
      <c r="B42" s="11">
        <v>3.09E-2</v>
      </c>
      <c r="C42" s="11">
        <v>2.7699999999999999E-2</v>
      </c>
      <c r="D42" s="11">
        <v>2.4500000000000001E-2</v>
      </c>
      <c r="E42" s="11">
        <v>2.12E-2</v>
      </c>
      <c r="F42" s="11">
        <v>1.7999999999999999E-2</v>
      </c>
      <c r="G42" s="11">
        <v>1.5100000000000001E-2</v>
      </c>
      <c r="H42" s="11">
        <v>1.26E-2</v>
      </c>
      <c r="I42" s="11">
        <v>1.0800000000000001E-2</v>
      </c>
      <c r="J42" s="11">
        <v>9.4999999999999998E-3</v>
      </c>
      <c r="K42" s="11">
        <v>8.6E-3</v>
      </c>
      <c r="L42" s="11">
        <v>8.0000000000000002E-3</v>
      </c>
      <c r="M42" s="11">
        <v>7.6E-3</v>
      </c>
      <c r="N42" s="11">
        <v>7.4000000000000003E-3</v>
      </c>
      <c r="O42" s="11">
        <v>7.3000000000000001E-3</v>
      </c>
      <c r="P42" s="11">
        <v>7.3000000000000001E-3</v>
      </c>
      <c r="Q42" s="11">
        <v>7.3000000000000001E-3</v>
      </c>
      <c r="R42" s="11">
        <v>7.4000000000000003E-3</v>
      </c>
      <c r="S42" s="11">
        <v>8.0000000000000002E-3</v>
      </c>
      <c r="T42" s="11">
        <v>9.1000000000000004E-3</v>
      </c>
      <c r="U42" s="11">
        <v>1.0800000000000001E-2</v>
      </c>
      <c r="V42" s="11">
        <v>1.2800000000000001E-2</v>
      </c>
      <c r="W42" s="11">
        <v>1.4999999999999999E-2</v>
      </c>
      <c r="X42" s="11">
        <v>1.6899999999999998E-2</v>
      </c>
      <c r="Y42" s="11">
        <v>1.84E-2</v>
      </c>
      <c r="Z42" s="11">
        <v>1.9E-2</v>
      </c>
      <c r="AA42" s="11">
        <v>1.8499999999999999E-2</v>
      </c>
      <c r="AB42" s="11">
        <v>1.7000000000000001E-2</v>
      </c>
      <c r="AC42" s="11">
        <v>1.47E-2</v>
      </c>
      <c r="AD42" s="11">
        <v>1.1900000000000001E-2</v>
      </c>
      <c r="AE42" s="11">
        <v>8.9999999999999993E-3</v>
      </c>
      <c r="AF42" s="11">
        <v>6.4999999999999997E-3</v>
      </c>
      <c r="AG42" s="11">
        <v>4.7999999999999996E-3</v>
      </c>
      <c r="AH42" s="11">
        <v>4.0000000000000001E-3</v>
      </c>
      <c r="AI42" s="11">
        <v>4.0000000000000001E-3</v>
      </c>
      <c r="AJ42" s="11">
        <v>4.7999999999999996E-3</v>
      </c>
      <c r="AK42" s="11">
        <v>6.0000000000000001E-3</v>
      </c>
      <c r="AL42" s="11">
        <v>7.3000000000000001E-3</v>
      </c>
      <c r="AM42" s="11">
        <v>8.6E-3</v>
      </c>
      <c r="AN42" s="11">
        <v>9.5999999999999992E-3</v>
      </c>
      <c r="AO42" s="11">
        <v>1.0200000000000001E-2</v>
      </c>
      <c r="AP42" s="11">
        <v>1.04E-2</v>
      </c>
      <c r="AQ42" s="11">
        <v>1.0200000000000001E-2</v>
      </c>
      <c r="AR42" s="11">
        <v>9.9000000000000008E-3</v>
      </c>
      <c r="AS42" s="11">
        <v>9.7000000000000003E-3</v>
      </c>
      <c r="AT42" s="11">
        <v>9.7999999999999997E-3</v>
      </c>
      <c r="AU42" s="11">
        <v>1.0200000000000001E-2</v>
      </c>
      <c r="AV42" s="11">
        <v>1.0999999999999999E-2</v>
      </c>
      <c r="AW42" s="11">
        <v>1.21E-2</v>
      </c>
      <c r="AX42" s="11">
        <v>1.34E-2</v>
      </c>
      <c r="AY42" s="11">
        <v>1.5100000000000001E-2</v>
      </c>
      <c r="AZ42" s="11">
        <v>1.7100000000000001E-2</v>
      </c>
      <c r="BA42" s="11">
        <v>1.9099999999999999E-2</v>
      </c>
      <c r="BB42" s="11">
        <v>2.0899999999999998E-2</v>
      </c>
      <c r="BC42" s="11">
        <v>2.2200000000000001E-2</v>
      </c>
      <c r="BD42" s="11">
        <v>2.2700000000000001E-2</v>
      </c>
      <c r="BE42" s="11">
        <v>2.2200000000000001E-2</v>
      </c>
      <c r="BF42" s="11">
        <v>2.06E-2</v>
      </c>
      <c r="BG42" s="11">
        <v>1.7899999999999999E-2</v>
      </c>
      <c r="BH42" s="11">
        <v>1.4200000000000001E-2</v>
      </c>
      <c r="BI42" s="11">
        <v>9.7000000000000003E-3</v>
      </c>
      <c r="BJ42" s="11">
        <v>4.7000000000000002E-3</v>
      </c>
      <c r="BK42" s="11">
        <v>-5.0000000000000001E-4</v>
      </c>
      <c r="BL42" s="11">
        <v>-5.5999999999999999E-3</v>
      </c>
      <c r="BM42" s="11">
        <v>-1.03E-2</v>
      </c>
      <c r="BN42" s="12">
        <v>-1.0800000000000001E-2</v>
      </c>
      <c r="BO42" s="12">
        <v>-1.03E-2</v>
      </c>
      <c r="BP42" s="12">
        <v>-8.8000000000000005E-3</v>
      </c>
      <c r="BQ42" s="12">
        <v>-6.4999999999999997E-3</v>
      </c>
      <c r="BR42" s="12">
        <v>-3.8E-3</v>
      </c>
      <c r="BS42" s="12">
        <v>-8.0000000000000004E-4</v>
      </c>
      <c r="BT42" s="12">
        <v>2.0999999999999999E-3</v>
      </c>
      <c r="BU42" s="12">
        <v>4.7000000000000002E-3</v>
      </c>
      <c r="BV42" s="12">
        <v>6.7000000000000002E-3</v>
      </c>
      <c r="BW42" s="12">
        <v>8.0000000000000002E-3</v>
      </c>
      <c r="BX42" s="12">
        <v>8.6999999999999994E-3</v>
      </c>
      <c r="BY42" s="12">
        <v>9.1000000000000004E-3</v>
      </c>
      <c r="BZ42" s="12">
        <v>9.2999999999999992E-3</v>
      </c>
      <c r="CA42" s="12">
        <v>9.4000000000000004E-3</v>
      </c>
      <c r="CB42" s="12">
        <v>9.4000000000000004E-3</v>
      </c>
      <c r="CC42" s="12">
        <v>9.4999999999999998E-3</v>
      </c>
      <c r="CD42" s="12">
        <v>9.5999999999999992E-3</v>
      </c>
      <c r="CE42" s="12">
        <v>9.7999999999999997E-3</v>
      </c>
      <c r="CF42" s="12">
        <v>9.9000000000000008E-3</v>
      </c>
      <c r="CG42" s="12">
        <v>0.01</v>
      </c>
    </row>
    <row r="43" spans="1:85" x14ac:dyDescent="0.2">
      <c r="A43" s="6">
        <v>61</v>
      </c>
      <c r="B43" s="11">
        <v>3.0499999999999999E-2</v>
      </c>
      <c r="C43" s="11">
        <v>2.7199999999999998E-2</v>
      </c>
      <c r="D43" s="11">
        <v>2.3900000000000001E-2</v>
      </c>
      <c r="E43" s="11">
        <v>2.0500000000000001E-2</v>
      </c>
      <c r="F43" s="11">
        <v>1.72E-2</v>
      </c>
      <c r="G43" s="11">
        <v>1.4200000000000001E-2</v>
      </c>
      <c r="H43" s="11">
        <v>1.18E-2</v>
      </c>
      <c r="I43" s="11">
        <v>9.9000000000000008E-3</v>
      </c>
      <c r="J43" s="11">
        <v>8.6999999999999994E-3</v>
      </c>
      <c r="K43" s="11">
        <v>7.9000000000000008E-3</v>
      </c>
      <c r="L43" s="11">
        <v>7.6E-3</v>
      </c>
      <c r="M43" s="11">
        <v>7.6E-3</v>
      </c>
      <c r="N43" s="11">
        <v>7.9000000000000008E-3</v>
      </c>
      <c r="O43" s="11">
        <v>8.3000000000000001E-3</v>
      </c>
      <c r="P43" s="11">
        <v>8.6999999999999994E-3</v>
      </c>
      <c r="Q43" s="11">
        <v>9.1000000000000004E-3</v>
      </c>
      <c r="R43" s="11">
        <v>9.4999999999999998E-3</v>
      </c>
      <c r="S43" s="11">
        <v>0.01</v>
      </c>
      <c r="T43" s="11">
        <v>1.0999999999999999E-2</v>
      </c>
      <c r="U43" s="11">
        <v>1.2200000000000001E-2</v>
      </c>
      <c r="V43" s="11">
        <v>1.37E-2</v>
      </c>
      <c r="W43" s="11">
        <v>1.5299999999999999E-2</v>
      </c>
      <c r="X43" s="11">
        <v>1.66E-2</v>
      </c>
      <c r="Y43" s="11">
        <v>1.7600000000000001E-2</v>
      </c>
      <c r="Z43" s="11">
        <v>1.78E-2</v>
      </c>
      <c r="AA43" s="11">
        <v>1.7100000000000001E-2</v>
      </c>
      <c r="AB43" s="11">
        <v>1.5599999999999999E-2</v>
      </c>
      <c r="AC43" s="11">
        <v>1.34E-2</v>
      </c>
      <c r="AD43" s="11">
        <v>1.0800000000000001E-2</v>
      </c>
      <c r="AE43" s="11">
        <v>8.0999999999999996E-3</v>
      </c>
      <c r="AF43" s="11">
        <v>5.7999999999999996E-3</v>
      </c>
      <c r="AG43" s="11">
        <v>4.1000000000000003E-3</v>
      </c>
      <c r="AH43" s="11">
        <v>3.3999999999999998E-3</v>
      </c>
      <c r="AI43" s="11">
        <v>3.5999999999999999E-3</v>
      </c>
      <c r="AJ43" s="11">
        <v>4.4000000000000003E-3</v>
      </c>
      <c r="AK43" s="11">
        <v>5.7999999999999996E-3</v>
      </c>
      <c r="AL43" s="11">
        <v>7.3000000000000001E-3</v>
      </c>
      <c r="AM43" s="11">
        <v>8.6999999999999994E-3</v>
      </c>
      <c r="AN43" s="11">
        <v>9.7000000000000003E-3</v>
      </c>
      <c r="AO43" s="11">
        <v>1.01E-2</v>
      </c>
      <c r="AP43" s="11">
        <v>0.01</v>
      </c>
      <c r="AQ43" s="11">
        <v>9.5999999999999992E-3</v>
      </c>
      <c r="AR43" s="11">
        <v>8.9999999999999993E-3</v>
      </c>
      <c r="AS43" s="11">
        <v>8.6E-3</v>
      </c>
      <c r="AT43" s="11">
        <v>8.6E-3</v>
      </c>
      <c r="AU43" s="11">
        <v>9.1000000000000004E-3</v>
      </c>
      <c r="AV43" s="11">
        <v>0.01</v>
      </c>
      <c r="AW43" s="11">
        <v>1.14E-2</v>
      </c>
      <c r="AX43" s="11">
        <v>1.2999999999999999E-2</v>
      </c>
      <c r="AY43" s="11">
        <v>1.49E-2</v>
      </c>
      <c r="AZ43" s="11">
        <v>1.7100000000000001E-2</v>
      </c>
      <c r="BA43" s="11">
        <v>1.9300000000000001E-2</v>
      </c>
      <c r="BB43" s="11">
        <v>2.1299999999999999E-2</v>
      </c>
      <c r="BC43" s="11">
        <v>2.29E-2</v>
      </c>
      <c r="BD43" s="11">
        <v>2.3699999999999999E-2</v>
      </c>
      <c r="BE43" s="11">
        <v>2.35E-2</v>
      </c>
      <c r="BF43" s="11">
        <v>2.23E-2</v>
      </c>
      <c r="BG43" s="11">
        <v>1.9900000000000001E-2</v>
      </c>
      <c r="BH43" s="11">
        <v>1.6500000000000001E-2</v>
      </c>
      <c r="BI43" s="11">
        <v>1.23E-2</v>
      </c>
      <c r="BJ43" s="11">
        <v>7.4000000000000003E-3</v>
      </c>
      <c r="BK43" s="11">
        <v>2.2000000000000001E-3</v>
      </c>
      <c r="BL43" s="11">
        <v>-3.0000000000000001E-3</v>
      </c>
      <c r="BM43" s="11">
        <v>-8.0000000000000002E-3</v>
      </c>
      <c r="BN43" s="12">
        <v>-8.8999999999999999E-3</v>
      </c>
      <c r="BO43" s="12">
        <v>-8.8000000000000005E-3</v>
      </c>
      <c r="BP43" s="12">
        <v>-7.7999999999999996E-3</v>
      </c>
      <c r="BQ43" s="12">
        <v>-6.1000000000000004E-3</v>
      </c>
      <c r="BR43" s="12">
        <v>-3.8999999999999998E-3</v>
      </c>
      <c r="BS43" s="12">
        <v>-1.1999999999999999E-3</v>
      </c>
      <c r="BT43" s="12">
        <v>1.4E-3</v>
      </c>
      <c r="BU43" s="12">
        <v>3.8999999999999998E-3</v>
      </c>
      <c r="BV43" s="12">
        <v>6.0000000000000001E-3</v>
      </c>
      <c r="BW43" s="12">
        <v>7.4000000000000003E-3</v>
      </c>
      <c r="BX43" s="12">
        <v>8.3000000000000001E-3</v>
      </c>
      <c r="BY43" s="12">
        <v>8.8999999999999999E-3</v>
      </c>
      <c r="BZ43" s="12">
        <v>9.2999999999999992E-3</v>
      </c>
      <c r="CA43" s="12">
        <v>9.4999999999999998E-3</v>
      </c>
      <c r="CB43" s="12">
        <v>9.5999999999999992E-3</v>
      </c>
      <c r="CC43" s="12">
        <v>9.5999999999999992E-3</v>
      </c>
      <c r="CD43" s="12">
        <v>9.7000000000000003E-3</v>
      </c>
      <c r="CE43" s="12">
        <v>9.7999999999999997E-3</v>
      </c>
      <c r="CF43" s="12">
        <v>9.9000000000000008E-3</v>
      </c>
      <c r="CG43" s="12">
        <v>0.01</v>
      </c>
    </row>
    <row r="44" spans="1:85" x14ac:dyDescent="0.2">
      <c r="A44" s="6">
        <v>62</v>
      </c>
      <c r="B44" s="11">
        <v>2.9700000000000001E-2</v>
      </c>
      <c r="C44" s="11">
        <v>2.64E-2</v>
      </c>
      <c r="D44" s="11">
        <v>2.3099999999999999E-2</v>
      </c>
      <c r="E44" s="11">
        <v>1.9800000000000002E-2</v>
      </c>
      <c r="F44" s="11">
        <v>1.6500000000000001E-2</v>
      </c>
      <c r="G44" s="11">
        <v>1.3599999999999999E-2</v>
      </c>
      <c r="H44" s="11">
        <v>1.11E-2</v>
      </c>
      <c r="I44" s="11">
        <v>9.2999999999999992E-3</v>
      </c>
      <c r="J44" s="11">
        <v>8.0999999999999996E-3</v>
      </c>
      <c r="K44" s="11">
        <v>7.4999999999999997E-3</v>
      </c>
      <c r="L44" s="11">
        <v>7.3000000000000001E-3</v>
      </c>
      <c r="M44" s="11">
        <v>7.6E-3</v>
      </c>
      <c r="N44" s="11">
        <v>8.3000000000000001E-3</v>
      </c>
      <c r="O44" s="11">
        <v>9.1999999999999998E-3</v>
      </c>
      <c r="P44" s="11">
        <v>1.01E-2</v>
      </c>
      <c r="Q44" s="11">
        <v>1.0800000000000001E-2</v>
      </c>
      <c r="R44" s="11">
        <v>1.15E-2</v>
      </c>
      <c r="S44" s="11">
        <v>1.21E-2</v>
      </c>
      <c r="T44" s="11">
        <v>1.29E-2</v>
      </c>
      <c r="U44" s="11">
        <v>1.37E-2</v>
      </c>
      <c r="V44" s="11">
        <v>1.47E-2</v>
      </c>
      <c r="W44" s="11">
        <v>1.5699999999999999E-2</v>
      </c>
      <c r="X44" s="11">
        <v>1.6500000000000001E-2</v>
      </c>
      <c r="Y44" s="11">
        <v>1.7000000000000001E-2</v>
      </c>
      <c r="Z44" s="11">
        <v>1.6799999999999999E-2</v>
      </c>
      <c r="AA44" s="11">
        <v>1.5900000000000001E-2</v>
      </c>
      <c r="AB44" s="11">
        <v>1.43E-2</v>
      </c>
      <c r="AC44" s="11">
        <v>1.21E-2</v>
      </c>
      <c r="AD44" s="11">
        <v>9.5999999999999992E-3</v>
      </c>
      <c r="AE44" s="11">
        <v>7.1000000000000004E-3</v>
      </c>
      <c r="AF44" s="11">
        <v>5.0000000000000001E-3</v>
      </c>
      <c r="AG44" s="11">
        <v>3.5000000000000001E-3</v>
      </c>
      <c r="AH44" s="11">
        <v>2.8999999999999998E-3</v>
      </c>
      <c r="AI44" s="11">
        <v>3.2000000000000002E-3</v>
      </c>
      <c r="AJ44" s="11">
        <v>4.1999999999999997E-3</v>
      </c>
      <c r="AK44" s="11">
        <v>5.7000000000000002E-3</v>
      </c>
      <c r="AL44" s="11">
        <v>7.4000000000000003E-3</v>
      </c>
      <c r="AM44" s="11">
        <v>8.8999999999999999E-3</v>
      </c>
      <c r="AN44" s="11">
        <v>9.7999999999999997E-3</v>
      </c>
      <c r="AO44" s="11">
        <v>1.01E-2</v>
      </c>
      <c r="AP44" s="11">
        <v>9.7000000000000003E-3</v>
      </c>
      <c r="AQ44" s="11">
        <v>8.8999999999999999E-3</v>
      </c>
      <c r="AR44" s="11">
        <v>8.0000000000000002E-3</v>
      </c>
      <c r="AS44" s="11">
        <v>7.4999999999999997E-3</v>
      </c>
      <c r="AT44" s="11">
        <v>7.4000000000000003E-3</v>
      </c>
      <c r="AU44" s="11">
        <v>7.9000000000000008E-3</v>
      </c>
      <c r="AV44" s="11">
        <v>8.9999999999999993E-3</v>
      </c>
      <c r="AW44" s="11">
        <v>1.0500000000000001E-2</v>
      </c>
      <c r="AX44" s="11">
        <v>1.24E-2</v>
      </c>
      <c r="AY44" s="11">
        <v>1.4500000000000001E-2</v>
      </c>
      <c r="AZ44" s="11">
        <v>1.6899999999999998E-2</v>
      </c>
      <c r="BA44" s="11">
        <v>1.9300000000000001E-2</v>
      </c>
      <c r="BB44" s="11">
        <v>2.1499999999999998E-2</v>
      </c>
      <c r="BC44" s="11">
        <v>2.3300000000000001E-2</v>
      </c>
      <c r="BD44" s="11">
        <v>2.4299999999999999E-2</v>
      </c>
      <c r="BE44" s="11">
        <v>2.4400000000000002E-2</v>
      </c>
      <c r="BF44" s="11">
        <v>2.3400000000000001E-2</v>
      </c>
      <c r="BG44" s="11">
        <v>2.1399999999999999E-2</v>
      </c>
      <c r="BH44" s="11">
        <v>1.84E-2</v>
      </c>
      <c r="BI44" s="11">
        <v>1.4500000000000001E-2</v>
      </c>
      <c r="BJ44" s="11">
        <v>9.9000000000000008E-3</v>
      </c>
      <c r="BK44" s="11">
        <v>4.7999999999999996E-3</v>
      </c>
      <c r="BL44" s="11">
        <v>-2.9999999999999997E-4</v>
      </c>
      <c r="BM44" s="11">
        <v>-5.3E-3</v>
      </c>
      <c r="BN44" s="12">
        <v>-6.4000000000000003E-3</v>
      </c>
      <c r="BO44" s="12">
        <v>-6.7000000000000002E-3</v>
      </c>
      <c r="BP44" s="12">
        <v>-6.3E-3</v>
      </c>
      <c r="BQ44" s="12">
        <v>-5.1999999999999998E-3</v>
      </c>
      <c r="BR44" s="12">
        <v>-3.5000000000000001E-3</v>
      </c>
      <c r="BS44" s="12">
        <v>-1.4E-3</v>
      </c>
      <c r="BT44" s="12">
        <v>1E-3</v>
      </c>
      <c r="BU44" s="12">
        <v>3.2000000000000002E-3</v>
      </c>
      <c r="BV44" s="12">
        <v>5.1999999999999998E-3</v>
      </c>
      <c r="BW44" s="12">
        <v>6.7000000000000002E-3</v>
      </c>
      <c r="BX44" s="12">
        <v>7.7999999999999996E-3</v>
      </c>
      <c r="BY44" s="12">
        <v>8.6E-3</v>
      </c>
      <c r="BZ44" s="12">
        <v>9.1000000000000004E-3</v>
      </c>
      <c r="CA44" s="12">
        <v>9.4999999999999998E-3</v>
      </c>
      <c r="CB44" s="12">
        <v>9.5999999999999992E-3</v>
      </c>
      <c r="CC44" s="12">
        <v>9.7000000000000003E-3</v>
      </c>
      <c r="CD44" s="12">
        <v>9.7999999999999997E-3</v>
      </c>
      <c r="CE44" s="12">
        <v>9.9000000000000008E-3</v>
      </c>
      <c r="CF44" s="12">
        <v>0.01</v>
      </c>
      <c r="CG44" s="12">
        <v>0.01</v>
      </c>
    </row>
    <row r="45" spans="1:85" x14ac:dyDescent="0.2">
      <c r="A45" s="6">
        <v>63</v>
      </c>
      <c r="B45" s="11">
        <v>2.8500000000000001E-2</v>
      </c>
      <c r="C45" s="11">
        <v>2.53E-2</v>
      </c>
      <c r="D45" s="11">
        <v>2.2100000000000002E-2</v>
      </c>
      <c r="E45" s="11">
        <v>1.9E-2</v>
      </c>
      <c r="F45" s="11">
        <v>1.5900000000000001E-2</v>
      </c>
      <c r="G45" s="11">
        <v>1.2999999999999999E-2</v>
      </c>
      <c r="H45" s="11">
        <v>1.0699999999999999E-2</v>
      </c>
      <c r="I45" s="11">
        <v>9.1000000000000004E-3</v>
      </c>
      <c r="J45" s="11">
        <v>7.9000000000000008E-3</v>
      </c>
      <c r="K45" s="11">
        <v>7.4000000000000003E-3</v>
      </c>
      <c r="L45" s="11">
        <v>7.4000000000000003E-3</v>
      </c>
      <c r="M45" s="11">
        <v>7.7999999999999996E-3</v>
      </c>
      <c r="N45" s="11">
        <v>8.6999999999999994E-3</v>
      </c>
      <c r="O45" s="11">
        <v>9.9000000000000008E-3</v>
      </c>
      <c r="P45" s="11">
        <v>1.11E-2</v>
      </c>
      <c r="Q45" s="11">
        <v>1.23E-2</v>
      </c>
      <c r="R45" s="11">
        <v>1.3299999999999999E-2</v>
      </c>
      <c r="S45" s="11">
        <v>1.4E-2</v>
      </c>
      <c r="T45" s="11">
        <v>1.47E-2</v>
      </c>
      <c r="U45" s="11">
        <v>1.5299999999999999E-2</v>
      </c>
      <c r="V45" s="11">
        <v>1.5800000000000002E-2</v>
      </c>
      <c r="W45" s="11">
        <v>1.6299999999999999E-2</v>
      </c>
      <c r="X45" s="11">
        <v>1.67E-2</v>
      </c>
      <c r="Y45" s="11">
        <v>1.66E-2</v>
      </c>
      <c r="Z45" s="11">
        <v>1.6E-2</v>
      </c>
      <c r="AA45" s="11">
        <v>1.4800000000000001E-2</v>
      </c>
      <c r="AB45" s="11">
        <v>1.2999999999999999E-2</v>
      </c>
      <c r="AC45" s="11">
        <v>1.0800000000000001E-2</v>
      </c>
      <c r="AD45" s="11">
        <v>8.3999999999999995E-3</v>
      </c>
      <c r="AE45" s="11">
        <v>6.1000000000000004E-3</v>
      </c>
      <c r="AF45" s="11">
        <v>4.1999999999999997E-3</v>
      </c>
      <c r="AG45" s="11">
        <v>2.8999999999999998E-3</v>
      </c>
      <c r="AH45" s="11">
        <v>2.3999999999999998E-3</v>
      </c>
      <c r="AI45" s="11">
        <v>2.8999999999999998E-3</v>
      </c>
      <c r="AJ45" s="11">
        <v>4.1000000000000003E-3</v>
      </c>
      <c r="AK45" s="11">
        <v>5.7999999999999996E-3</v>
      </c>
      <c r="AL45" s="11">
        <v>7.6E-3</v>
      </c>
      <c r="AM45" s="11">
        <v>9.1000000000000004E-3</v>
      </c>
      <c r="AN45" s="11">
        <v>0.01</v>
      </c>
      <c r="AO45" s="11">
        <v>0.01</v>
      </c>
      <c r="AP45" s="11">
        <v>9.4000000000000004E-3</v>
      </c>
      <c r="AQ45" s="11">
        <v>8.3000000000000001E-3</v>
      </c>
      <c r="AR45" s="11">
        <v>7.1999999999999998E-3</v>
      </c>
      <c r="AS45" s="11">
        <v>6.4000000000000003E-3</v>
      </c>
      <c r="AT45" s="11">
        <v>6.3E-3</v>
      </c>
      <c r="AU45" s="11">
        <v>6.7999999999999996E-3</v>
      </c>
      <c r="AV45" s="11">
        <v>8.0000000000000002E-3</v>
      </c>
      <c r="AW45" s="11">
        <v>9.5999999999999992E-3</v>
      </c>
      <c r="AX45" s="11">
        <v>1.17E-2</v>
      </c>
      <c r="AY45" s="11">
        <v>1.4E-2</v>
      </c>
      <c r="AZ45" s="11">
        <v>1.66E-2</v>
      </c>
      <c r="BA45" s="11">
        <v>1.9199999999999998E-2</v>
      </c>
      <c r="BB45" s="11">
        <v>2.1499999999999998E-2</v>
      </c>
      <c r="BC45" s="11">
        <v>2.3400000000000001E-2</v>
      </c>
      <c r="BD45" s="11">
        <v>2.4500000000000001E-2</v>
      </c>
      <c r="BE45" s="11">
        <v>2.4799999999999999E-2</v>
      </c>
      <c r="BF45" s="11">
        <v>2.41E-2</v>
      </c>
      <c r="BG45" s="11">
        <v>2.23E-2</v>
      </c>
      <c r="BH45" s="11">
        <v>1.9699999999999999E-2</v>
      </c>
      <c r="BI45" s="11">
        <v>1.6199999999999999E-2</v>
      </c>
      <c r="BJ45" s="11">
        <v>1.1900000000000001E-2</v>
      </c>
      <c r="BK45" s="11">
        <v>7.3000000000000001E-3</v>
      </c>
      <c r="BL45" s="11">
        <v>2.5000000000000001E-3</v>
      </c>
      <c r="BM45" s="11">
        <v>-2.3E-3</v>
      </c>
      <c r="BN45" s="12">
        <v>-3.5000000000000001E-3</v>
      </c>
      <c r="BO45" s="12">
        <v>-4.3E-3</v>
      </c>
      <c r="BP45" s="12">
        <v>-4.4000000000000003E-3</v>
      </c>
      <c r="BQ45" s="12">
        <v>-3.8E-3</v>
      </c>
      <c r="BR45" s="12">
        <v>-2.7000000000000001E-3</v>
      </c>
      <c r="BS45" s="12">
        <v>-1.1999999999999999E-3</v>
      </c>
      <c r="BT45" s="12">
        <v>6.9999999999999999E-4</v>
      </c>
      <c r="BU45" s="12">
        <v>2.7000000000000001E-3</v>
      </c>
      <c r="BV45" s="12">
        <v>4.4999999999999997E-3</v>
      </c>
      <c r="BW45" s="12">
        <v>6.0000000000000001E-3</v>
      </c>
      <c r="BX45" s="12">
        <v>7.1999999999999998E-3</v>
      </c>
      <c r="BY45" s="12">
        <v>8.2000000000000007E-3</v>
      </c>
      <c r="BZ45" s="12">
        <v>8.8999999999999999E-3</v>
      </c>
      <c r="CA45" s="12">
        <v>9.2999999999999992E-3</v>
      </c>
      <c r="CB45" s="12">
        <v>9.5999999999999992E-3</v>
      </c>
      <c r="CC45" s="12">
        <v>9.7000000000000003E-3</v>
      </c>
      <c r="CD45" s="12">
        <v>9.7999999999999997E-3</v>
      </c>
      <c r="CE45" s="12">
        <v>9.9000000000000008E-3</v>
      </c>
      <c r="CF45" s="12">
        <v>0.01</v>
      </c>
      <c r="CG45" s="12">
        <v>0.01</v>
      </c>
    </row>
    <row r="46" spans="1:85" x14ac:dyDescent="0.2">
      <c r="A46" s="6">
        <v>64</v>
      </c>
      <c r="B46" s="11">
        <v>2.7099999999999999E-2</v>
      </c>
      <c r="C46" s="11">
        <v>2.41E-2</v>
      </c>
      <c r="D46" s="11">
        <v>2.1100000000000001E-2</v>
      </c>
      <c r="E46" s="11">
        <v>1.8200000000000001E-2</v>
      </c>
      <c r="F46" s="11">
        <v>1.5299999999999999E-2</v>
      </c>
      <c r="G46" s="11">
        <v>1.2699999999999999E-2</v>
      </c>
      <c r="H46" s="11">
        <v>1.06E-2</v>
      </c>
      <c r="I46" s="11">
        <v>9.1000000000000004E-3</v>
      </c>
      <c r="J46" s="11">
        <v>8.0999999999999996E-3</v>
      </c>
      <c r="K46" s="11">
        <v>7.6E-3</v>
      </c>
      <c r="L46" s="11">
        <v>7.7000000000000002E-3</v>
      </c>
      <c r="M46" s="11">
        <v>8.2000000000000007E-3</v>
      </c>
      <c r="N46" s="11">
        <v>9.1999999999999998E-3</v>
      </c>
      <c r="O46" s="11">
        <v>1.0500000000000001E-2</v>
      </c>
      <c r="P46" s="11">
        <v>1.2E-2</v>
      </c>
      <c r="Q46" s="11">
        <v>1.35E-2</v>
      </c>
      <c r="R46" s="11">
        <v>1.47E-2</v>
      </c>
      <c r="S46" s="11">
        <v>1.5699999999999999E-2</v>
      </c>
      <c r="T46" s="11">
        <v>1.6299999999999999E-2</v>
      </c>
      <c r="U46" s="11">
        <v>1.67E-2</v>
      </c>
      <c r="V46" s="11">
        <v>1.7000000000000001E-2</v>
      </c>
      <c r="W46" s="11">
        <v>1.7100000000000001E-2</v>
      </c>
      <c r="X46" s="11">
        <v>1.7000000000000001E-2</v>
      </c>
      <c r="Y46" s="11">
        <v>1.66E-2</v>
      </c>
      <c r="Z46" s="11">
        <v>1.5599999999999999E-2</v>
      </c>
      <c r="AA46" s="11">
        <v>1.4E-2</v>
      </c>
      <c r="AB46" s="11">
        <v>1.2E-2</v>
      </c>
      <c r="AC46" s="11">
        <v>9.7000000000000003E-3</v>
      </c>
      <c r="AD46" s="11">
        <v>7.3000000000000001E-3</v>
      </c>
      <c r="AE46" s="11">
        <v>5.1000000000000004E-3</v>
      </c>
      <c r="AF46" s="11">
        <v>3.3999999999999998E-3</v>
      </c>
      <c r="AG46" s="11">
        <v>2.3E-3</v>
      </c>
      <c r="AH46" s="11">
        <v>2E-3</v>
      </c>
      <c r="AI46" s="11">
        <v>2.5999999999999999E-3</v>
      </c>
      <c r="AJ46" s="11">
        <v>4.0000000000000001E-3</v>
      </c>
      <c r="AK46" s="11">
        <v>5.8999999999999999E-3</v>
      </c>
      <c r="AL46" s="11">
        <v>7.7999999999999996E-3</v>
      </c>
      <c r="AM46" s="11">
        <v>9.4000000000000004E-3</v>
      </c>
      <c r="AN46" s="11">
        <v>1.01E-2</v>
      </c>
      <c r="AO46" s="11">
        <v>0.01</v>
      </c>
      <c r="AP46" s="11">
        <v>9.1000000000000004E-3</v>
      </c>
      <c r="AQ46" s="11">
        <v>7.7000000000000002E-3</v>
      </c>
      <c r="AR46" s="11">
        <v>6.4000000000000003E-3</v>
      </c>
      <c r="AS46" s="11">
        <v>5.4999999999999997E-3</v>
      </c>
      <c r="AT46" s="11">
        <v>5.3E-3</v>
      </c>
      <c r="AU46" s="11">
        <v>5.7999999999999996E-3</v>
      </c>
      <c r="AV46" s="11">
        <v>7.0000000000000001E-3</v>
      </c>
      <c r="AW46" s="11">
        <v>8.6999999999999994E-3</v>
      </c>
      <c r="AX46" s="11">
        <v>1.0800000000000001E-2</v>
      </c>
      <c r="AY46" s="11">
        <v>1.34E-2</v>
      </c>
      <c r="AZ46" s="11">
        <v>1.61E-2</v>
      </c>
      <c r="BA46" s="11">
        <v>1.89E-2</v>
      </c>
      <c r="BB46" s="11">
        <v>2.1299999999999999E-2</v>
      </c>
      <c r="BC46" s="11">
        <v>2.3300000000000001E-2</v>
      </c>
      <c r="BD46" s="11">
        <v>2.46E-2</v>
      </c>
      <c r="BE46" s="11">
        <v>2.4899999999999999E-2</v>
      </c>
      <c r="BF46" s="11">
        <v>2.4299999999999999E-2</v>
      </c>
      <c r="BG46" s="11">
        <v>2.2800000000000001E-2</v>
      </c>
      <c r="BH46" s="11">
        <v>2.0500000000000001E-2</v>
      </c>
      <c r="BI46" s="11">
        <v>1.7299999999999999E-2</v>
      </c>
      <c r="BJ46" s="11">
        <v>1.3599999999999999E-2</v>
      </c>
      <c r="BK46" s="11">
        <v>9.4000000000000004E-3</v>
      </c>
      <c r="BL46" s="11">
        <v>5.1000000000000004E-3</v>
      </c>
      <c r="BM46" s="11">
        <v>6.9999999999999999E-4</v>
      </c>
      <c r="BN46" s="12">
        <v>-5.9999999999999995E-4</v>
      </c>
      <c r="BO46" s="12">
        <v>-1.6000000000000001E-3</v>
      </c>
      <c r="BP46" s="12">
        <v>-2.0999999999999999E-3</v>
      </c>
      <c r="BQ46" s="12">
        <v>-2.0999999999999999E-3</v>
      </c>
      <c r="BR46" s="12">
        <v>-1.6000000000000001E-3</v>
      </c>
      <c r="BS46" s="12">
        <v>-5.9999999999999995E-4</v>
      </c>
      <c r="BT46" s="12">
        <v>8.0000000000000004E-4</v>
      </c>
      <c r="BU46" s="12">
        <v>2.3E-3</v>
      </c>
      <c r="BV46" s="12">
        <v>4.0000000000000001E-3</v>
      </c>
      <c r="BW46" s="12">
        <v>5.4000000000000003E-3</v>
      </c>
      <c r="BX46" s="12">
        <v>6.6E-3</v>
      </c>
      <c r="BY46" s="12">
        <v>7.7000000000000002E-3</v>
      </c>
      <c r="BZ46" s="12">
        <v>8.5000000000000006E-3</v>
      </c>
      <c r="CA46" s="12">
        <v>9.1000000000000004E-3</v>
      </c>
      <c r="CB46" s="12">
        <v>9.4999999999999998E-3</v>
      </c>
      <c r="CC46" s="12">
        <v>9.7000000000000003E-3</v>
      </c>
      <c r="CD46" s="12">
        <v>9.9000000000000008E-3</v>
      </c>
      <c r="CE46" s="12">
        <v>9.9000000000000008E-3</v>
      </c>
      <c r="CF46" s="12">
        <v>0.01</v>
      </c>
      <c r="CG46" s="12">
        <v>0.01</v>
      </c>
    </row>
    <row r="47" spans="1:85" x14ac:dyDescent="0.2">
      <c r="A47" s="6">
        <v>65</v>
      </c>
      <c r="B47" s="11">
        <v>2.5700000000000001E-2</v>
      </c>
      <c r="C47" s="11">
        <v>2.29E-2</v>
      </c>
      <c r="D47" s="11">
        <v>2.0199999999999999E-2</v>
      </c>
      <c r="E47" s="11">
        <v>1.7500000000000002E-2</v>
      </c>
      <c r="F47" s="11">
        <v>1.49E-2</v>
      </c>
      <c r="G47" s="11">
        <v>1.26E-2</v>
      </c>
      <c r="H47" s="11">
        <v>1.0699999999999999E-2</v>
      </c>
      <c r="I47" s="11">
        <v>9.4000000000000004E-3</v>
      </c>
      <c r="J47" s="11">
        <v>8.6E-3</v>
      </c>
      <c r="K47" s="11">
        <v>8.2000000000000007E-3</v>
      </c>
      <c r="L47" s="11">
        <v>8.2000000000000007E-3</v>
      </c>
      <c r="M47" s="11">
        <v>8.6999999999999994E-3</v>
      </c>
      <c r="N47" s="11">
        <v>9.7000000000000003E-3</v>
      </c>
      <c r="O47" s="11">
        <v>1.11E-2</v>
      </c>
      <c r="P47" s="11">
        <v>1.2699999999999999E-2</v>
      </c>
      <c r="Q47" s="11">
        <v>1.43E-2</v>
      </c>
      <c r="R47" s="11">
        <v>1.5800000000000002E-2</v>
      </c>
      <c r="S47" s="11">
        <v>1.6899999999999998E-2</v>
      </c>
      <c r="T47" s="11">
        <v>1.77E-2</v>
      </c>
      <c r="U47" s="11">
        <v>1.7999999999999999E-2</v>
      </c>
      <c r="V47" s="11">
        <v>1.7999999999999999E-2</v>
      </c>
      <c r="W47" s="11">
        <v>1.7899999999999999E-2</v>
      </c>
      <c r="X47" s="11">
        <v>1.7500000000000002E-2</v>
      </c>
      <c r="Y47" s="11">
        <v>1.6799999999999999E-2</v>
      </c>
      <c r="Z47" s="11">
        <v>1.54E-2</v>
      </c>
      <c r="AA47" s="11">
        <v>1.3599999999999999E-2</v>
      </c>
      <c r="AB47" s="11">
        <v>1.1299999999999999E-2</v>
      </c>
      <c r="AC47" s="11">
        <v>8.8000000000000005E-3</v>
      </c>
      <c r="AD47" s="11">
        <v>6.4000000000000003E-3</v>
      </c>
      <c r="AE47" s="11">
        <v>4.1999999999999997E-3</v>
      </c>
      <c r="AF47" s="11">
        <v>2.5999999999999999E-3</v>
      </c>
      <c r="AG47" s="11">
        <v>1.6999999999999999E-3</v>
      </c>
      <c r="AH47" s="11">
        <v>1.6000000000000001E-3</v>
      </c>
      <c r="AI47" s="11">
        <v>2.3999999999999998E-3</v>
      </c>
      <c r="AJ47" s="11">
        <v>4.0000000000000001E-3</v>
      </c>
      <c r="AK47" s="11">
        <v>6.0000000000000001E-3</v>
      </c>
      <c r="AL47" s="11">
        <v>8.0000000000000002E-3</v>
      </c>
      <c r="AM47" s="11">
        <v>9.5999999999999992E-3</v>
      </c>
      <c r="AN47" s="11">
        <v>1.0200000000000001E-2</v>
      </c>
      <c r="AO47" s="11">
        <v>9.9000000000000008E-3</v>
      </c>
      <c r="AP47" s="11">
        <v>8.8000000000000005E-3</v>
      </c>
      <c r="AQ47" s="11">
        <v>7.3000000000000001E-3</v>
      </c>
      <c r="AR47" s="11">
        <v>5.7999999999999996E-3</v>
      </c>
      <c r="AS47" s="11">
        <v>4.7999999999999996E-3</v>
      </c>
      <c r="AT47" s="11">
        <v>4.4000000000000003E-3</v>
      </c>
      <c r="AU47" s="11">
        <v>4.7999999999999996E-3</v>
      </c>
      <c r="AV47" s="11">
        <v>6.0000000000000001E-3</v>
      </c>
      <c r="AW47" s="11">
        <v>7.7000000000000002E-3</v>
      </c>
      <c r="AX47" s="11">
        <v>9.9000000000000008E-3</v>
      </c>
      <c r="AY47" s="11">
        <v>1.26E-2</v>
      </c>
      <c r="AZ47" s="11">
        <v>1.55E-2</v>
      </c>
      <c r="BA47" s="11">
        <v>1.84E-2</v>
      </c>
      <c r="BB47" s="11">
        <v>2.1000000000000001E-2</v>
      </c>
      <c r="BC47" s="11">
        <v>2.3099999999999999E-2</v>
      </c>
      <c r="BD47" s="11">
        <v>2.4400000000000002E-2</v>
      </c>
      <c r="BE47" s="11">
        <v>2.4799999999999999E-2</v>
      </c>
      <c r="BF47" s="11">
        <v>2.4299999999999999E-2</v>
      </c>
      <c r="BG47" s="11">
        <v>2.29E-2</v>
      </c>
      <c r="BH47" s="11">
        <v>2.0799999999999999E-2</v>
      </c>
      <c r="BI47" s="11">
        <v>1.8100000000000002E-2</v>
      </c>
      <c r="BJ47" s="11">
        <v>1.4800000000000001E-2</v>
      </c>
      <c r="BK47" s="11">
        <v>1.11E-2</v>
      </c>
      <c r="BL47" s="11">
        <v>7.3000000000000001E-3</v>
      </c>
      <c r="BM47" s="11">
        <v>3.5000000000000001E-3</v>
      </c>
      <c r="BN47" s="12">
        <v>2.2000000000000001E-3</v>
      </c>
      <c r="BO47" s="12">
        <v>1.1000000000000001E-3</v>
      </c>
      <c r="BP47" s="12">
        <v>2.9999999999999997E-4</v>
      </c>
      <c r="BQ47" s="12">
        <v>-2.0000000000000001E-4</v>
      </c>
      <c r="BR47" s="12">
        <v>-2.0000000000000001E-4</v>
      </c>
      <c r="BS47" s="12">
        <v>2.0000000000000001E-4</v>
      </c>
      <c r="BT47" s="12">
        <v>1.1000000000000001E-3</v>
      </c>
      <c r="BU47" s="12">
        <v>2.2000000000000001E-3</v>
      </c>
      <c r="BV47" s="12">
        <v>3.5000000000000001E-3</v>
      </c>
      <c r="BW47" s="12">
        <v>4.8999999999999998E-3</v>
      </c>
      <c r="BX47" s="12">
        <v>6.1000000000000004E-3</v>
      </c>
      <c r="BY47" s="12">
        <v>7.1999999999999998E-3</v>
      </c>
      <c r="BZ47" s="12">
        <v>8.2000000000000007E-3</v>
      </c>
      <c r="CA47" s="12">
        <v>8.8999999999999999E-3</v>
      </c>
      <c r="CB47" s="12">
        <v>9.4000000000000004E-3</v>
      </c>
      <c r="CC47" s="12">
        <v>9.7000000000000003E-3</v>
      </c>
      <c r="CD47" s="12">
        <v>9.7999999999999997E-3</v>
      </c>
      <c r="CE47" s="12">
        <v>9.9000000000000008E-3</v>
      </c>
      <c r="CF47" s="12">
        <v>0.01</v>
      </c>
      <c r="CG47" s="12">
        <v>0.01</v>
      </c>
    </row>
    <row r="48" spans="1:85" x14ac:dyDescent="0.2">
      <c r="A48" s="6">
        <v>66</v>
      </c>
      <c r="B48" s="11">
        <v>2.4299999999999999E-2</v>
      </c>
      <c r="C48" s="11">
        <v>2.18E-2</v>
      </c>
      <c r="D48" s="11">
        <v>1.9400000000000001E-2</v>
      </c>
      <c r="E48" s="11">
        <v>1.6899999999999998E-2</v>
      </c>
      <c r="F48" s="11">
        <v>1.46E-2</v>
      </c>
      <c r="G48" s="11">
        <v>1.26E-2</v>
      </c>
      <c r="H48" s="11">
        <v>1.0999999999999999E-2</v>
      </c>
      <c r="I48" s="11">
        <v>9.9000000000000008E-3</v>
      </c>
      <c r="J48" s="11">
        <v>9.1999999999999998E-3</v>
      </c>
      <c r="K48" s="11">
        <v>8.8999999999999999E-3</v>
      </c>
      <c r="L48" s="11">
        <v>8.8999999999999999E-3</v>
      </c>
      <c r="M48" s="11">
        <v>9.4000000000000004E-3</v>
      </c>
      <c r="N48" s="11">
        <v>1.03E-2</v>
      </c>
      <c r="O48" s="11">
        <v>1.15E-2</v>
      </c>
      <c r="P48" s="11">
        <v>1.3100000000000001E-2</v>
      </c>
      <c r="Q48" s="11">
        <v>1.4800000000000001E-2</v>
      </c>
      <c r="R48" s="11">
        <v>1.6500000000000001E-2</v>
      </c>
      <c r="S48" s="11">
        <v>1.78E-2</v>
      </c>
      <c r="T48" s="11">
        <v>1.8599999999999998E-2</v>
      </c>
      <c r="U48" s="11">
        <v>1.89E-2</v>
      </c>
      <c r="V48" s="11">
        <v>1.89E-2</v>
      </c>
      <c r="W48" s="11">
        <v>1.8700000000000001E-2</v>
      </c>
      <c r="X48" s="11">
        <v>1.8200000000000001E-2</v>
      </c>
      <c r="Y48" s="11">
        <v>1.72E-2</v>
      </c>
      <c r="Z48" s="11">
        <v>1.5599999999999999E-2</v>
      </c>
      <c r="AA48" s="11">
        <v>1.35E-2</v>
      </c>
      <c r="AB48" s="11">
        <v>1.09E-2</v>
      </c>
      <c r="AC48" s="11">
        <v>8.2000000000000007E-3</v>
      </c>
      <c r="AD48" s="11">
        <v>5.7000000000000002E-3</v>
      </c>
      <c r="AE48" s="11">
        <v>3.5000000000000001E-3</v>
      </c>
      <c r="AF48" s="11">
        <v>2E-3</v>
      </c>
      <c r="AG48" s="11">
        <v>1.1999999999999999E-3</v>
      </c>
      <c r="AH48" s="11">
        <v>1.2999999999999999E-3</v>
      </c>
      <c r="AI48" s="11">
        <v>2.2000000000000001E-3</v>
      </c>
      <c r="AJ48" s="11">
        <v>3.8999999999999998E-3</v>
      </c>
      <c r="AK48" s="11">
        <v>6.0000000000000001E-3</v>
      </c>
      <c r="AL48" s="11">
        <v>8.0999999999999996E-3</v>
      </c>
      <c r="AM48" s="11">
        <v>9.7000000000000003E-3</v>
      </c>
      <c r="AN48" s="11">
        <v>1.03E-2</v>
      </c>
      <c r="AO48" s="11">
        <v>9.7999999999999997E-3</v>
      </c>
      <c r="AP48" s="11">
        <v>8.6E-3</v>
      </c>
      <c r="AQ48" s="11">
        <v>6.8999999999999999E-3</v>
      </c>
      <c r="AR48" s="11">
        <v>5.3E-3</v>
      </c>
      <c r="AS48" s="11">
        <v>4.1000000000000003E-3</v>
      </c>
      <c r="AT48" s="11">
        <v>3.7000000000000002E-3</v>
      </c>
      <c r="AU48" s="11">
        <v>4.0000000000000001E-3</v>
      </c>
      <c r="AV48" s="11">
        <v>5.0000000000000001E-3</v>
      </c>
      <c r="AW48" s="11">
        <v>6.7000000000000002E-3</v>
      </c>
      <c r="AX48" s="11">
        <v>8.9999999999999993E-3</v>
      </c>
      <c r="AY48" s="11">
        <v>1.18E-2</v>
      </c>
      <c r="AZ48" s="11">
        <v>1.49E-2</v>
      </c>
      <c r="BA48" s="11">
        <v>1.7899999999999999E-2</v>
      </c>
      <c r="BB48" s="11">
        <v>2.06E-2</v>
      </c>
      <c r="BC48" s="11">
        <v>2.2700000000000001E-2</v>
      </c>
      <c r="BD48" s="11">
        <v>2.4E-2</v>
      </c>
      <c r="BE48" s="11">
        <v>2.4400000000000002E-2</v>
      </c>
      <c r="BF48" s="11">
        <v>2.4E-2</v>
      </c>
      <c r="BG48" s="11">
        <v>2.2800000000000001E-2</v>
      </c>
      <c r="BH48" s="11">
        <v>2.0899999999999998E-2</v>
      </c>
      <c r="BI48" s="11">
        <v>1.84E-2</v>
      </c>
      <c r="BJ48" s="11">
        <v>1.5599999999999999E-2</v>
      </c>
      <c r="BK48" s="11">
        <v>1.24E-2</v>
      </c>
      <c r="BL48" s="11">
        <v>9.1000000000000004E-3</v>
      </c>
      <c r="BM48" s="11">
        <v>5.7999999999999996E-3</v>
      </c>
      <c r="BN48" s="12">
        <v>4.7000000000000002E-3</v>
      </c>
      <c r="BO48" s="12">
        <v>3.5999999999999999E-3</v>
      </c>
      <c r="BP48" s="12">
        <v>2.5999999999999999E-3</v>
      </c>
      <c r="BQ48" s="12">
        <v>1.8E-3</v>
      </c>
      <c r="BR48" s="12">
        <v>1.2999999999999999E-3</v>
      </c>
      <c r="BS48" s="12">
        <v>1.2999999999999999E-3</v>
      </c>
      <c r="BT48" s="12">
        <v>1.6000000000000001E-3</v>
      </c>
      <c r="BU48" s="12">
        <v>2.3999999999999998E-3</v>
      </c>
      <c r="BV48" s="12">
        <v>3.3E-3</v>
      </c>
      <c r="BW48" s="12">
        <v>4.4999999999999997E-3</v>
      </c>
      <c r="BX48" s="12">
        <v>5.5999999999999999E-3</v>
      </c>
      <c r="BY48" s="12">
        <v>6.7999999999999996E-3</v>
      </c>
      <c r="BZ48" s="12">
        <v>7.7999999999999996E-3</v>
      </c>
      <c r="CA48" s="12">
        <v>8.6E-3</v>
      </c>
      <c r="CB48" s="12">
        <v>9.1999999999999998E-3</v>
      </c>
      <c r="CC48" s="12">
        <v>9.5999999999999992E-3</v>
      </c>
      <c r="CD48" s="12">
        <v>9.7999999999999997E-3</v>
      </c>
      <c r="CE48" s="12">
        <v>9.9000000000000008E-3</v>
      </c>
      <c r="CF48" s="12">
        <v>0.01</v>
      </c>
      <c r="CG48" s="12">
        <v>0.01</v>
      </c>
    </row>
    <row r="49" spans="1:85" x14ac:dyDescent="0.2">
      <c r="A49" s="6">
        <v>67</v>
      </c>
      <c r="B49" s="11">
        <v>2.3199999999999998E-2</v>
      </c>
      <c r="C49" s="11">
        <v>2.1000000000000001E-2</v>
      </c>
      <c r="D49" s="11">
        <v>1.8800000000000001E-2</v>
      </c>
      <c r="E49" s="11">
        <v>1.66E-2</v>
      </c>
      <c r="F49" s="11">
        <v>1.46E-2</v>
      </c>
      <c r="G49" s="11">
        <v>1.2800000000000001E-2</v>
      </c>
      <c r="H49" s="11">
        <v>1.15E-2</v>
      </c>
      <c r="I49" s="11">
        <v>1.06E-2</v>
      </c>
      <c r="J49" s="11">
        <v>0.01</v>
      </c>
      <c r="K49" s="11">
        <v>9.7000000000000003E-3</v>
      </c>
      <c r="L49" s="11">
        <v>9.7000000000000003E-3</v>
      </c>
      <c r="M49" s="11">
        <v>1.01E-2</v>
      </c>
      <c r="N49" s="11">
        <v>1.0800000000000001E-2</v>
      </c>
      <c r="O49" s="11">
        <v>1.2E-2</v>
      </c>
      <c r="P49" s="11">
        <v>1.34E-2</v>
      </c>
      <c r="Q49" s="11">
        <v>1.5100000000000001E-2</v>
      </c>
      <c r="R49" s="11">
        <v>1.6799999999999999E-2</v>
      </c>
      <c r="S49" s="11">
        <v>1.8200000000000001E-2</v>
      </c>
      <c r="T49" s="11">
        <v>1.9099999999999999E-2</v>
      </c>
      <c r="U49" s="11">
        <v>1.9599999999999999E-2</v>
      </c>
      <c r="V49" s="11">
        <v>1.9699999999999999E-2</v>
      </c>
      <c r="W49" s="11">
        <v>1.9599999999999999E-2</v>
      </c>
      <c r="X49" s="11">
        <v>1.9E-2</v>
      </c>
      <c r="Y49" s="11">
        <v>1.7899999999999999E-2</v>
      </c>
      <c r="Z49" s="11">
        <v>1.6199999999999999E-2</v>
      </c>
      <c r="AA49" s="11">
        <v>1.38E-2</v>
      </c>
      <c r="AB49" s="11">
        <v>1.09E-2</v>
      </c>
      <c r="AC49" s="11">
        <v>8.0000000000000002E-3</v>
      </c>
      <c r="AD49" s="11">
        <v>5.3E-3</v>
      </c>
      <c r="AE49" s="11">
        <v>3.0000000000000001E-3</v>
      </c>
      <c r="AF49" s="11">
        <v>1.5E-3</v>
      </c>
      <c r="AG49" s="11">
        <v>8.0000000000000004E-4</v>
      </c>
      <c r="AH49" s="11">
        <v>1E-3</v>
      </c>
      <c r="AI49" s="11">
        <v>2E-3</v>
      </c>
      <c r="AJ49" s="11">
        <v>3.8E-3</v>
      </c>
      <c r="AK49" s="11">
        <v>6.0000000000000001E-3</v>
      </c>
      <c r="AL49" s="11">
        <v>8.0999999999999996E-3</v>
      </c>
      <c r="AM49" s="11">
        <v>9.5999999999999992E-3</v>
      </c>
      <c r="AN49" s="11">
        <v>1.0200000000000001E-2</v>
      </c>
      <c r="AO49" s="11">
        <v>9.7000000000000003E-3</v>
      </c>
      <c r="AP49" s="11">
        <v>8.3999999999999995E-3</v>
      </c>
      <c r="AQ49" s="11">
        <v>6.6E-3</v>
      </c>
      <c r="AR49" s="11">
        <v>4.8999999999999998E-3</v>
      </c>
      <c r="AS49" s="11">
        <v>3.7000000000000002E-3</v>
      </c>
      <c r="AT49" s="11">
        <v>3.0999999999999999E-3</v>
      </c>
      <c r="AU49" s="11">
        <v>3.3E-3</v>
      </c>
      <c r="AV49" s="11">
        <v>4.1999999999999997E-3</v>
      </c>
      <c r="AW49" s="11">
        <v>5.7999999999999996E-3</v>
      </c>
      <c r="AX49" s="11">
        <v>8.2000000000000007E-3</v>
      </c>
      <c r="AY49" s="11">
        <v>1.0999999999999999E-2</v>
      </c>
      <c r="AZ49" s="11">
        <v>1.41E-2</v>
      </c>
      <c r="BA49" s="11">
        <v>1.72E-2</v>
      </c>
      <c r="BB49" s="11">
        <v>0.02</v>
      </c>
      <c r="BC49" s="11">
        <v>2.2100000000000002E-2</v>
      </c>
      <c r="BD49" s="11">
        <v>2.3400000000000001E-2</v>
      </c>
      <c r="BE49" s="11">
        <v>2.3900000000000001E-2</v>
      </c>
      <c r="BF49" s="11">
        <v>2.35E-2</v>
      </c>
      <c r="BG49" s="11">
        <v>2.24E-2</v>
      </c>
      <c r="BH49" s="11">
        <v>2.0799999999999999E-2</v>
      </c>
      <c r="BI49" s="11">
        <v>1.8599999999999998E-2</v>
      </c>
      <c r="BJ49" s="11">
        <v>1.6E-2</v>
      </c>
      <c r="BK49" s="11">
        <v>1.3299999999999999E-2</v>
      </c>
      <c r="BL49" s="11">
        <v>1.04E-2</v>
      </c>
      <c r="BM49" s="11">
        <v>7.6E-3</v>
      </c>
      <c r="BN49" s="12">
        <v>6.7000000000000002E-3</v>
      </c>
      <c r="BO49" s="12">
        <v>5.7000000000000002E-3</v>
      </c>
      <c r="BP49" s="12">
        <v>4.7000000000000002E-3</v>
      </c>
      <c r="BQ49" s="12">
        <v>3.7000000000000002E-3</v>
      </c>
      <c r="BR49" s="12">
        <v>3.0000000000000001E-3</v>
      </c>
      <c r="BS49" s="12">
        <v>2.5000000000000001E-3</v>
      </c>
      <c r="BT49" s="12">
        <v>2.3999999999999998E-3</v>
      </c>
      <c r="BU49" s="12">
        <v>2.7000000000000001E-3</v>
      </c>
      <c r="BV49" s="12">
        <v>3.3999999999999998E-3</v>
      </c>
      <c r="BW49" s="12">
        <v>4.3E-3</v>
      </c>
      <c r="BX49" s="12">
        <v>5.3E-3</v>
      </c>
      <c r="BY49" s="12">
        <v>6.4000000000000003E-3</v>
      </c>
      <c r="BZ49" s="12">
        <v>7.4000000000000003E-3</v>
      </c>
      <c r="CA49" s="12">
        <v>8.3000000000000001E-3</v>
      </c>
      <c r="CB49" s="12">
        <v>8.9999999999999993E-3</v>
      </c>
      <c r="CC49" s="12">
        <v>9.4999999999999998E-3</v>
      </c>
      <c r="CD49" s="12">
        <v>9.7999999999999997E-3</v>
      </c>
      <c r="CE49" s="12">
        <v>9.9000000000000008E-3</v>
      </c>
      <c r="CF49" s="12">
        <v>0.01</v>
      </c>
      <c r="CG49" s="12">
        <v>0.01</v>
      </c>
    </row>
    <row r="50" spans="1:85" x14ac:dyDescent="0.2">
      <c r="A50" s="6">
        <v>68</v>
      </c>
      <c r="B50" s="11">
        <v>2.23E-2</v>
      </c>
      <c r="C50" s="11">
        <v>2.0299999999999999E-2</v>
      </c>
      <c r="D50" s="11">
        <v>1.84E-2</v>
      </c>
      <c r="E50" s="11">
        <v>1.6500000000000001E-2</v>
      </c>
      <c r="F50" s="11">
        <v>1.47E-2</v>
      </c>
      <c r="G50" s="11">
        <v>1.32E-2</v>
      </c>
      <c r="H50" s="11">
        <v>1.2E-2</v>
      </c>
      <c r="I50" s="11">
        <v>1.12E-2</v>
      </c>
      <c r="J50" s="11">
        <v>1.0699999999999999E-2</v>
      </c>
      <c r="K50" s="11">
        <v>1.0500000000000001E-2</v>
      </c>
      <c r="L50" s="11">
        <v>1.0500000000000001E-2</v>
      </c>
      <c r="M50" s="11">
        <v>1.0699999999999999E-2</v>
      </c>
      <c r="N50" s="11">
        <v>1.14E-2</v>
      </c>
      <c r="O50" s="11">
        <v>1.23E-2</v>
      </c>
      <c r="P50" s="11">
        <v>1.3599999999999999E-2</v>
      </c>
      <c r="Q50" s="11">
        <v>1.52E-2</v>
      </c>
      <c r="R50" s="11">
        <v>1.6799999999999999E-2</v>
      </c>
      <c r="S50" s="11">
        <v>1.83E-2</v>
      </c>
      <c r="T50" s="11">
        <v>1.9400000000000001E-2</v>
      </c>
      <c r="U50" s="11">
        <v>0.02</v>
      </c>
      <c r="V50" s="11">
        <v>2.0400000000000001E-2</v>
      </c>
      <c r="W50" s="11">
        <v>2.0299999999999999E-2</v>
      </c>
      <c r="X50" s="11">
        <v>1.9900000000000001E-2</v>
      </c>
      <c r="Y50" s="11">
        <v>1.8800000000000001E-2</v>
      </c>
      <c r="Z50" s="11">
        <v>1.6899999999999998E-2</v>
      </c>
      <c r="AA50" s="11">
        <v>1.44E-2</v>
      </c>
      <c r="AB50" s="11">
        <v>1.1299999999999999E-2</v>
      </c>
      <c r="AC50" s="11">
        <v>8.2000000000000007E-3</v>
      </c>
      <c r="AD50" s="11">
        <v>5.3E-3</v>
      </c>
      <c r="AE50" s="11">
        <v>2.8999999999999998E-3</v>
      </c>
      <c r="AF50" s="11">
        <v>1.2999999999999999E-3</v>
      </c>
      <c r="AG50" s="11">
        <v>5.9999999999999995E-4</v>
      </c>
      <c r="AH50" s="11">
        <v>8.0000000000000004E-4</v>
      </c>
      <c r="AI50" s="11">
        <v>1.8E-3</v>
      </c>
      <c r="AJ50" s="11">
        <v>3.5999999999999999E-3</v>
      </c>
      <c r="AK50" s="11">
        <v>5.7999999999999996E-3</v>
      </c>
      <c r="AL50" s="11">
        <v>7.9000000000000008E-3</v>
      </c>
      <c r="AM50" s="11">
        <v>9.4999999999999998E-3</v>
      </c>
      <c r="AN50" s="11">
        <v>0.01</v>
      </c>
      <c r="AO50" s="11">
        <v>9.5999999999999992E-3</v>
      </c>
      <c r="AP50" s="11">
        <v>8.2000000000000007E-3</v>
      </c>
      <c r="AQ50" s="11">
        <v>6.4000000000000003E-3</v>
      </c>
      <c r="AR50" s="11">
        <v>4.7000000000000002E-3</v>
      </c>
      <c r="AS50" s="11">
        <v>3.3999999999999998E-3</v>
      </c>
      <c r="AT50" s="11">
        <v>2.7000000000000001E-3</v>
      </c>
      <c r="AU50" s="11">
        <v>2.7000000000000001E-3</v>
      </c>
      <c r="AV50" s="11">
        <v>3.5000000000000001E-3</v>
      </c>
      <c r="AW50" s="11">
        <v>5.1000000000000004E-3</v>
      </c>
      <c r="AX50" s="11">
        <v>7.3000000000000001E-3</v>
      </c>
      <c r="AY50" s="11">
        <v>1.0200000000000001E-2</v>
      </c>
      <c r="AZ50" s="11">
        <v>1.3299999999999999E-2</v>
      </c>
      <c r="BA50" s="11">
        <v>1.6400000000000001E-2</v>
      </c>
      <c r="BB50" s="11">
        <v>1.9199999999999998E-2</v>
      </c>
      <c r="BC50" s="11">
        <v>2.1399999999999999E-2</v>
      </c>
      <c r="BD50" s="11">
        <v>2.2700000000000001E-2</v>
      </c>
      <c r="BE50" s="11">
        <v>2.3300000000000001E-2</v>
      </c>
      <c r="BF50" s="11">
        <v>2.3E-2</v>
      </c>
      <c r="BG50" s="11">
        <v>2.1999999999999999E-2</v>
      </c>
      <c r="BH50" s="11">
        <v>2.0500000000000001E-2</v>
      </c>
      <c r="BI50" s="11">
        <v>1.8499999999999999E-2</v>
      </c>
      <c r="BJ50" s="11">
        <v>1.6199999999999999E-2</v>
      </c>
      <c r="BK50" s="11">
        <v>1.38E-2</v>
      </c>
      <c r="BL50" s="11">
        <v>1.12E-2</v>
      </c>
      <c r="BM50" s="11">
        <v>8.8000000000000005E-3</v>
      </c>
      <c r="BN50" s="12">
        <v>8.2000000000000007E-3</v>
      </c>
      <c r="BO50" s="12">
        <v>7.4000000000000003E-3</v>
      </c>
      <c r="BP50" s="12">
        <v>6.4000000000000003E-3</v>
      </c>
      <c r="BQ50" s="12">
        <v>5.4000000000000003E-3</v>
      </c>
      <c r="BR50" s="12">
        <v>4.4999999999999997E-3</v>
      </c>
      <c r="BS50" s="12">
        <v>3.8E-3</v>
      </c>
      <c r="BT50" s="12">
        <v>3.3999999999999998E-3</v>
      </c>
      <c r="BU50" s="12">
        <v>3.3E-3</v>
      </c>
      <c r="BV50" s="12">
        <v>3.7000000000000002E-3</v>
      </c>
      <c r="BW50" s="12">
        <v>4.3E-3</v>
      </c>
      <c r="BX50" s="12">
        <v>5.1000000000000004E-3</v>
      </c>
      <c r="BY50" s="12">
        <v>6.1000000000000004E-3</v>
      </c>
      <c r="BZ50" s="12">
        <v>7.1000000000000004E-3</v>
      </c>
      <c r="CA50" s="12">
        <v>8.0000000000000002E-3</v>
      </c>
      <c r="CB50" s="12">
        <v>8.8000000000000005E-3</v>
      </c>
      <c r="CC50" s="12">
        <v>9.2999999999999992E-3</v>
      </c>
      <c r="CD50" s="12">
        <v>9.7000000000000003E-3</v>
      </c>
      <c r="CE50" s="12">
        <v>9.9000000000000008E-3</v>
      </c>
      <c r="CF50" s="12">
        <v>0.01</v>
      </c>
      <c r="CG50" s="12">
        <v>0.01</v>
      </c>
    </row>
    <row r="51" spans="1:85" x14ac:dyDescent="0.2">
      <c r="A51" s="6">
        <v>69</v>
      </c>
      <c r="B51" s="11">
        <v>2.1700000000000001E-2</v>
      </c>
      <c r="C51" s="11">
        <v>0.02</v>
      </c>
      <c r="D51" s="11">
        <v>1.83E-2</v>
      </c>
      <c r="E51" s="11">
        <v>1.66E-2</v>
      </c>
      <c r="F51" s="11">
        <v>1.4999999999999999E-2</v>
      </c>
      <c r="G51" s="11">
        <v>1.3599999999999999E-2</v>
      </c>
      <c r="H51" s="11">
        <v>1.2500000000000001E-2</v>
      </c>
      <c r="I51" s="11">
        <v>1.18E-2</v>
      </c>
      <c r="J51" s="11">
        <v>1.14E-2</v>
      </c>
      <c r="K51" s="11">
        <v>1.12E-2</v>
      </c>
      <c r="L51" s="11">
        <v>1.11E-2</v>
      </c>
      <c r="M51" s="11">
        <v>1.1299999999999999E-2</v>
      </c>
      <c r="N51" s="11">
        <v>1.18E-2</v>
      </c>
      <c r="O51" s="11">
        <v>1.26E-2</v>
      </c>
      <c r="P51" s="11">
        <v>1.37E-2</v>
      </c>
      <c r="Q51" s="11">
        <v>1.5100000000000001E-2</v>
      </c>
      <c r="R51" s="11">
        <v>1.66E-2</v>
      </c>
      <c r="S51" s="11">
        <v>1.8100000000000002E-2</v>
      </c>
      <c r="T51" s="11">
        <v>1.9300000000000001E-2</v>
      </c>
      <c r="U51" s="11">
        <v>2.0299999999999999E-2</v>
      </c>
      <c r="V51" s="11">
        <v>2.0899999999999998E-2</v>
      </c>
      <c r="W51" s="11">
        <v>2.1100000000000001E-2</v>
      </c>
      <c r="X51" s="11">
        <v>2.0799999999999999E-2</v>
      </c>
      <c r="Y51" s="11">
        <v>1.9800000000000002E-2</v>
      </c>
      <c r="Z51" s="11">
        <v>1.7899999999999999E-2</v>
      </c>
      <c r="AA51" s="11">
        <v>1.5299999999999999E-2</v>
      </c>
      <c r="AB51" s="11">
        <v>1.21E-2</v>
      </c>
      <c r="AC51" s="11">
        <v>8.8000000000000005E-3</v>
      </c>
      <c r="AD51" s="11">
        <v>5.5999999999999999E-3</v>
      </c>
      <c r="AE51" s="11">
        <v>3.0999999999999999E-3</v>
      </c>
      <c r="AF51" s="11">
        <v>1.2999999999999999E-3</v>
      </c>
      <c r="AG51" s="11">
        <v>5.0000000000000001E-4</v>
      </c>
      <c r="AH51" s="11">
        <v>5.9999999999999995E-4</v>
      </c>
      <c r="AI51" s="11">
        <v>1.6999999999999999E-3</v>
      </c>
      <c r="AJ51" s="11">
        <v>3.3999999999999998E-3</v>
      </c>
      <c r="AK51" s="11">
        <v>5.5999999999999999E-3</v>
      </c>
      <c r="AL51" s="11">
        <v>7.7000000000000002E-3</v>
      </c>
      <c r="AM51" s="11">
        <v>9.1999999999999998E-3</v>
      </c>
      <c r="AN51" s="11">
        <v>9.7999999999999997E-3</v>
      </c>
      <c r="AO51" s="11">
        <v>9.4000000000000004E-3</v>
      </c>
      <c r="AP51" s="11">
        <v>8.0999999999999996E-3</v>
      </c>
      <c r="AQ51" s="11">
        <v>6.3E-3</v>
      </c>
      <c r="AR51" s="11">
        <v>4.5999999999999999E-3</v>
      </c>
      <c r="AS51" s="11">
        <v>3.2000000000000002E-3</v>
      </c>
      <c r="AT51" s="11">
        <v>2.3999999999999998E-3</v>
      </c>
      <c r="AU51" s="11">
        <v>2.3E-3</v>
      </c>
      <c r="AV51" s="11">
        <v>2.8999999999999998E-3</v>
      </c>
      <c r="AW51" s="11">
        <v>4.4000000000000003E-3</v>
      </c>
      <c r="AX51" s="11">
        <v>6.6E-3</v>
      </c>
      <c r="AY51" s="11">
        <v>9.4000000000000004E-3</v>
      </c>
      <c r="AZ51" s="11">
        <v>1.2500000000000001E-2</v>
      </c>
      <c r="BA51" s="11">
        <v>1.5599999999999999E-2</v>
      </c>
      <c r="BB51" s="11">
        <v>1.84E-2</v>
      </c>
      <c r="BC51" s="11">
        <v>2.0500000000000001E-2</v>
      </c>
      <c r="BD51" s="11">
        <v>2.1999999999999999E-2</v>
      </c>
      <c r="BE51" s="11">
        <v>2.2599999999999999E-2</v>
      </c>
      <c r="BF51" s="11">
        <v>2.24E-2</v>
      </c>
      <c r="BG51" s="11">
        <v>2.1499999999999998E-2</v>
      </c>
      <c r="BH51" s="11">
        <v>2.0199999999999999E-2</v>
      </c>
      <c r="BI51" s="11">
        <v>1.83E-2</v>
      </c>
      <c r="BJ51" s="11">
        <v>1.6199999999999999E-2</v>
      </c>
      <c r="BK51" s="11">
        <v>1.3899999999999999E-2</v>
      </c>
      <c r="BL51" s="11">
        <v>1.1599999999999999E-2</v>
      </c>
      <c r="BM51" s="11">
        <v>9.4000000000000004E-3</v>
      </c>
      <c r="BN51" s="12">
        <v>9.1000000000000004E-3</v>
      </c>
      <c r="BO51" s="12">
        <v>8.6E-3</v>
      </c>
      <c r="BP51" s="12">
        <v>7.7999999999999996E-3</v>
      </c>
      <c r="BQ51" s="12">
        <v>6.8999999999999999E-3</v>
      </c>
      <c r="BR51" s="12">
        <v>5.8999999999999999E-3</v>
      </c>
      <c r="BS51" s="12">
        <v>5.1000000000000004E-3</v>
      </c>
      <c r="BT51" s="12">
        <v>4.4999999999999997E-3</v>
      </c>
      <c r="BU51" s="12">
        <v>4.1000000000000003E-3</v>
      </c>
      <c r="BV51" s="12">
        <v>4.1000000000000003E-3</v>
      </c>
      <c r="BW51" s="12">
        <v>4.4999999999999997E-3</v>
      </c>
      <c r="BX51" s="12">
        <v>5.1000000000000004E-3</v>
      </c>
      <c r="BY51" s="12">
        <v>6.0000000000000001E-3</v>
      </c>
      <c r="BZ51" s="12">
        <v>6.8999999999999999E-3</v>
      </c>
      <c r="CA51" s="12">
        <v>7.7999999999999996E-3</v>
      </c>
      <c r="CB51" s="12">
        <v>8.6E-3</v>
      </c>
      <c r="CC51" s="12">
        <v>9.1999999999999998E-3</v>
      </c>
      <c r="CD51" s="12">
        <v>9.5999999999999992E-3</v>
      </c>
      <c r="CE51" s="12">
        <v>9.9000000000000008E-3</v>
      </c>
      <c r="CF51" s="12">
        <v>0.01</v>
      </c>
      <c r="CG51" s="12">
        <v>0.01</v>
      </c>
    </row>
    <row r="52" spans="1:85" x14ac:dyDescent="0.2">
      <c r="A52" s="6">
        <v>70</v>
      </c>
      <c r="B52" s="11">
        <v>2.1299999999999999E-2</v>
      </c>
      <c r="C52" s="11">
        <v>1.9800000000000002E-2</v>
      </c>
      <c r="D52" s="11">
        <v>1.83E-2</v>
      </c>
      <c r="E52" s="11">
        <v>1.6799999999999999E-2</v>
      </c>
      <c r="F52" s="11">
        <v>1.5299999999999999E-2</v>
      </c>
      <c r="G52" s="11">
        <v>1.4E-2</v>
      </c>
      <c r="H52" s="11">
        <v>1.2999999999999999E-2</v>
      </c>
      <c r="I52" s="11">
        <v>1.23E-2</v>
      </c>
      <c r="J52" s="11">
        <v>1.1900000000000001E-2</v>
      </c>
      <c r="K52" s="11">
        <v>1.17E-2</v>
      </c>
      <c r="L52" s="11">
        <v>1.1599999999999999E-2</v>
      </c>
      <c r="M52" s="11">
        <v>1.18E-2</v>
      </c>
      <c r="N52" s="11">
        <v>1.2200000000000001E-2</v>
      </c>
      <c r="O52" s="11">
        <v>1.2800000000000001E-2</v>
      </c>
      <c r="P52" s="11">
        <v>1.37E-2</v>
      </c>
      <c r="Q52" s="11">
        <v>1.49E-2</v>
      </c>
      <c r="R52" s="11">
        <v>1.6299999999999999E-2</v>
      </c>
      <c r="S52" s="11">
        <v>1.78E-2</v>
      </c>
      <c r="T52" s="11">
        <v>1.9099999999999999E-2</v>
      </c>
      <c r="U52" s="11">
        <v>2.0299999999999999E-2</v>
      </c>
      <c r="V52" s="11">
        <v>2.12E-2</v>
      </c>
      <c r="W52" s="11">
        <v>2.1700000000000001E-2</v>
      </c>
      <c r="X52" s="11">
        <v>2.1600000000000001E-2</v>
      </c>
      <c r="Y52" s="11">
        <v>2.0799999999999999E-2</v>
      </c>
      <c r="Z52" s="11">
        <v>1.9E-2</v>
      </c>
      <c r="AA52" s="11">
        <v>1.6400000000000001E-2</v>
      </c>
      <c r="AB52" s="11">
        <v>1.3100000000000001E-2</v>
      </c>
      <c r="AC52" s="11">
        <v>9.5999999999999992E-3</v>
      </c>
      <c r="AD52" s="11">
        <v>6.3E-3</v>
      </c>
      <c r="AE52" s="11">
        <v>3.5999999999999999E-3</v>
      </c>
      <c r="AF52" s="11">
        <v>1.6000000000000001E-3</v>
      </c>
      <c r="AG52" s="11">
        <v>5.9999999999999995E-4</v>
      </c>
      <c r="AH52" s="11">
        <v>5.9999999999999995E-4</v>
      </c>
      <c r="AI52" s="11">
        <v>1.5E-3</v>
      </c>
      <c r="AJ52" s="11">
        <v>3.2000000000000002E-3</v>
      </c>
      <c r="AK52" s="11">
        <v>5.3E-3</v>
      </c>
      <c r="AL52" s="11">
        <v>7.3000000000000001E-3</v>
      </c>
      <c r="AM52" s="11">
        <v>8.8999999999999999E-3</v>
      </c>
      <c r="AN52" s="11">
        <v>9.4999999999999998E-3</v>
      </c>
      <c r="AO52" s="11">
        <v>9.1999999999999998E-3</v>
      </c>
      <c r="AP52" s="11">
        <v>8.0000000000000002E-3</v>
      </c>
      <c r="AQ52" s="11">
        <v>6.3E-3</v>
      </c>
      <c r="AR52" s="11">
        <v>4.4999999999999997E-3</v>
      </c>
      <c r="AS52" s="11">
        <v>3.0999999999999999E-3</v>
      </c>
      <c r="AT52" s="11">
        <v>2.2000000000000001E-3</v>
      </c>
      <c r="AU52" s="11">
        <v>1.9E-3</v>
      </c>
      <c r="AV52" s="11">
        <v>2.5000000000000001E-3</v>
      </c>
      <c r="AW52" s="11">
        <v>3.8E-3</v>
      </c>
      <c r="AX52" s="11">
        <v>5.8999999999999999E-3</v>
      </c>
      <c r="AY52" s="11">
        <v>8.6E-3</v>
      </c>
      <c r="AZ52" s="11">
        <v>1.1599999999999999E-2</v>
      </c>
      <c r="BA52" s="11">
        <v>1.47E-2</v>
      </c>
      <c r="BB52" s="11">
        <v>1.7399999999999999E-2</v>
      </c>
      <c r="BC52" s="11">
        <v>1.9699999999999999E-2</v>
      </c>
      <c r="BD52" s="11">
        <v>2.1100000000000001E-2</v>
      </c>
      <c r="BE52" s="11">
        <v>2.18E-2</v>
      </c>
      <c r="BF52" s="11">
        <v>2.18E-2</v>
      </c>
      <c r="BG52" s="11">
        <v>2.1000000000000001E-2</v>
      </c>
      <c r="BH52" s="11">
        <v>1.9699999999999999E-2</v>
      </c>
      <c r="BI52" s="11">
        <v>1.7999999999999999E-2</v>
      </c>
      <c r="BJ52" s="11">
        <v>1.6E-2</v>
      </c>
      <c r="BK52" s="11">
        <v>1.38E-2</v>
      </c>
      <c r="BL52" s="11">
        <v>1.17E-2</v>
      </c>
      <c r="BM52" s="11">
        <v>9.7000000000000003E-3</v>
      </c>
      <c r="BN52" s="12">
        <v>9.5999999999999992E-3</v>
      </c>
      <c r="BO52" s="12">
        <v>9.1999999999999998E-3</v>
      </c>
      <c r="BP52" s="12">
        <v>8.6999999999999994E-3</v>
      </c>
      <c r="BQ52" s="12">
        <v>8.0000000000000002E-3</v>
      </c>
      <c r="BR52" s="12">
        <v>7.1999999999999998E-3</v>
      </c>
      <c r="BS52" s="12">
        <v>6.3E-3</v>
      </c>
      <c r="BT52" s="12">
        <v>5.5999999999999999E-3</v>
      </c>
      <c r="BU52" s="12">
        <v>5.0000000000000001E-3</v>
      </c>
      <c r="BV52" s="12">
        <v>4.7999999999999996E-3</v>
      </c>
      <c r="BW52" s="12">
        <v>4.8999999999999998E-3</v>
      </c>
      <c r="BX52" s="12">
        <v>5.3E-3</v>
      </c>
      <c r="BY52" s="12">
        <v>6.0000000000000001E-3</v>
      </c>
      <c r="BZ52" s="12">
        <v>6.7999999999999996E-3</v>
      </c>
      <c r="CA52" s="12">
        <v>7.6E-3</v>
      </c>
      <c r="CB52" s="12">
        <v>8.3999999999999995E-3</v>
      </c>
      <c r="CC52" s="12">
        <v>8.9999999999999993E-3</v>
      </c>
      <c r="CD52" s="12">
        <v>9.4999999999999998E-3</v>
      </c>
      <c r="CE52" s="12">
        <v>9.7999999999999997E-3</v>
      </c>
      <c r="CF52" s="12">
        <v>0.01</v>
      </c>
      <c r="CG52" s="12">
        <v>0.01</v>
      </c>
    </row>
    <row r="53" spans="1:85" x14ac:dyDescent="0.2">
      <c r="A53" s="6">
        <v>71</v>
      </c>
      <c r="B53" s="11">
        <v>2.1100000000000001E-2</v>
      </c>
      <c r="C53" s="11">
        <v>1.9699999999999999E-2</v>
      </c>
      <c r="D53" s="11">
        <v>1.83E-2</v>
      </c>
      <c r="E53" s="11">
        <v>1.6899999999999998E-2</v>
      </c>
      <c r="F53" s="11">
        <v>1.5599999999999999E-2</v>
      </c>
      <c r="G53" s="11">
        <v>1.44E-2</v>
      </c>
      <c r="H53" s="11">
        <v>1.34E-2</v>
      </c>
      <c r="I53" s="11">
        <v>1.2699999999999999E-2</v>
      </c>
      <c r="J53" s="11">
        <v>1.23E-2</v>
      </c>
      <c r="K53" s="11">
        <v>1.21E-2</v>
      </c>
      <c r="L53" s="11">
        <v>1.2E-2</v>
      </c>
      <c r="M53" s="11">
        <v>1.21E-2</v>
      </c>
      <c r="N53" s="11">
        <v>1.24E-2</v>
      </c>
      <c r="O53" s="11">
        <v>1.29E-2</v>
      </c>
      <c r="P53" s="11">
        <v>1.37E-2</v>
      </c>
      <c r="Q53" s="11">
        <v>1.47E-2</v>
      </c>
      <c r="R53" s="11">
        <v>1.5900000000000001E-2</v>
      </c>
      <c r="S53" s="11">
        <v>1.7399999999999999E-2</v>
      </c>
      <c r="T53" s="11">
        <v>1.89E-2</v>
      </c>
      <c r="U53" s="11">
        <v>2.0299999999999999E-2</v>
      </c>
      <c r="V53" s="11">
        <v>2.1499999999999998E-2</v>
      </c>
      <c r="W53" s="11">
        <v>2.23E-2</v>
      </c>
      <c r="X53" s="11">
        <v>2.2499999999999999E-2</v>
      </c>
      <c r="Y53" s="11">
        <v>2.18E-2</v>
      </c>
      <c r="Z53" s="11">
        <v>2.0199999999999999E-2</v>
      </c>
      <c r="AA53" s="11">
        <v>1.7600000000000001E-2</v>
      </c>
      <c r="AB53" s="11">
        <v>1.43E-2</v>
      </c>
      <c r="AC53" s="11">
        <v>1.0800000000000001E-2</v>
      </c>
      <c r="AD53" s="11">
        <v>7.3000000000000001E-3</v>
      </c>
      <c r="AE53" s="11">
        <v>4.4000000000000003E-3</v>
      </c>
      <c r="AF53" s="11">
        <v>2.2000000000000001E-3</v>
      </c>
      <c r="AG53" s="11">
        <v>1E-3</v>
      </c>
      <c r="AH53" s="11">
        <v>6.9999999999999999E-4</v>
      </c>
      <c r="AI53" s="11">
        <v>1.5E-3</v>
      </c>
      <c r="AJ53" s="11">
        <v>3.0000000000000001E-3</v>
      </c>
      <c r="AK53" s="11">
        <v>5.0000000000000001E-3</v>
      </c>
      <c r="AL53" s="11">
        <v>6.8999999999999999E-3</v>
      </c>
      <c r="AM53" s="11">
        <v>8.5000000000000006E-3</v>
      </c>
      <c r="AN53" s="11">
        <v>9.1999999999999998E-3</v>
      </c>
      <c r="AO53" s="11">
        <v>8.9999999999999993E-3</v>
      </c>
      <c r="AP53" s="11">
        <v>7.9000000000000008E-3</v>
      </c>
      <c r="AQ53" s="11">
        <v>6.3E-3</v>
      </c>
      <c r="AR53" s="11">
        <v>4.4999999999999997E-3</v>
      </c>
      <c r="AS53" s="11">
        <v>3.0999999999999999E-3</v>
      </c>
      <c r="AT53" s="11">
        <v>2.0999999999999999E-3</v>
      </c>
      <c r="AU53" s="11">
        <v>1.6999999999999999E-3</v>
      </c>
      <c r="AV53" s="11">
        <v>2.0999999999999999E-3</v>
      </c>
      <c r="AW53" s="11">
        <v>3.3E-3</v>
      </c>
      <c r="AX53" s="11">
        <v>5.3E-3</v>
      </c>
      <c r="AY53" s="11">
        <v>7.9000000000000008E-3</v>
      </c>
      <c r="AZ53" s="11">
        <v>1.0800000000000001E-2</v>
      </c>
      <c r="BA53" s="11">
        <v>1.38E-2</v>
      </c>
      <c r="BB53" s="11">
        <v>1.6500000000000001E-2</v>
      </c>
      <c r="BC53" s="11">
        <v>1.8800000000000001E-2</v>
      </c>
      <c r="BD53" s="11">
        <v>2.0299999999999999E-2</v>
      </c>
      <c r="BE53" s="11">
        <v>2.1100000000000001E-2</v>
      </c>
      <c r="BF53" s="11">
        <v>2.1100000000000001E-2</v>
      </c>
      <c r="BG53" s="11">
        <v>2.0500000000000001E-2</v>
      </c>
      <c r="BH53" s="11">
        <v>1.9300000000000001E-2</v>
      </c>
      <c r="BI53" s="11">
        <v>1.7600000000000001E-2</v>
      </c>
      <c r="BJ53" s="11">
        <v>1.5699999999999999E-2</v>
      </c>
      <c r="BK53" s="11">
        <v>1.3599999999999999E-2</v>
      </c>
      <c r="BL53" s="11">
        <v>1.15E-2</v>
      </c>
      <c r="BM53" s="11">
        <v>9.5999999999999992E-3</v>
      </c>
      <c r="BN53" s="12">
        <v>9.5999999999999992E-3</v>
      </c>
      <c r="BO53" s="12">
        <v>9.4999999999999998E-3</v>
      </c>
      <c r="BP53" s="12">
        <v>9.1999999999999998E-3</v>
      </c>
      <c r="BQ53" s="12">
        <v>8.8000000000000005E-3</v>
      </c>
      <c r="BR53" s="12">
        <v>8.0999999999999996E-3</v>
      </c>
      <c r="BS53" s="12">
        <v>7.4000000000000003E-3</v>
      </c>
      <c r="BT53" s="12">
        <v>6.6E-3</v>
      </c>
      <c r="BU53" s="12">
        <v>6.0000000000000001E-3</v>
      </c>
      <c r="BV53" s="12">
        <v>5.5999999999999999E-3</v>
      </c>
      <c r="BW53" s="12">
        <v>5.4999999999999997E-3</v>
      </c>
      <c r="BX53" s="12">
        <v>5.7000000000000002E-3</v>
      </c>
      <c r="BY53" s="12">
        <v>6.1000000000000004E-3</v>
      </c>
      <c r="BZ53" s="12">
        <v>6.7999999999999996E-3</v>
      </c>
      <c r="CA53" s="12">
        <v>7.4999999999999997E-3</v>
      </c>
      <c r="CB53" s="12">
        <v>8.3000000000000001E-3</v>
      </c>
      <c r="CC53" s="12">
        <v>8.8999999999999999E-3</v>
      </c>
      <c r="CD53" s="12">
        <v>9.4000000000000004E-3</v>
      </c>
      <c r="CE53" s="12">
        <v>9.7999999999999997E-3</v>
      </c>
      <c r="CF53" s="12">
        <v>0.01</v>
      </c>
      <c r="CG53" s="12">
        <v>0.01</v>
      </c>
    </row>
    <row r="54" spans="1:85" x14ac:dyDescent="0.2">
      <c r="A54" s="6">
        <v>72</v>
      </c>
      <c r="B54" s="11">
        <v>2.0899999999999998E-2</v>
      </c>
      <c r="C54" s="11">
        <v>1.9599999999999999E-2</v>
      </c>
      <c r="D54" s="11">
        <v>1.83E-2</v>
      </c>
      <c r="E54" s="11">
        <v>1.7000000000000001E-2</v>
      </c>
      <c r="F54" s="11">
        <v>1.5699999999999999E-2</v>
      </c>
      <c r="G54" s="11">
        <v>1.46E-2</v>
      </c>
      <c r="H54" s="11">
        <v>1.3599999999999999E-2</v>
      </c>
      <c r="I54" s="11">
        <v>1.29E-2</v>
      </c>
      <c r="J54" s="11">
        <v>1.2500000000000001E-2</v>
      </c>
      <c r="K54" s="11">
        <v>1.23E-2</v>
      </c>
      <c r="L54" s="11">
        <v>1.21E-2</v>
      </c>
      <c r="M54" s="11">
        <v>1.2200000000000001E-2</v>
      </c>
      <c r="N54" s="11">
        <v>1.24E-2</v>
      </c>
      <c r="O54" s="11">
        <v>1.29E-2</v>
      </c>
      <c r="P54" s="11">
        <v>1.35E-2</v>
      </c>
      <c r="Q54" s="11">
        <v>1.44E-2</v>
      </c>
      <c r="R54" s="11">
        <v>1.5599999999999999E-2</v>
      </c>
      <c r="S54" s="11">
        <v>1.7100000000000001E-2</v>
      </c>
      <c r="T54" s="11">
        <v>1.8700000000000001E-2</v>
      </c>
      <c r="U54" s="11">
        <v>2.0299999999999999E-2</v>
      </c>
      <c r="V54" s="11">
        <v>2.1700000000000001E-2</v>
      </c>
      <c r="W54" s="11">
        <v>2.2700000000000001E-2</v>
      </c>
      <c r="X54" s="11">
        <v>2.3199999999999998E-2</v>
      </c>
      <c r="Y54" s="11">
        <v>2.2800000000000001E-2</v>
      </c>
      <c r="Z54" s="11">
        <v>2.1299999999999999E-2</v>
      </c>
      <c r="AA54" s="11">
        <v>1.89E-2</v>
      </c>
      <c r="AB54" s="11">
        <v>1.5699999999999999E-2</v>
      </c>
      <c r="AC54" s="11">
        <v>1.21E-2</v>
      </c>
      <c r="AD54" s="11">
        <v>8.5000000000000006E-3</v>
      </c>
      <c r="AE54" s="11">
        <v>5.4000000000000003E-3</v>
      </c>
      <c r="AF54" s="11">
        <v>3.0000000000000001E-3</v>
      </c>
      <c r="AG54" s="11">
        <v>1.5E-3</v>
      </c>
      <c r="AH54" s="11">
        <v>1E-3</v>
      </c>
      <c r="AI54" s="11">
        <v>1.5E-3</v>
      </c>
      <c r="AJ54" s="11">
        <v>2.8E-3</v>
      </c>
      <c r="AK54" s="11">
        <v>4.7000000000000002E-3</v>
      </c>
      <c r="AL54" s="11">
        <v>6.6E-3</v>
      </c>
      <c r="AM54" s="11">
        <v>8.0999999999999996E-3</v>
      </c>
      <c r="AN54" s="11">
        <v>8.8999999999999999E-3</v>
      </c>
      <c r="AO54" s="11">
        <v>8.8000000000000005E-3</v>
      </c>
      <c r="AP54" s="11">
        <v>7.7999999999999996E-3</v>
      </c>
      <c r="AQ54" s="11">
        <v>6.1999999999999998E-3</v>
      </c>
      <c r="AR54" s="11">
        <v>4.5999999999999999E-3</v>
      </c>
      <c r="AS54" s="11">
        <v>3.0999999999999999E-3</v>
      </c>
      <c r="AT54" s="11">
        <v>2E-3</v>
      </c>
      <c r="AU54" s="11">
        <v>1.6000000000000001E-3</v>
      </c>
      <c r="AV54" s="11">
        <v>1.9E-3</v>
      </c>
      <c r="AW54" s="11">
        <v>3.0000000000000001E-3</v>
      </c>
      <c r="AX54" s="11">
        <v>4.7999999999999996E-3</v>
      </c>
      <c r="AY54" s="11">
        <v>7.1999999999999998E-3</v>
      </c>
      <c r="AZ54" s="11">
        <v>1.01E-2</v>
      </c>
      <c r="BA54" s="11">
        <v>1.2999999999999999E-2</v>
      </c>
      <c r="BB54" s="11">
        <v>1.5699999999999999E-2</v>
      </c>
      <c r="BC54" s="11">
        <v>1.7899999999999999E-2</v>
      </c>
      <c r="BD54" s="11">
        <v>1.95E-2</v>
      </c>
      <c r="BE54" s="11">
        <v>2.0400000000000001E-2</v>
      </c>
      <c r="BF54" s="11">
        <v>2.0500000000000001E-2</v>
      </c>
      <c r="BG54" s="11">
        <v>1.9900000000000001E-2</v>
      </c>
      <c r="BH54" s="11">
        <v>1.8700000000000001E-2</v>
      </c>
      <c r="BI54" s="11">
        <v>1.7100000000000001E-2</v>
      </c>
      <c r="BJ54" s="11">
        <v>1.52E-2</v>
      </c>
      <c r="BK54" s="11">
        <v>1.32E-2</v>
      </c>
      <c r="BL54" s="11">
        <v>1.11E-2</v>
      </c>
      <c r="BM54" s="11">
        <v>9.1999999999999998E-3</v>
      </c>
      <c r="BN54" s="12">
        <v>9.4000000000000004E-3</v>
      </c>
      <c r="BO54" s="12">
        <v>9.4999999999999998E-3</v>
      </c>
      <c r="BP54" s="12">
        <v>9.4000000000000004E-3</v>
      </c>
      <c r="BQ54" s="12">
        <v>9.1999999999999998E-3</v>
      </c>
      <c r="BR54" s="12">
        <v>8.8000000000000005E-3</v>
      </c>
      <c r="BS54" s="12">
        <v>8.2000000000000007E-3</v>
      </c>
      <c r="BT54" s="12">
        <v>7.6E-3</v>
      </c>
      <c r="BU54" s="12">
        <v>7.0000000000000001E-3</v>
      </c>
      <c r="BV54" s="12">
        <v>6.4999999999999997E-3</v>
      </c>
      <c r="BW54" s="12">
        <v>6.1999999999999998E-3</v>
      </c>
      <c r="BX54" s="12">
        <v>6.1999999999999998E-3</v>
      </c>
      <c r="BY54" s="12">
        <v>6.4000000000000003E-3</v>
      </c>
      <c r="BZ54" s="12">
        <v>6.8999999999999999E-3</v>
      </c>
      <c r="CA54" s="12">
        <v>7.4999999999999997E-3</v>
      </c>
      <c r="CB54" s="12">
        <v>8.2000000000000007E-3</v>
      </c>
      <c r="CC54" s="12">
        <v>8.8000000000000005E-3</v>
      </c>
      <c r="CD54" s="12">
        <v>9.4000000000000004E-3</v>
      </c>
      <c r="CE54" s="12">
        <v>9.7000000000000003E-3</v>
      </c>
      <c r="CF54" s="12">
        <v>9.9000000000000008E-3</v>
      </c>
      <c r="CG54" s="12">
        <v>0.01</v>
      </c>
    </row>
    <row r="55" spans="1:85" x14ac:dyDescent="0.2">
      <c r="A55" s="6">
        <v>73</v>
      </c>
      <c r="B55" s="11">
        <v>2.07E-2</v>
      </c>
      <c r="C55" s="11">
        <v>1.95E-2</v>
      </c>
      <c r="D55" s="11">
        <v>1.8200000000000001E-2</v>
      </c>
      <c r="E55" s="11">
        <v>1.7000000000000001E-2</v>
      </c>
      <c r="F55" s="11">
        <v>1.5699999999999999E-2</v>
      </c>
      <c r="G55" s="11">
        <v>1.46E-2</v>
      </c>
      <c r="H55" s="11">
        <v>1.37E-2</v>
      </c>
      <c r="I55" s="11">
        <v>1.2999999999999999E-2</v>
      </c>
      <c r="J55" s="11">
        <v>1.26E-2</v>
      </c>
      <c r="K55" s="11">
        <v>1.23E-2</v>
      </c>
      <c r="L55" s="11">
        <v>1.21E-2</v>
      </c>
      <c r="M55" s="11">
        <v>1.21E-2</v>
      </c>
      <c r="N55" s="11">
        <v>1.23E-2</v>
      </c>
      <c r="O55" s="11">
        <v>1.2699999999999999E-2</v>
      </c>
      <c r="P55" s="11">
        <v>1.3299999999999999E-2</v>
      </c>
      <c r="Q55" s="11">
        <v>1.4200000000000001E-2</v>
      </c>
      <c r="R55" s="11">
        <v>1.54E-2</v>
      </c>
      <c r="S55" s="11">
        <v>1.6899999999999998E-2</v>
      </c>
      <c r="T55" s="11">
        <v>1.8499999999999999E-2</v>
      </c>
      <c r="U55" s="11">
        <v>2.0299999999999999E-2</v>
      </c>
      <c r="V55" s="11">
        <v>2.1899999999999999E-2</v>
      </c>
      <c r="W55" s="11">
        <v>2.3099999999999999E-2</v>
      </c>
      <c r="X55" s="11">
        <v>2.3800000000000002E-2</v>
      </c>
      <c r="Y55" s="11">
        <v>2.3699999999999999E-2</v>
      </c>
      <c r="Z55" s="11">
        <v>2.24E-2</v>
      </c>
      <c r="AA55" s="11">
        <v>2.0199999999999999E-2</v>
      </c>
      <c r="AB55" s="11">
        <v>1.7100000000000001E-2</v>
      </c>
      <c r="AC55" s="11">
        <v>1.35E-2</v>
      </c>
      <c r="AD55" s="11">
        <v>9.7999999999999997E-3</v>
      </c>
      <c r="AE55" s="11">
        <v>6.4999999999999997E-3</v>
      </c>
      <c r="AF55" s="11">
        <v>3.8999999999999998E-3</v>
      </c>
      <c r="AG55" s="11">
        <v>2.2000000000000001E-3</v>
      </c>
      <c r="AH55" s="11">
        <v>1.4E-3</v>
      </c>
      <c r="AI55" s="11">
        <v>1.6999999999999999E-3</v>
      </c>
      <c r="AJ55" s="11">
        <v>2.8E-3</v>
      </c>
      <c r="AK55" s="11">
        <v>4.4999999999999997E-3</v>
      </c>
      <c r="AL55" s="11">
        <v>6.3E-3</v>
      </c>
      <c r="AM55" s="11">
        <v>7.7999999999999996E-3</v>
      </c>
      <c r="AN55" s="11">
        <v>8.6E-3</v>
      </c>
      <c r="AO55" s="11">
        <v>8.5000000000000006E-3</v>
      </c>
      <c r="AP55" s="11">
        <v>7.6E-3</v>
      </c>
      <c r="AQ55" s="11">
        <v>6.1999999999999998E-3</v>
      </c>
      <c r="AR55" s="11">
        <v>4.4999999999999997E-3</v>
      </c>
      <c r="AS55" s="11">
        <v>3.0999999999999999E-3</v>
      </c>
      <c r="AT55" s="11">
        <v>2E-3</v>
      </c>
      <c r="AU55" s="11">
        <v>1.5E-3</v>
      </c>
      <c r="AV55" s="11">
        <v>1.6999999999999999E-3</v>
      </c>
      <c r="AW55" s="11">
        <v>2.5999999999999999E-3</v>
      </c>
      <c r="AX55" s="11">
        <v>4.3E-3</v>
      </c>
      <c r="AY55" s="11">
        <v>6.6E-3</v>
      </c>
      <c r="AZ55" s="11">
        <v>9.4000000000000004E-3</v>
      </c>
      <c r="BA55" s="11">
        <v>1.2200000000000001E-2</v>
      </c>
      <c r="BB55" s="11">
        <v>1.49E-2</v>
      </c>
      <c r="BC55" s="11">
        <v>1.72E-2</v>
      </c>
      <c r="BD55" s="11">
        <v>1.8800000000000001E-2</v>
      </c>
      <c r="BE55" s="11">
        <v>1.9599999999999999E-2</v>
      </c>
      <c r="BF55" s="11">
        <v>1.9800000000000002E-2</v>
      </c>
      <c r="BG55" s="11">
        <v>1.9199999999999998E-2</v>
      </c>
      <c r="BH55" s="11">
        <v>1.8100000000000002E-2</v>
      </c>
      <c r="BI55" s="11">
        <v>1.66E-2</v>
      </c>
      <c r="BJ55" s="11">
        <v>1.47E-2</v>
      </c>
      <c r="BK55" s="11">
        <v>1.2699999999999999E-2</v>
      </c>
      <c r="BL55" s="11">
        <v>1.0699999999999999E-2</v>
      </c>
      <c r="BM55" s="11">
        <v>8.8000000000000005E-3</v>
      </c>
      <c r="BN55" s="12">
        <v>8.9999999999999993E-3</v>
      </c>
      <c r="BO55" s="12">
        <v>9.1999999999999998E-3</v>
      </c>
      <c r="BP55" s="12">
        <v>9.2999999999999992E-3</v>
      </c>
      <c r="BQ55" s="12">
        <v>9.2999999999999992E-3</v>
      </c>
      <c r="BR55" s="12">
        <v>9.1000000000000004E-3</v>
      </c>
      <c r="BS55" s="12">
        <v>8.8000000000000005E-3</v>
      </c>
      <c r="BT55" s="12">
        <v>8.3000000000000001E-3</v>
      </c>
      <c r="BU55" s="12">
        <v>7.7999999999999996E-3</v>
      </c>
      <c r="BV55" s="12">
        <v>7.3000000000000001E-3</v>
      </c>
      <c r="BW55" s="12">
        <v>6.8999999999999999E-3</v>
      </c>
      <c r="BX55" s="12">
        <v>6.7999999999999996E-3</v>
      </c>
      <c r="BY55" s="12">
        <v>6.7999999999999996E-3</v>
      </c>
      <c r="BZ55" s="12">
        <v>7.1000000000000004E-3</v>
      </c>
      <c r="CA55" s="12">
        <v>7.6E-3</v>
      </c>
      <c r="CB55" s="12">
        <v>8.2000000000000007E-3</v>
      </c>
      <c r="CC55" s="12">
        <v>8.8000000000000005E-3</v>
      </c>
      <c r="CD55" s="12">
        <v>9.2999999999999992E-3</v>
      </c>
      <c r="CE55" s="12">
        <v>9.7000000000000003E-3</v>
      </c>
      <c r="CF55" s="12">
        <v>9.9000000000000008E-3</v>
      </c>
      <c r="CG55" s="12">
        <v>0.01</v>
      </c>
    </row>
    <row r="56" spans="1:85" x14ac:dyDescent="0.2">
      <c r="A56" s="6">
        <v>74</v>
      </c>
      <c r="B56" s="11">
        <v>2.0400000000000001E-2</v>
      </c>
      <c r="C56" s="11">
        <v>1.9199999999999998E-2</v>
      </c>
      <c r="D56" s="11">
        <v>1.7899999999999999E-2</v>
      </c>
      <c r="E56" s="11">
        <v>1.67E-2</v>
      </c>
      <c r="F56" s="11">
        <v>1.55E-2</v>
      </c>
      <c r="G56" s="11">
        <v>1.44E-2</v>
      </c>
      <c r="H56" s="11">
        <v>1.35E-2</v>
      </c>
      <c r="I56" s="11">
        <v>1.29E-2</v>
      </c>
      <c r="J56" s="11">
        <v>1.24E-2</v>
      </c>
      <c r="K56" s="11">
        <v>1.21E-2</v>
      </c>
      <c r="L56" s="11">
        <v>1.2E-2</v>
      </c>
      <c r="M56" s="11">
        <v>1.1900000000000001E-2</v>
      </c>
      <c r="N56" s="11">
        <v>1.21E-2</v>
      </c>
      <c r="O56" s="11">
        <v>1.2500000000000001E-2</v>
      </c>
      <c r="P56" s="11">
        <v>1.3100000000000001E-2</v>
      </c>
      <c r="Q56" s="11">
        <v>1.4E-2</v>
      </c>
      <c r="R56" s="11">
        <v>1.52E-2</v>
      </c>
      <c r="S56" s="11">
        <v>1.67E-2</v>
      </c>
      <c r="T56" s="11">
        <v>1.8499999999999999E-2</v>
      </c>
      <c r="U56" s="11">
        <v>2.0299999999999999E-2</v>
      </c>
      <c r="V56" s="11">
        <v>2.1999999999999999E-2</v>
      </c>
      <c r="W56" s="11">
        <v>2.35E-2</v>
      </c>
      <c r="X56" s="11">
        <v>2.4400000000000002E-2</v>
      </c>
      <c r="Y56" s="11">
        <v>2.4500000000000001E-2</v>
      </c>
      <c r="Z56" s="11">
        <v>2.35E-2</v>
      </c>
      <c r="AA56" s="11">
        <v>2.1399999999999999E-2</v>
      </c>
      <c r="AB56" s="11">
        <v>1.84E-2</v>
      </c>
      <c r="AC56" s="11">
        <v>1.49E-2</v>
      </c>
      <c r="AD56" s="11">
        <v>1.12E-2</v>
      </c>
      <c r="AE56" s="11">
        <v>7.7999999999999996E-3</v>
      </c>
      <c r="AF56" s="11">
        <v>5.0000000000000001E-3</v>
      </c>
      <c r="AG56" s="11">
        <v>3.0000000000000001E-3</v>
      </c>
      <c r="AH56" s="11">
        <v>2E-3</v>
      </c>
      <c r="AI56" s="11">
        <v>2E-3</v>
      </c>
      <c r="AJ56" s="11">
        <v>2.8999999999999998E-3</v>
      </c>
      <c r="AK56" s="11">
        <v>4.3E-3</v>
      </c>
      <c r="AL56" s="11">
        <v>6.0000000000000001E-3</v>
      </c>
      <c r="AM56" s="11">
        <v>7.4999999999999997E-3</v>
      </c>
      <c r="AN56" s="11">
        <v>8.3000000000000001E-3</v>
      </c>
      <c r="AO56" s="11">
        <v>8.3000000000000001E-3</v>
      </c>
      <c r="AP56" s="11">
        <v>7.4999999999999997E-3</v>
      </c>
      <c r="AQ56" s="11">
        <v>6.1000000000000004E-3</v>
      </c>
      <c r="AR56" s="11">
        <v>4.4999999999999997E-3</v>
      </c>
      <c r="AS56" s="11">
        <v>3.0000000000000001E-3</v>
      </c>
      <c r="AT56" s="11">
        <v>1.9E-3</v>
      </c>
      <c r="AU56" s="11">
        <v>1.2999999999999999E-3</v>
      </c>
      <c r="AV56" s="11">
        <v>1.5E-3</v>
      </c>
      <c r="AW56" s="11">
        <v>2.3E-3</v>
      </c>
      <c r="AX56" s="11">
        <v>3.8999999999999998E-3</v>
      </c>
      <c r="AY56" s="11">
        <v>6.1000000000000004E-3</v>
      </c>
      <c r="AZ56" s="11">
        <v>8.8000000000000005E-3</v>
      </c>
      <c r="BA56" s="11">
        <v>1.1599999999999999E-2</v>
      </c>
      <c r="BB56" s="11">
        <v>1.4200000000000001E-2</v>
      </c>
      <c r="BC56" s="11">
        <v>1.6500000000000001E-2</v>
      </c>
      <c r="BD56" s="11">
        <v>1.8100000000000002E-2</v>
      </c>
      <c r="BE56" s="11">
        <v>1.9E-2</v>
      </c>
      <c r="BF56" s="11">
        <v>1.9099999999999999E-2</v>
      </c>
      <c r="BG56" s="11">
        <v>1.8599999999999998E-2</v>
      </c>
      <c r="BH56" s="11">
        <v>1.7500000000000002E-2</v>
      </c>
      <c r="BI56" s="11">
        <v>1.5900000000000001E-2</v>
      </c>
      <c r="BJ56" s="11">
        <v>1.41E-2</v>
      </c>
      <c r="BK56" s="11">
        <v>1.21E-2</v>
      </c>
      <c r="BL56" s="11">
        <v>1.01E-2</v>
      </c>
      <c r="BM56" s="11">
        <v>8.2000000000000007E-3</v>
      </c>
      <c r="BN56" s="12">
        <v>8.5000000000000006E-3</v>
      </c>
      <c r="BO56" s="12">
        <v>8.8000000000000005E-3</v>
      </c>
      <c r="BP56" s="12">
        <v>9.1000000000000004E-3</v>
      </c>
      <c r="BQ56" s="12">
        <v>9.1999999999999998E-3</v>
      </c>
      <c r="BR56" s="12">
        <v>9.2999999999999992E-3</v>
      </c>
      <c r="BS56" s="12">
        <v>9.1999999999999998E-3</v>
      </c>
      <c r="BT56" s="12">
        <v>8.8999999999999999E-3</v>
      </c>
      <c r="BU56" s="12">
        <v>8.5000000000000006E-3</v>
      </c>
      <c r="BV56" s="12">
        <v>8.0999999999999996E-3</v>
      </c>
      <c r="BW56" s="12">
        <v>7.7000000000000002E-3</v>
      </c>
      <c r="BX56" s="12">
        <v>7.4000000000000003E-3</v>
      </c>
      <c r="BY56" s="12">
        <v>7.3000000000000001E-3</v>
      </c>
      <c r="BZ56" s="12">
        <v>7.4999999999999997E-3</v>
      </c>
      <c r="CA56" s="12">
        <v>7.7999999999999996E-3</v>
      </c>
      <c r="CB56" s="12">
        <v>8.3000000000000001E-3</v>
      </c>
      <c r="CC56" s="12">
        <v>8.8000000000000005E-3</v>
      </c>
      <c r="CD56" s="12">
        <v>9.2999999999999992E-3</v>
      </c>
      <c r="CE56" s="12">
        <v>9.7000000000000003E-3</v>
      </c>
      <c r="CF56" s="12">
        <v>9.9000000000000008E-3</v>
      </c>
      <c r="CG56" s="12">
        <v>0.01</v>
      </c>
    </row>
    <row r="57" spans="1:85" x14ac:dyDescent="0.2">
      <c r="A57" s="6">
        <v>75</v>
      </c>
      <c r="B57" s="11">
        <v>1.9900000000000001E-2</v>
      </c>
      <c r="C57" s="11">
        <v>1.8599999999999998E-2</v>
      </c>
      <c r="D57" s="11">
        <v>1.7399999999999999E-2</v>
      </c>
      <c r="E57" s="11">
        <v>1.6199999999999999E-2</v>
      </c>
      <c r="F57" s="11">
        <v>1.4999999999999999E-2</v>
      </c>
      <c r="G57" s="11">
        <v>1.4E-2</v>
      </c>
      <c r="H57" s="11">
        <v>1.3100000000000001E-2</v>
      </c>
      <c r="I57" s="11">
        <v>1.2500000000000001E-2</v>
      </c>
      <c r="J57" s="11">
        <v>1.21E-2</v>
      </c>
      <c r="K57" s="11">
        <v>1.18E-2</v>
      </c>
      <c r="L57" s="11">
        <v>1.1599999999999999E-2</v>
      </c>
      <c r="M57" s="11">
        <v>1.1599999999999999E-2</v>
      </c>
      <c r="N57" s="11">
        <v>1.18E-2</v>
      </c>
      <c r="O57" s="11">
        <v>1.23E-2</v>
      </c>
      <c r="P57" s="11">
        <v>1.29E-2</v>
      </c>
      <c r="Q57" s="11">
        <v>1.3899999999999999E-2</v>
      </c>
      <c r="R57" s="11">
        <v>1.52E-2</v>
      </c>
      <c r="S57" s="11">
        <v>1.67E-2</v>
      </c>
      <c r="T57" s="11">
        <v>1.8499999999999999E-2</v>
      </c>
      <c r="U57" s="11">
        <v>2.0400000000000001E-2</v>
      </c>
      <c r="V57" s="11">
        <v>2.2200000000000001E-2</v>
      </c>
      <c r="W57" s="11">
        <v>2.3800000000000002E-2</v>
      </c>
      <c r="X57" s="11">
        <v>2.4899999999999999E-2</v>
      </c>
      <c r="Y57" s="11">
        <v>2.5100000000000001E-2</v>
      </c>
      <c r="Z57" s="11">
        <v>2.4299999999999999E-2</v>
      </c>
      <c r="AA57" s="11">
        <v>2.2499999999999999E-2</v>
      </c>
      <c r="AB57" s="11">
        <v>1.9699999999999999E-2</v>
      </c>
      <c r="AC57" s="11">
        <v>1.6199999999999999E-2</v>
      </c>
      <c r="AD57" s="11">
        <v>1.26E-2</v>
      </c>
      <c r="AE57" s="11">
        <v>9.1000000000000004E-3</v>
      </c>
      <c r="AF57" s="11">
        <v>6.1000000000000004E-3</v>
      </c>
      <c r="AG57" s="11">
        <v>3.8999999999999998E-3</v>
      </c>
      <c r="AH57" s="11">
        <v>2.7000000000000001E-3</v>
      </c>
      <c r="AI57" s="11">
        <v>2.3999999999999998E-3</v>
      </c>
      <c r="AJ57" s="11">
        <v>3.0000000000000001E-3</v>
      </c>
      <c r="AK57" s="11">
        <v>4.3E-3</v>
      </c>
      <c r="AL57" s="11">
        <v>5.8999999999999999E-3</v>
      </c>
      <c r="AM57" s="11">
        <v>7.1999999999999998E-3</v>
      </c>
      <c r="AN57" s="11">
        <v>8.0000000000000002E-3</v>
      </c>
      <c r="AO57" s="11">
        <v>8.0999999999999996E-3</v>
      </c>
      <c r="AP57" s="11">
        <v>7.3000000000000001E-3</v>
      </c>
      <c r="AQ57" s="11">
        <v>5.8999999999999999E-3</v>
      </c>
      <c r="AR57" s="11">
        <v>4.3E-3</v>
      </c>
      <c r="AS57" s="11">
        <v>2.8999999999999998E-3</v>
      </c>
      <c r="AT57" s="11">
        <v>1.8E-3</v>
      </c>
      <c r="AU57" s="11">
        <v>1.1999999999999999E-3</v>
      </c>
      <c r="AV57" s="11">
        <v>1.1999999999999999E-3</v>
      </c>
      <c r="AW57" s="11">
        <v>2E-3</v>
      </c>
      <c r="AX57" s="11">
        <v>3.3999999999999998E-3</v>
      </c>
      <c r="AY57" s="11">
        <v>5.5999999999999999E-3</v>
      </c>
      <c r="AZ57" s="11">
        <v>8.2000000000000007E-3</v>
      </c>
      <c r="BA57" s="11">
        <v>1.0999999999999999E-2</v>
      </c>
      <c r="BB57" s="11">
        <v>1.37E-2</v>
      </c>
      <c r="BC57" s="11">
        <v>1.6E-2</v>
      </c>
      <c r="BD57" s="11">
        <v>1.7500000000000002E-2</v>
      </c>
      <c r="BE57" s="11">
        <v>1.84E-2</v>
      </c>
      <c r="BF57" s="11">
        <v>1.8499999999999999E-2</v>
      </c>
      <c r="BG57" s="11">
        <v>1.7899999999999999E-2</v>
      </c>
      <c r="BH57" s="11">
        <v>1.6799999999999999E-2</v>
      </c>
      <c r="BI57" s="11">
        <v>1.5299999999999999E-2</v>
      </c>
      <c r="BJ57" s="11">
        <v>1.34E-2</v>
      </c>
      <c r="BK57" s="11">
        <v>1.15E-2</v>
      </c>
      <c r="BL57" s="11">
        <v>9.4999999999999998E-3</v>
      </c>
      <c r="BM57" s="11">
        <v>7.6E-3</v>
      </c>
      <c r="BN57" s="12">
        <v>8.0000000000000002E-3</v>
      </c>
      <c r="BO57" s="12">
        <v>8.3000000000000001E-3</v>
      </c>
      <c r="BP57" s="12">
        <v>8.6999999999999994E-3</v>
      </c>
      <c r="BQ57" s="12">
        <v>8.9999999999999993E-3</v>
      </c>
      <c r="BR57" s="12">
        <v>9.1999999999999998E-3</v>
      </c>
      <c r="BS57" s="12">
        <v>9.2999999999999992E-3</v>
      </c>
      <c r="BT57" s="12">
        <v>9.1999999999999998E-3</v>
      </c>
      <c r="BU57" s="12">
        <v>8.9999999999999993E-3</v>
      </c>
      <c r="BV57" s="12">
        <v>8.6999999999999994E-3</v>
      </c>
      <c r="BW57" s="12">
        <v>8.3999999999999995E-3</v>
      </c>
      <c r="BX57" s="12">
        <v>8.0000000000000002E-3</v>
      </c>
      <c r="BY57" s="12">
        <v>7.7999999999999996E-3</v>
      </c>
      <c r="BZ57" s="12">
        <v>7.7999999999999996E-3</v>
      </c>
      <c r="CA57" s="12">
        <v>8.0999999999999996E-3</v>
      </c>
      <c r="CB57" s="12">
        <v>8.3999999999999995E-3</v>
      </c>
      <c r="CC57" s="12">
        <v>8.8999999999999999E-3</v>
      </c>
      <c r="CD57" s="12">
        <v>9.2999999999999992E-3</v>
      </c>
      <c r="CE57" s="12">
        <v>9.7000000000000003E-3</v>
      </c>
      <c r="CF57" s="12">
        <v>9.9000000000000008E-3</v>
      </c>
      <c r="CG57" s="12">
        <v>0.01</v>
      </c>
    </row>
    <row r="58" spans="1:85" x14ac:dyDescent="0.2">
      <c r="A58" s="6">
        <v>76</v>
      </c>
      <c r="B58" s="11">
        <v>1.9099999999999999E-2</v>
      </c>
      <c r="C58" s="11">
        <v>1.7899999999999999E-2</v>
      </c>
      <c r="D58" s="11">
        <v>1.66E-2</v>
      </c>
      <c r="E58" s="11">
        <v>1.54E-2</v>
      </c>
      <c r="F58" s="11">
        <v>1.43E-2</v>
      </c>
      <c r="G58" s="11">
        <v>1.3299999999999999E-2</v>
      </c>
      <c r="H58" s="11">
        <v>1.2500000000000001E-2</v>
      </c>
      <c r="I58" s="11">
        <v>1.2E-2</v>
      </c>
      <c r="J58" s="11">
        <v>1.1599999999999999E-2</v>
      </c>
      <c r="K58" s="11">
        <v>1.1299999999999999E-2</v>
      </c>
      <c r="L58" s="11">
        <v>1.12E-2</v>
      </c>
      <c r="M58" s="11">
        <v>1.1299999999999999E-2</v>
      </c>
      <c r="N58" s="11">
        <v>1.15E-2</v>
      </c>
      <c r="O58" s="11">
        <v>1.2E-2</v>
      </c>
      <c r="P58" s="11">
        <v>1.2800000000000001E-2</v>
      </c>
      <c r="Q58" s="11">
        <v>1.38E-2</v>
      </c>
      <c r="R58" s="11">
        <v>1.52E-2</v>
      </c>
      <c r="S58" s="11">
        <v>1.6799999999999999E-2</v>
      </c>
      <c r="T58" s="11">
        <v>1.8599999999999998E-2</v>
      </c>
      <c r="U58" s="11">
        <v>2.0500000000000001E-2</v>
      </c>
      <c r="V58" s="11">
        <v>2.24E-2</v>
      </c>
      <c r="W58" s="11">
        <v>2.4E-2</v>
      </c>
      <c r="X58" s="11">
        <v>2.52E-2</v>
      </c>
      <c r="Y58" s="11">
        <v>2.5700000000000001E-2</v>
      </c>
      <c r="Z58" s="11">
        <v>2.5100000000000001E-2</v>
      </c>
      <c r="AA58" s="11">
        <v>2.3400000000000001E-2</v>
      </c>
      <c r="AB58" s="11">
        <v>2.07E-2</v>
      </c>
      <c r="AC58" s="11">
        <v>1.7399999999999999E-2</v>
      </c>
      <c r="AD58" s="11">
        <v>1.38E-2</v>
      </c>
      <c r="AE58" s="11">
        <v>1.03E-2</v>
      </c>
      <c r="AF58" s="11">
        <v>7.3000000000000001E-3</v>
      </c>
      <c r="AG58" s="11">
        <v>4.8999999999999998E-3</v>
      </c>
      <c r="AH58" s="11">
        <v>3.3999999999999998E-3</v>
      </c>
      <c r="AI58" s="11">
        <v>2.8999999999999998E-3</v>
      </c>
      <c r="AJ58" s="11">
        <v>3.3E-3</v>
      </c>
      <c r="AK58" s="11">
        <v>4.4000000000000003E-3</v>
      </c>
      <c r="AL58" s="11">
        <v>5.7999999999999996E-3</v>
      </c>
      <c r="AM58" s="11">
        <v>7.1000000000000004E-3</v>
      </c>
      <c r="AN58" s="11">
        <v>7.7999999999999996E-3</v>
      </c>
      <c r="AO58" s="11">
        <v>7.7999999999999996E-3</v>
      </c>
      <c r="AP58" s="11">
        <v>7.1000000000000004E-3</v>
      </c>
      <c r="AQ58" s="11">
        <v>5.7000000000000002E-3</v>
      </c>
      <c r="AR58" s="11">
        <v>4.1999999999999997E-3</v>
      </c>
      <c r="AS58" s="11">
        <v>2.7000000000000001E-3</v>
      </c>
      <c r="AT58" s="11">
        <v>1.5E-3</v>
      </c>
      <c r="AU58" s="11">
        <v>8.9999999999999998E-4</v>
      </c>
      <c r="AV58" s="11">
        <v>8.9999999999999998E-4</v>
      </c>
      <c r="AW58" s="11">
        <v>1.6000000000000001E-3</v>
      </c>
      <c r="AX58" s="11">
        <v>3.0000000000000001E-3</v>
      </c>
      <c r="AY58" s="11">
        <v>5.1000000000000004E-3</v>
      </c>
      <c r="AZ58" s="11">
        <v>7.7999999999999996E-3</v>
      </c>
      <c r="BA58" s="11">
        <v>1.06E-2</v>
      </c>
      <c r="BB58" s="11">
        <v>1.3299999999999999E-2</v>
      </c>
      <c r="BC58" s="11">
        <v>1.55E-2</v>
      </c>
      <c r="BD58" s="11">
        <v>1.7100000000000001E-2</v>
      </c>
      <c r="BE58" s="11">
        <v>1.7899999999999999E-2</v>
      </c>
      <c r="BF58" s="11">
        <v>1.7899999999999999E-2</v>
      </c>
      <c r="BG58" s="11">
        <v>1.7299999999999999E-2</v>
      </c>
      <c r="BH58" s="11">
        <v>1.6199999999999999E-2</v>
      </c>
      <c r="BI58" s="11">
        <v>1.46E-2</v>
      </c>
      <c r="BJ58" s="11">
        <v>1.2699999999999999E-2</v>
      </c>
      <c r="BK58" s="11">
        <v>1.0800000000000001E-2</v>
      </c>
      <c r="BL58" s="11">
        <v>8.8999999999999999E-3</v>
      </c>
      <c r="BM58" s="11">
        <v>7.0000000000000001E-3</v>
      </c>
      <c r="BN58" s="12">
        <v>7.4000000000000003E-3</v>
      </c>
      <c r="BO58" s="12">
        <v>7.7999999999999996E-3</v>
      </c>
      <c r="BP58" s="12">
        <v>8.2000000000000007E-3</v>
      </c>
      <c r="BQ58" s="12">
        <v>8.6E-3</v>
      </c>
      <c r="BR58" s="12">
        <v>8.9999999999999993E-3</v>
      </c>
      <c r="BS58" s="12">
        <v>9.2999999999999992E-3</v>
      </c>
      <c r="BT58" s="12">
        <v>9.4000000000000004E-3</v>
      </c>
      <c r="BU58" s="12">
        <v>9.4000000000000004E-3</v>
      </c>
      <c r="BV58" s="12">
        <v>9.1999999999999998E-3</v>
      </c>
      <c r="BW58" s="12">
        <v>8.8999999999999999E-3</v>
      </c>
      <c r="BX58" s="12">
        <v>8.6E-3</v>
      </c>
      <c r="BY58" s="12">
        <v>8.3999999999999995E-3</v>
      </c>
      <c r="BZ58" s="12">
        <v>8.3000000000000001E-3</v>
      </c>
      <c r="CA58" s="12">
        <v>8.3999999999999995E-3</v>
      </c>
      <c r="CB58" s="12">
        <v>8.6E-3</v>
      </c>
      <c r="CC58" s="12">
        <v>8.8999999999999999E-3</v>
      </c>
      <c r="CD58" s="12">
        <v>9.2999999999999992E-3</v>
      </c>
      <c r="CE58" s="12">
        <v>9.7000000000000003E-3</v>
      </c>
      <c r="CF58" s="12">
        <v>9.9000000000000008E-3</v>
      </c>
      <c r="CG58" s="12">
        <v>0.01</v>
      </c>
    </row>
    <row r="59" spans="1:85" x14ac:dyDescent="0.2">
      <c r="A59" s="6">
        <v>77</v>
      </c>
      <c r="B59" s="11">
        <v>1.7999999999999999E-2</v>
      </c>
      <c r="C59" s="11">
        <v>1.6799999999999999E-2</v>
      </c>
      <c r="D59" s="11">
        <v>1.5599999999999999E-2</v>
      </c>
      <c r="E59" s="11">
        <v>1.44E-2</v>
      </c>
      <c r="F59" s="11">
        <v>1.3299999999999999E-2</v>
      </c>
      <c r="G59" s="11">
        <v>1.24E-2</v>
      </c>
      <c r="H59" s="11">
        <v>1.17E-2</v>
      </c>
      <c r="I59" s="11">
        <v>1.12E-2</v>
      </c>
      <c r="J59" s="11">
        <v>1.09E-2</v>
      </c>
      <c r="K59" s="11">
        <v>1.0699999999999999E-2</v>
      </c>
      <c r="L59" s="11">
        <v>1.0699999999999999E-2</v>
      </c>
      <c r="M59" s="11">
        <v>1.0800000000000001E-2</v>
      </c>
      <c r="N59" s="11">
        <v>1.12E-2</v>
      </c>
      <c r="O59" s="11">
        <v>1.18E-2</v>
      </c>
      <c r="P59" s="11">
        <v>1.2699999999999999E-2</v>
      </c>
      <c r="Q59" s="11">
        <v>1.38E-2</v>
      </c>
      <c r="R59" s="11">
        <v>1.52E-2</v>
      </c>
      <c r="S59" s="11">
        <v>1.6899999999999998E-2</v>
      </c>
      <c r="T59" s="11">
        <v>1.8700000000000001E-2</v>
      </c>
      <c r="U59" s="11">
        <v>2.07E-2</v>
      </c>
      <c r="V59" s="11">
        <v>2.2599999999999999E-2</v>
      </c>
      <c r="W59" s="11">
        <v>2.4299999999999999E-2</v>
      </c>
      <c r="X59" s="11">
        <v>2.5499999999999998E-2</v>
      </c>
      <c r="Y59" s="11">
        <v>2.6100000000000002E-2</v>
      </c>
      <c r="Z59" s="11">
        <v>2.5600000000000001E-2</v>
      </c>
      <c r="AA59" s="11">
        <v>2.41E-2</v>
      </c>
      <c r="AB59" s="11">
        <v>2.1600000000000001E-2</v>
      </c>
      <c r="AC59" s="11">
        <v>1.8499999999999999E-2</v>
      </c>
      <c r="AD59" s="11">
        <v>1.49E-2</v>
      </c>
      <c r="AE59" s="11">
        <v>1.15E-2</v>
      </c>
      <c r="AF59" s="11">
        <v>8.3999999999999995E-3</v>
      </c>
      <c r="AG59" s="11">
        <v>5.8999999999999999E-3</v>
      </c>
      <c r="AH59" s="11">
        <v>4.1999999999999997E-3</v>
      </c>
      <c r="AI59" s="11">
        <v>3.5000000000000001E-3</v>
      </c>
      <c r="AJ59" s="11">
        <v>3.7000000000000002E-3</v>
      </c>
      <c r="AK59" s="11">
        <v>4.5999999999999999E-3</v>
      </c>
      <c r="AL59" s="11">
        <v>5.7999999999999996E-3</v>
      </c>
      <c r="AM59" s="11">
        <v>7.0000000000000001E-3</v>
      </c>
      <c r="AN59" s="11">
        <v>7.7000000000000002E-3</v>
      </c>
      <c r="AO59" s="11">
        <v>7.6E-3</v>
      </c>
      <c r="AP59" s="11">
        <v>6.7999999999999996E-3</v>
      </c>
      <c r="AQ59" s="11">
        <v>5.4999999999999997E-3</v>
      </c>
      <c r="AR59" s="11">
        <v>3.8999999999999998E-3</v>
      </c>
      <c r="AS59" s="11">
        <v>2.3999999999999998E-3</v>
      </c>
      <c r="AT59" s="11">
        <v>1.1999999999999999E-3</v>
      </c>
      <c r="AU59" s="11">
        <v>5.9999999999999995E-4</v>
      </c>
      <c r="AV59" s="11">
        <v>5.0000000000000001E-4</v>
      </c>
      <c r="AW59" s="11">
        <v>1.1999999999999999E-3</v>
      </c>
      <c r="AX59" s="11">
        <v>2.5999999999999999E-3</v>
      </c>
      <c r="AY59" s="11">
        <v>4.7000000000000002E-3</v>
      </c>
      <c r="AZ59" s="11">
        <v>7.3000000000000001E-3</v>
      </c>
      <c r="BA59" s="11">
        <v>1.0200000000000001E-2</v>
      </c>
      <c r="BB59" s="11">
        <v>1.29E-2</v>
      </c>
      <c r="BC59" s="11">
        <v>1.52E-2</v>
      </c>
      <c r="BD59" s="11">
        <v>1.67E-2</v>
      </c>
      <c r="BE59" s="11">
        <v>1.7399999999999999E-2</v>
      </c>
      <c r="BF59" s="11">
        <v>1.7399999999999999E-2</v>
      </c>
      <c r="BG59" s="11">
        <v>1.6799999999999999E-2</v>
      </c>
      <c r="BH59" s="11">
        <v>1.55E-2</v>
      </c>
      <c r="BI59" s="11">
        <v>1.3899999999999999E-2</v>
      </c>
      <c r="BJ59" s="11">
        <v>1.21E-2</v>
      </c>
      <c r="BK59" s="11">
        <v>1.01E-2</v>
      </c>
      <c r="BL59" s="11">
        <v>8.2000000000000007E-3</v>
      </c>
      <c r="BM59" s="11">
        <v>6.4000000000000003E-3</v>
      </c>
      <c r="BN59" s="12">
        <v>6.7999999999999996E-3</v>
      </c>
      <c r="BO59" s="12">
        <v>7.1999999999999998E-3</v>
      </c>
      <c r="BP59" s="12">
        <v>7.7000000000000002E-3</v>
      </c>
      <c r="BQ59" s="12">
        <v>8.2000000000000007E-3</v>
      </c>
      <c r="BR59" s="12">
        <v>8.6999999999999994E-3</v>
      </c>
      <c r="BS59" s="12">
        <v>9.1000000000000004E-3</v>
      </c>
      <c r="BT59" s="12">
        <v>9.4000000000000004E-3</v>
      </c>
      <c r="BU59" s="12">
        <v>9.4999999999999998E-3</v>
      </c>
      <c r="BV59" s="12">
        <v>9.4999999999999998E-3</v>
      </c>
      <c r="BW59" s="12">
        <v>9.2999999999999992E-3</v>
      </c>
      <c r="BX59" s="12">
        <v>9.1000000000000004E-3</v>
      </c>
      <c r="BY59" s="12">
        <v>8.8000000000000005E-3</v>
      </c>
      <c r="BZ59" s="12">
        <v>8.6999999999999994E-3</v>
      </c>
      <c r="CA59" s="12">
        <v>8.6999999999999994E-3</v>
      </c>
      <c r="CB59" s="12">
        <v>8.8000000000000005E-3</v>
      </c>
      <c r="CC59" s="12">
        <v>9.1000000000000004E-3</v>
      </c>
      <c r="CD59" s="12">
        <v>9.4000000000000004E-3</v>
      </c>
      <c r="CE59" s="12">
        <v>9.7000000000000003E-3</v>
      </c>
      <c r="CF59" s="12">
        <v>9.9000000000000008E-3</v>
      </c>
      <c r="CG59" s="12">
        <v>0.01</v>
      </c>
    </row>
    <row r="60" spans="1:85" x14ac:dyDescent="0.2">
      <c r="A60" s="6">
        <v>78</v>
      </c>
      <c r="B60" s="11">
        <v>1.67E-2</v>
      </c>
      <c r="C60" s="11">
        <v>1.55E-2</v>
      </c>
      <c r="D60" s="11">
        <v>1.44E-2</v>
      </c>
      <c r="E60" s="11">
        <v>1.32E-2</v>
      </c>
      <c r="F60" s="11">
        <v>1.2200000000000001E-2</v>
      </c>
      <c r="G60" s="11">
        <v>1.1299999999999999E-2</v>
      </c>
      <c r="H60" s="11">
        <v>1.06E-2</v>
      </c>
      <c r="I60" s="11">
        <v>1.0200000000000001E-2</v>
      </c>
      <c r="J60" s="11">
        <v>0.01</v>
      </c>
      <c r="K60" s="11">
        <v>9.9000000000000008E-3</v>
      </c>
      <c r="L60" s="11">
        <v>1.01E-2</v>
      </c>
      <c r="M60" s="11">
        <v>1.04E-2</v>
      </c>
      <c r="N60" s="11">
        <v>1.09E-2</v>
      </c>
      <c r="O60" s="11">
        <v>1.1599999999999999E-2</v>
      </c>
      <c r="P60" s="11">
        <v>1.26E-2</v>
      </c>
      <c r="Q60" s="11">
        <v>1.38E-2</v>
      </c>
      <c r="R60" s="11">
        <v>1.5299999999999999E-2</v>
      </c>
      <c r="S60" s="11">
        <v>1.7000000000000001E-2</v>
      </c>
      <c r="T60" s="11">
        <v>1.89E-2</v>
      </c>
      <c r="U60" s="11">
        <v>2.0799999999999999E-2</v>
      </c>
      <c r="V60" s="11">
        <v>2.2700000000000001E-2</v>
      </c>
      <c r="W60" s="11">
        <v>2.4400000000000002E-2</v>
      </c>
      <c r="X60" s="11">
        <v>2.5700000000000001E-2</v>
      </c>
      <c r="Y60" s="11">
        <v>2.63E-2</v>
      </c>
      <c r="Z60" s="11">
        <v>2.5999999999999999E-2</v>
      </c>
      <c r="AA60" s="11">
        <v>2.46E-2</v>
      </c>
      <c r="AB60" s="11">
        <v>2.23E-2</v>
      </c>
      <c r="AC60" s="11">
        <v>1.9300000000000001E-2</v>
      </c>
      <c r="AD60" s="11">
        <v>1.5900000000000001E-2</v>
      </c>
      <c r="AE60" s="11">
        <v>1.2500000000000001E-2</v>
      </c>
      <c r="AF60" s="11">
        <v>9.4000000000000004E-3</v>
      </c>
      <c r="AG60" s="11">
        <v>6.8999999999999999E-3</v>
      </c>
      <c r="AH60" s="11">
        <v>5.1000000000000004E-3</v>
      </c>
      <c r="AI60" s="11">
        <v>4.1999999999999997E-3</v>
      </c>
      <c r="AJ60" s="11">
        <v>4.1999999999999997E-3</v>
      </c>
      <c r="AK60" s="11">
        <v>4.8999999999999998E-3</v>
      </c>
      <c r="AL60" s="11">
        <v>5.8999999999999999E-3</v>
      </c>
      <c r="AM60" s="11">
        <v>6.8999999999999999E-3</v>
      </c>
      <c r="AN60" s="11">
        <v>7.4999999999999997E-3</v>
      </c>
      <c r="AO60" s="11">
        <v>7.4000000000000003E-3</v>
      </c>
      <c r="AP60" s="11">
        <v>6.6E-3</v>
      </c>
      <c r="AQ60" s="11">
        <v>5.1999999999999998E-3</v>
      </c>
      <c r="AR60" s="11">
        <v>3.5999999999999999E-3</v>
      </c>
      <c r="AS60" s="11">
        <v>2E-3</v>
      </c>
      <c r="AT60" s="11">
        <v>8.0000000000000004E-4</v>
      </c>
      <c r="AU60" s="11">
        <v>1E-4</v>
      </c>
      <c r="AV60" s="11">
        <v>0</v>
      </c>
      <c r="AW60" s="11">
        <v>6.9999999999999999E-4</v>
      </c>
      <c r="AX60" s="11">
        <v>2.0999999999999999E-3</v>
      </c>
      <c r="AY60" s="11">
        <v>4.3E-3</v>
      </c>
      <c r="AZ60" s="11">
        <v>7.0000000000000001E-3</v>
      </c>
      <c r="BA60" s="11">
        <v>9.9000000000000008E-3</v>
      </c>
      <c r="BB60" s="11">
        <v>1.26E-2</v>
      </c>
      <c r="BC60" s="11">
        <v>1.49E-2</v>
      </c>
      <c r="BD60" s="11">
        <v>1.6400000000000001E-2</v>
      </c>
      <c r="BE60" s="11">
        <v>1.7100000000000001E-2</v>
      </c>
      <c r="BF60" s="11">
        <v>1.7000000000000001E-2</v>
      </c>
      <c r="BG60" s="11">
        <v>1.6299999999999999E-2</v>
      </c>
      <c r="BH60" s="11">
        <v>1.4999999999999999E-2</v>
      </c>
      <c r="BI60" s="11">
        <v>1.3299999999999999E-2</v>
      </c>
      <c r="BJ60" s="11">
        <v>1.14E-2</v>
      </c>
      <c r="BK60" s="11">
        <v>9.4999999999999998E-3</v>
      </c>
      <c r="BL60" s="11">
        <v>7.6E-3</v>
      </c>
      <c r="BM60" s="11">
        <v>5.7000000000000002E-3</v>
      </c>
      <c r="BN60" s="12">
        <v>6.1000000000000004E-3</v>
      </c>
      <c r="BO60" s="12">
        <v>6.6E-3</v>
      </c>
      <c r="BP60" s="12">
        <v>7.1999999999999998E-3</v>
      </c>
      <c r="BQ60" s="12">
        <v>7.7999999999999996E-3</v>
      </c>
      <c r="BR60" s="12">
        <v>8.3000000000000001E-3</v>
      </c>
      <c r="BS60" s="12">
        <v>8.8000000000000005E-3</v>
      </c>
      <c r="BT60" s="12">
        <v>9.2999999999999992E-3</v>
      </c>
      <c r="BU60" s="12">
        <v>9.4999999999999998E-3</v>
      </c>
      <c r="BV60" s="12">
        <v>9.7000000000000003E-3</v>
      </c>
      <c r="BW60" s="12">
        <v>9.5999999999999992E-3</v>
      </c>
      <c r="BX60" s="12">
        <v>9.4000000000000004E-3</v>
      </c>
      <c r="BY60" s="12">
        <v>9.1999999999999998E-3</v>
      </c>
      <c r="BZ60" s="12">
        <v>9.1000000000000004E-3</v>
      </c>
      <c r="CA60" s="12">
        <v>8.9999999999999993E-3</v>
      </c>
      <c r="CB60" s="12">
        <v>8.9999999999999993E-3</v>
      </c>
      <c r="CC60" s="12">
        <v>9.1999999999999998E-3</v>
      </c>
      <c r="CD60" s="12">
        <v>9.4999999999999998E-3</v>
      </c>
      <c r="CE60" s="12">
        <v>9.7000000000000003E-3</v>
      </c>
      <c r="CF60" s="12">
        <v>9.9000000000000008E-3</v>
      </c>
      <c r="CG60" s="12">
        <v>0.01</v>
      </c>
    </row>
    <row r="61" spans="1:85" x14ac:dyDescent="0.2">
      <c r="A61" s="6">
        <v>79</v>
      </c>
      <c r="B61" s="11">
        <v>1.5100000000000001E-2</v>
      </c>
      <c r="C61" s="11">
        <v>1.4E-2</v>
      </c>
      <c r="D61" s="11">
        <v>1.29E-2</v>
      </c>
      <c r="E61" s="11">
        <v>1.18E-2</v>
      </c>
      <c r="F61" s="11">
        <v>1.0800000000000001E-2</v>
      </c>
      <c r="G61" s="11">
        <v>0.01</v>
      </c>
      <c r="H61" s="11">
        <v>9.4000000000000004E-3</v>
      </c>
      <c r="I61" s="11">
        <v>8.9999999999999993E-3</v>
      </c>
      <c r="J61" s="11">
        <v>8.9999999999999993E-3</v>
      </c>
      <c r="K61" s="11">
        <v>9.1000000000000004E-3</v>
      </c>
      <c r="L61" s="11">
        <v>9.4000000000000004E-3</v>
      </c>
      <c r="M61" s="11">
        <v>9.9000000000000008E-3</v>
      </c>
      <c r="N61" s="11">
        <v>1.06E-2</v>
      </c>
      <c r="O61" s="11">
        <v>1.15E-2</v>
      </c>
      <c r="P61" s="11">
        <v>1.26E-2</v>
      </c>
      <c r="Q61" s="11">
        <v>1.3899999999999999E-2</v>
      </c>
      <c r="R61" s="11">
        <v>1.55E-2</v>
      </c>
      <c r="S61" s="11">
        <v>1.72E-2</v>
      </c>
      <c r="T61" s="11">
        <v>1.9099999999999999E-2</v>
      </c>
      <c r="U61" s="11">
        <v>2.1000000000000001E-2</v>
      </c>
      <c r="V61" s="11">
        <v>2.29E-2</v>
      </c>
      <c r="W61" s="11">
        <v>2.46E-2</v>
      </c>
      <c r="X61" s="11">
        <v>2.5899999999999999E-2</v>
      </c>
      <c r="Y61" s="11">
        <v>2.6499999999999999E-2</v>
      </c>
      <c r="Z61" s="11">
        <v>2.6200000000000001E-2</v>
      </c>
      <c r="AA61" s="11">
        <v>2.4899999999999999E-2</v>
      </c>
      <c r="AB61" s="11">
        <v>2.2800000000000001E-2</v>
      </c>
      <c r="AC61" s="11">
        <v>1.9900000000000001E-2</v>
      </c>
      <c r="AD61" s="11">
        <v>1.67E-2</v>
      </c>
      <c r="AE61" s="11">
        <v>1.3299999999999999E-2</v>
      </c>
      <c r="AF61" s="11">
        <v>1.03E-2</v>
      </c>
      <c r="AG61" s="11">
        <v>7.7999999999999996E-3</v>
      </c>
      <c r="AH61" s="11">
        <v>5.8999999999999999E-3</v>
      </c>
      <c r="AI61" s="11">
        <v>4.8999999999999998E-3</v>
      </c>
      <c r="AJ61" s="11">
        <v>4.7000000000000002E-3</v>
      </c>
      <c r="AK61" s="11">
        <v>5.1999999999999998E-3</v>
      </c>
      <c r="AL61" s="11">
        <v>6.1000000000000004E-3</v>
      </c>
      <c r="AM61" s="11">
        <v>6.8999999999999999E-3</v>
      </c>
      <c r="AN61" s="11">
        <v>7.4000000000000003E-3</v>
      </c>
      <c r="AO61" s="11">
        <v>7.1999999999999998E-3</v>
      </c>
      <c r="AP61" s="11">
        <v>6.3E-3</v>
      </c>
      <c r="AQ61" s="11">
        <v>4.8999999999999998E-3</v>
      </c>
      <c r="AR61" s="11">
        <v>3.2000000000000002E-3</v>
      </c>
      <c r="AS61" s="11">
        <v>1.6000000000000001E-3</v>
      </c>
      <c r="AT61" s="11">
        <v>2.9999999999999997E-4</v>
      </c>
      <c r="AU61" s="11">
        <v>-4.0000000000000002E-4</v>
      </c>
      <c r="AV61" s="11">
        <v>-5.0000000000000001E-4</v>
      </c>
      <c r="AW61" s="11">
        <v>1E-4</v>
      </c>
      <c r="AX61" s="11">
        <v>1.6000000000000001E-3</v>
      </c>
      <c r="AY61" s="11">
        <v>3.8E-3</v>
      </c>
      <c r="AZ61" s="11">
        <v>6.6E-3</v>
      </c>
      <c r="BA61" s="11">
        <v>9.4999999999999998E-3</v>
      </c>
      <c r="BB61" s="11">
        <v>1.23E-2</v>
      </c>
      <c r="BC61" s="11">
        <v>1.46E-2</v>
      </c>
      <c r="BD61" s="11">
        <v>1.61E-2</v>
      </c>
      <c r="BE61" s="11">
        <v>1.6799999999999999E-2</v>
      </c>
      <c r="BF61" s="11">
        <v>1.67E-2</v>
      </c>
      <c r="BG61" s="11">
        <v>1.5800000000000002E-2</v>
      </c>
      <c r="BH61" s="11">
        <v>1.4500000000000001E-2</v>
      </c>
      <c r="BI61" s="11">
        <v>1.2699999999999999E-2</v>
      </c>
      <c r="BJ61" s="11">
        <v>1.0800000000000001E-2</v>
      </c>
      <c r="BK61" s="11">
        <v>8.8999999999999999E-3</v>
      </c>
      <c r="BL61" s="11">
        <v>7.0000000000000001E-3</v>
      </c>
      <c r="BM61" s="11">
        <v>5.1000000000000004E-3</v>
      </c>
      <c r="BN61" s="12">
        <v>5.4999999999999997E-3</v>
      </c>
      <c r="BO61" s="12">
        <v>6.0000000000000001E-3</v>
      </c>
      <c r="BP61" s="12">
        <v>6.6E-3</v>
      </c>
      <c r="BQ61" s="12">
        <v>7.3000000000000001E-3</v>
      </c>
      <c r="BR61" s="12">
        <v>7.9000000000000008E-3</v>
      </c>
      <c r="BS61" s="12">
        <v>8.5000000000000006E-3</v>
      </c>
      <c r="BT61" s="12">
        <v>9.1000000000000004E-3</v>
      </c>
      <c r="BU61" s="12">
        <v>9.4000000000000004E-3</v>
      </c>
      <c r="BV61" s="12">
        <v>9.7000000000000003E-3</v>
      </c>
      <c r="BW61" s="12">
        <v>9.7000000000000003E-3</v>
      </c>
      <c r="BX61" s="12">
        <v>9.5999999999999992E-3</v>
      </c>
      <c r="BY61" s="12">
        <v>9.4999999999999998E-3</v>
      </c>
      <c r="BZ61" s="12">
        <v>9.4000000000000004E-3</v>
      </c>
      <c r="CA61" s="12">
        <v>9.2999999999999992E-3</v>
      </c>
      <c r="CB61" s="12">
        <v>9.2999999999999992E-3</v>
      </c>
      <c r="CC61" s="12">
        <v>9.4000000000000004E-3</v>
      </c>
      <c r="CD61" s="12">
        <v>9.4999999999999998E-3</v>
      </c>
      <c r="CE61" s="12">
        <v>9.7000000000000003E-3</v>
      </c>
      <c r="CF61" s="12">
        <v>9.9000000000000008E-3</v>
      </c>
      <c r="CG61" s="12">
        <v>0.01</v>
      </c>
    </row>
    <row r="62" spans="1:85" x14ac:dyDescent="0.2">
      <c r="A62" s="6">
        <v>80</v>
      </c>
      <c r="B62" s="11">
        <v>1.3299999999999999E-2</v>
      </c>
      <c r="C62" s="11">
        <v>1.23E-2</v>
      </c>
      <c r="D62" s="11">
        <v>1.1299999999999999E-2</v>
      </c>
      <c r="E62" s="11">
        <v>1.03E-2</v>
      </c>
      <c r="F62" s="11">
        <v>9.2999999999999992E-3</v>
      </c>
      <c r="G62" s="11">
        <v>8.6E-3</v>
      </c>
      <c r="H62" s="11">
        <v>8.0000000000000002E-3</v>
      </c>
      <c r="I62" s="11">
        <v>7.7999999999999996E-3</v>
      </c>
      <c r="J62" s="11">
        <v>7.7999999999999996E-3</v>
      </c>
      <c r="K62" s="11">
        <v>8.0999999999999996E-3</v>
      </c>
      <c r="L62" s="11">
        <v>8.6E-3</v>
      </c>
      <c r="M62" s="11">
        <v>9.4000000000000004E-3</v>
      </c>
      <c r="N62" s="11">
        <v>1.0200000000000001E-2</v>
      </c>
      <c r="O62" s="11">
        <v>1.1299999999999999E-2</v>
      </c>
      <c r="P62" s="11">
        <v>1.26E-2</v>
      </c>
      <c r="Q62" s="11">
        <v>1.4E-2</v>
      </c>
      <c r="R62" s="11">
        <v>1.5599999999999999E-2</v>
      </c>
      <c r="S62" s="11">
        <v>1.7399999999999999E-2</v>
      </c>
      <c r="T62" s="11">
        <v>1.9300000000000001E-2</v>
      </c>
      <c r="U62" s="11">
        <v>2.12E-2</v>
      </c>
      <c r="V62" s="11">
        <v>2.3099999999999999E-2</v>
      </c>
      <c r="W62" s="11">
        <v>2.47E-2</v>
      </c>
      <c r="X62" s="11">
        <v>2.5899999999999999E-2</v>
      </c>
      <c r="Y62" s="11">
        <v>2.6499999999999999E-2</v>
      </c>
      <c r="Z62" s="11">
        <v>2.6200000000000001E-2</v>
      </c>
      <c r="AA62" s="11">
        <v>2.5100000000000001E-2</v>
      </c>
      <c r="AB62" s="11">
        <v>2.3E-2</v>
      </c>
      <c r="AC62" s="11">
        <v>2.0299999999999999E-2</v>
      </c>
      <c r="AD62" s="11">
        <v>1.72E-2</v>
      </c>
      <c r="AE62" s="11">
        <v>1.4E-2</v>
      </c>
      <c r="AF62" s="11">
        <v>1.11E-2</v>
      </c>
      <c r="AG62" s="11">
        <v>8.5000000000000006E-3</v>
      </c>
      <c r="AH62" s="11">
        <v>6.7000000000000002E-3</v>
      </c>
      <c r="AI62" s="11">
        <v>5.5999999999999999E-3</v>
      </c>
      <c r="AJ62" s="11">
        <v>5.3E-3</v>
      </c>
      <c r="AK62" s="11">
        <v>5.5999999999999999E-3</v>
      </c>
      <c r="AL62" s="11">
        <v>6.1999999999999998E-3</v>
      </c>
      <c r="AM62" s="11">
        <v>6.8999999999999999E-3</v>
      </c>
      <c r="AN62" s="11">
        <v>7.1999999999999998E-3</v>
      </c>
      <c r="AO62" s="11">
        <v>7.0000000000000001E-3</v>
      </c>
      <c r="AP62" s="11">
        <v>6.0000000000000001E-3</v>
      </c>
      <c r="AQ62" s="11">
        <v>4.4999999999999997E-3</v>
      </c>
      <c r="AR62" s="11">
        <v>2.7000000000000001E-3</v>
      </c>
      <c r="AS62" s="11">
        <v>1E-3</v>
      </c>
      <c r="AT62" s="11">
        <v>-2.9999999999999997E-4</v>
      </c>
      <c r="AU62" s="11">
        <v>-1.1000000000000001E-3</v>
      </c>
      <c r="AV62" s="11">
        <v>-1.1999999999999999E-3</v>
      </c>
      <c r="AW62" s="11">
        <v>-5.0000000000000001E-4</v>
      </c>
      <c r="AX62" s="11">
        <v>1.1000000000000001E-3</v>
      </c>
      <c r="AY62" s="11">
        <v>3.3999999999999998E-3</v>
      </c>
      <c r="AZ62" s="11">
        <v>6.1999999999999998E-3</v>
      </c>
      <c r="BA62" s="11">
        <v>9.1999999999999998E-3</v>
      </c>
      <c r="BB62" s="11">
        <v>1.2E-2</v>
      </c>
      <c r="BC62" s="11">
        <v>1.43E-2</v>
      </c>
      <c r="BD62" s="11">
        <v>1.5800000000000002E-2</v>
      </c>
      <c r="BE62" s="11">
        <v>1.6500000000000001E-2</v>
      </c>
      <c r="BF62" s="11">
        <v>1.6400000000000001E-2</v>
      </c>
      <c r="BG62" s="11">
        <v>1.55E-2</v>
      </c>
      <c r="BH62" s="11">
        <v>1.41E-2</v>
      </c>
      <c r="BI62" s="11">
        <v>1.23E-2</v>
      </c>
      <c r="BJ62" s="11">
        <v>1.03E-2</v>
      </c>
      <c r="BK62" s="11">
        <v>8.3000000000000001E-3</v>
      </c>
      <c r="BL62" s="11">
        <v>6.4000000000000003E-3</v>
      </c>
      <c r="BM62" s="11">
        <v>4.5999999999999999E-3</v>
      </c>
      <c r="BN62" s="12">
        <v>4.8999999999999998E-3</v>
      </c>
      <c r="BO62" s="12">
        <v>5.4999999999999997E-3</v>
      </c>
      <c r="BP62" s="12">
        <v>6.1000000000000004E-3</v>
      </c>
      <c r="BQ62" s="12">
        <v>6.7999999999999996E-3</v>
      </c>
      <c r="BR62" s="12">
        <v>7.4999999999999997E-3</v>
      </c>
      <c r="BS62" s="12">
        <v>8.2000000000000007E-3</v>
      </c>
      <c r="BT62" s="12">
        <v>8.8000000000000005E-3</v>
      </c>
      <c r="BU62" s="12">
        <v>9.2999999999999992E-3</v>
      </c>
      <c r="BV62" s="12">
        <v>9.5999999999999992E-3</v>
      </c>
      <c r="BW62" s="12">
        <v>9.7000000000000003E-3</v>
      </c>
      <c r="BX62" s="12">
        <v>9.7000000000000003E-3</v>
      </c>
      <c r="BY62" s="12">
        <v>9.5999999999999992E-3</v>
      </c>
      <c r="BZ62" s="12">
        <v>9.4999999999999998E-3</v>
      </c>
      <c r="CA62" s="12">
        <v>9.4999999999999998E-3</v>
      </c>
      <c r="CB62" s="12">
        <v>9.4999999999999998E-3</v>
      </c>
      <c r="CC62" s="12">
        <v>9.4999999999999998E-3</v>
      </c>
      <c r="CD62" s="12">
        <v>9.5999999999999992E-3</v>
      </c>
      <c r="CE62" s="12">
        <v>9.7999999999999997E-3</v>
      </c>
      <c r="CF62" s="12">
        <v>9.9000000000000008E-3</v>
      </c>
      <c r="CG62" s="12">
        <v>0.01</v>
      </c>
    </row>
    <row r="63" spans="1:85" x14ac:dyDescent="0.2">
      <c r="A63" s="6">
        <v>81</v>
      </c>
      <c r="B63" s="11">
        <v>1.14E-2</v>
      </c>
      <c r="C63" s="11">
        <v>1.04E-2</v>
      </c>
      <c r="D63" s="11">
        <v>9.4999999999999998E-3</v>
      </c>
      <c r="E63" s="11">
        <v>8.6E-3</v>
      </c>
      <c r="F63" s="11">
        <v>7.7000000000000002E-3</v>
      </c>
      <c r="G63" s="11">
        <v>7.0000000000000001E-3</v>
      </c>
      <c r="H63" s="11">
        <v>6.6E-3</v>
      </c>
      <c r="I63" s="11">
        <v>6.4999999999999997E-3</v>
      </c>
      <c r="J63" s="11">
        <v>6.7000000000000002E-3</v>
      </c>
      <c r="K63" s="11">
        <v>7.1000000000000004E-3</v>
      </c>
      <c r="L63" s="11">
        <v>7.7999999999999996E-3</v>
      </c>
      <c r="M63" s="11">
        <v>8.8000000000000005E-3</v>
      </c>
      <c r="N63" s="11">
        <v>9.9000000000000008E-3</v>
      </c>
      <c r="O63" s="11">
        <v>1.11E-2</v>
      </c>
      <c r="P63" s="11">
        <v>1.26E-2</v>
      </c>
      <c r="Q63" s="11">
        <v>1.41E-2</v>
      </c>
      <c r="R63" s="11">
        <v>1.5800000000000002E-2</v>
      </c>
      <c r="S63" s="11">
        <v>1.7600000000000001E-2</v>
      </c>
      <c r="T63" s="11">
        <v>1.95E-2</v>
      </c>
      <c r="U63" s="11">
        <v>2.1399999999999999E-2</v>
      </c>
      <c r="V63" s="11">
        <v>2.3199999999999998E-2</v>
      </c>
      <c r="W63" s="11">
        <v>2.47E-2</v>
      </c>
      <c r="X63" s="11">
        <v>2.58E-2</v>
      </c>
      <c r="Y63" s="11">
        <v>2.64E-2</v>
      </c>
      <c r="Z63" s="11">
        <v>2.6100000000000002E-2</v>
      </c>
      <c r="AA63" s="11">
        <v>2.5000000000000001E-2</v>
      </c>
      <c r="AB63" s="11">
        <v>2.3099999999999999E-2</v>
      </c>
      <c r="AC63" s="11">
        <v>2.0500000000000001E-2</v>
      </c>
      <c r="AD63" s="11">
        <v>1.7600000000000001E-2</v>
      </c>
      <c r="AE63" s="11">
        <v>1.4500000000000001E-2</v>
      </c>
      <c r="AF63" s="11">
        <v>1.17E-2</v>
      </c>
      <c r="AG63" s="11">
        <v>9.1999999999999998E-3</v>
      </c>
      <c r="AH63" s="11">
        <v>7.4000000000000003E-3</v>
      </c>
      <c r="AI63" s="11">
        <v>6.1999999999999998E-3</v>
      </c>
      <c r="AJ63" s="11">
        <v>5.7999999999999996E-3</v>
      </c>
      <c r="AK63" s="11">
        <v>5.8999999999999999E-3</v>
      </c>
      <c r="AL63" s="11">
        <v>6.4000000000000003E-3</v>
      </c>
      <c r="AM63" s="11">
        <v>6.8999999999999999E-3</v>
      </c>
      <c r="AN63" s="11">
        <v>7.1000000000000004E-3</v>
      </c>
      <c r="AO63" s="11">
        <v>6.7000000000000002E-3</v>
      </c>
      <c r="AP63" s="11">
        <v>5.5999999999999999E-3</v>
      </c>
      <c r="AQ63" s="11">
        <v>4.0000000000000001E-3</v>
      </c>
      <c r="AR63" s="11">
        <v>2.2000000000000001E-3</v>
      </c>
      <c r="AS63" s="11">
        <v>5.0000000000000001E-4</v>
      </c>
      <c r="AT63" s="11">
        <v>-8.9999999999999998E-4</v>
      </c>
      <c r="AU63" s="11">
        <v>-1.6999999999999999E-3</v>
      </c>
      <c r="AV63" s="11">
        <v>-1.8E-3</v>
      </c>
      <c r="AW63" s="11">
        <v>-1.1000000000000001E-3</v>
      </c>
      <c r="AX63" s="11">
        <v>5.0000000000000001E-4</v>
      </c>
      <c r="AY63" s="11">
        <v>2.8E-3</v>
      </c>
      <c r="AZ63" s="11">
        <v>5.7000000000000002E-3</v>
      </c>
      <c r="BA63" s="11">
        <v>8.8000000000000005E-3</v>
      </c>
      <c r="BB63" s="11">
        <v>1.17E-2</v>
      </c>
      <c r="BC63" s="11">
        <v>1.4E-2</v>
      </c>
      <c r="BD63" s="11">
        <v>1.5599999999999999E-2</v>
      </c>
      <c r="BE63" s="11">
        <v>1.6299999999999999E-2</v>
      </c>
      <c r="BF63" s="11">
        <v>1.61E-2</v>
      </c>
      <c r="BG63" s="11">
        <v>1.52E-2</v>
      </c>
      <c r="BH63" s="11">
        <v>1.37E-2</v>
      </c>
      <c r="BI63" s="11">
        <v>1.1900000000000001E-2</v>
      </c>
      <c r="BJ63" s="11">
        <v>9.9000000000000008E-3</v>
      </c>
      <c r="BK63" s="11">
        <v>7.7999999999999996E-3</v>
      </c>
      <c r="BL63" s="11">
        <v>5.8999999999999999E-3</v>
      </c>
      <c r="BM63" s="11">
        <v>4.1000000000000003E-3</v>
      </c>
      <c r="BN63" s="12">
        <v>4.4000000000000003E-3</v>
      </c>
      <c r="BO63" s="12">
        <v>4.8999999999999998E-3</v>
      </c>
      <c r="BP63" s="12">
        <v>5.5999999999999999E-3</v>
      </c>
      <c r="BQ63" s="12">
        <v>6.3E-3</v>
      </c>
      <c r="BR63" s="12">
        <v>7.1000000000000004E-3</v>
      </c>
      <c r="BS63" s="12">
        <v>7.9000000000000008E-3</v>
      </c>
      <c r="BT63" s="12">
        <v>8.5000000000000006E-3</v>
      </c>
      <c r="BU63" s="12">
        <v>9.1000000000000004E-3</v>
      </c>
      <c r="BV63" s="12">
        <v>9.4999999999999998E-3</v>
      </c>
      <c r="BW63" s="12">
        <v>9.7000000000000003E-3</v>
      </c>
      <c r="BX63" s="12">
        <v>9.7000000000000003E-3</v>
      </c>
      <c r="BY63" s="12">
        <v>9.7000000000000003E-3</v>
      </c>
      <c r="BZ63" s="12">
        <v>9.7000000000000003E-3</v>
      </c>
      <c r="CA63" s="12">
        <v>9.5999999999999992E-3</v>
      </c>
      <c r="CB63" s="12">
        <v>9.5999999999999992E-3</v>
      </c>
      <c r="CC63" s="12">
        <v>9.7000000000000003E-3</v>
      </c>
      <c r="CD63" s="12">
        <v>9.7000000000000003E-3</v>
      </c>
      <c r="CE63" s="12">
        <v>9.7999999999999997E-3</v>
      </c>
      <c r="CF63" s="12">
        <v>9.9000000000000008E-3</v>
      </c>
      <c r="CG63" s="12">
        <v>0.01</v>
      </c>
    </row>
    <row r="64" spans="1:85" x14ac:dyDescent="0.2">
      <c r="A64" s="6">
        <v>82</v>
      </c>
      <c r="B64" s="11">
        <v>9.4000000000000004E-3</v>
      </c>
      <c r="C64" s="11">
        <v>8.5000000000000006E-3</v>
      </c>
      <c r="D64" s="11">
        <v>7.7000000000000002E-3</v>
      </c>
      <c r="E64" s="11">
        <v>6.7999999999999996E-3</v>
      </c>
      <c r="F64" s="11">
        <v>6.1000000000000004E-3</v>
      </c>
      <c r="G64" s="11">
        <v>5.4999999999999997E-3</v>
      </c>
      <c r="H64" s="11">
        <v>5.1999999999999998E-3</v>
      </c>
      <c r="I64" s="11">
        <v>5.1999999999999998E-3</v>
      </c>
      <c r="J64" s="11">
        <v>5.4999999999999997E-3</v>
      </c>
      <c r="K64" s="11">
        <v>6.1000000000000004E-3</v>
      </c>
      <c r="L64" s="11">
        <v>7.0000000000000001E-3</v>
      </c>
      <c r="M64" s="11">
        <v>8.0999999999999996E-3</v>
      </c>
      <c r="N64" s="11">
        <v>9.4999999999999998E-3</v>
      </c>
      <c r="O64" s="11">
        <v>1.09E-2</v>
      </c>
      <c r="P64" s="11">
        <v>1.2500000000000001E-2</v>
      </c>
      <c r="Q64" s="11">
        <v>1.4200000000000001E-2</v>
      </c>
      <c r="R64" s="11">
        <v>1.6E-2</v>
      </c>
      <c r="S64" s="11">
        <v>1.7899999999999999E-2</v>
      </c>
      <c r="T64" s="11">
        <v>1.9699999999999999E-2</v>
      </c>
      <c r="U64" s="11">
        <v>2.1600000000000001E-2</v>
      </c>
      <c r="V64" s="11">
        <v>2.3300000000000001E-2</v>
      </c>
      <c r="W64" s="11">
        <v>2.47E-2</v>
      </c>
      <c r="X64" s="11">
        <v>2.5700000000000001E-2</v>
      </c>
      <c r="Y64" s="11">
        <v>2.6200000000000001E-2</v>
      </c>
      <c r="Z64" s="11">
        <v>2.5899999999999999E-2</v>
      </c>
      <c r="AA64" s="11">
        <v>2.4799999999999999E-2</v>
      </c>
      <c r="AB64" s="11">
        <v>2.3E-2</v>
      </c>
      <c r="AC64" s="11">
        <v>2.0500000000000001E-2</v>
      </c>
      <c r="AD64" s="11">
        <v>1.77E-2</v>
      </c>
      <c r="AE64" s="11">
        <v>1.49E-2</v>
      </c>
      <c r="AF64" s="11">
        <v>1.21E-2</v>
      </c>
      <c r="AG64" s="11">
        <v>9.7999999999999997E-3</v>
      </c>
      <c r="AH64" s="11">
        <v>7.9000000000000008E-3</v>
      </c>
      <c r="AI64" s="11">
        <v>6.7000000000000002E-3</v>
      </c>
      <c r="AJ64" s="11">
        <v>6.1999999999999998E-3</v>
      </c>
      <c r="AK64" s="11">
        <v>6.1999999999999998E-3</v>
      </c>
      <c r="AL64" s="11">
        <v>6.4999999999999997E-3</v>
      </c>
      <c r="AM64" s="11">
        <v>6.8999999999999999E-3</v>
      </c>
      <c r="AN64" s="11">
        <v>6.8999999999999999E-3</v>
      </c>
      <c r="AO64" s="11">
        <v>6.4000000000000003E-3</v>
      </c>
      <c r="AP64" s="11">
        <v>5.1999999999999998E-3</v>
      </c>
      <c r="AQ64" s="11">
        <v>3.5000000000000001E-3</v>
      </c>
      <c r="AR64" s="11">
        <v>1.6000000000000001E-3</v>
      </c>
      <c r="AS64" s="11">
        <v>-1E-4</v>
      </c>
      <c r="AT64" s="11">
        <v>-1.6000000000000001E-3</v>
      </c>
      <c r="AU64" s="11">
        <v>-2.3999999999999998E-3</v>
      </c>
      <c r="AV64" s="11">
        <v>-2.5000000000000001E-3</v>
      </c>
      <c r="AW64" s="11">
        <v>-1.8E-3</v>
      </c>
      <c r="AX64" s="11">
        <v>-1E-4</v>
      </c>
      <c r="AY64" s="11">
        <v>2.3E-3</v>
      </c>
      <c r="AZ64" s="11">
        <v>5.1999999999999998E-3</v>
      </c>
      <c r="BA64" s="11">
        <v>8.3000000000000001E-3</v>
      </c>
      <c r="BB64" s="11">
        <v>1.12E-2</v>
      </c>
      <c r="BC64" s="11">
        <v>1.3599999999999999E-2</v>
      </c>
      <c r="BD64" s="11">
        <v>1.52E-2</v>
      </c>
      <c r="BE64" s="11">
        <v>1.6E-2</v>
      </c>
      <c r="BF64" s="11">
        <v>1.5800000000000002E-2</v>
      </c>
      <c r="BG64" s="11">
        <v>1.49E-2</v>
      </c>
      <c r="BH64" s="11">
        <v>1.35E-2</v>
      </c>
      <c r="BI64" s="11">
        <v>1.1599999999999999E-2</v>
      </c>
      <c r="BJ64" s="11">
        <v>9.4999999999999998E-3</v>
      </c>
      <c r="BK64" s="11">
        <v>7.4999999999999997E-3</v>
      </c>
      <c r="BL64" s="11">
        <v>5.4999999999999997E-3</v>
      </c>
      <c r="BM64" s="11">
        <v>3.7000000000000002E-3</v>
      </c>
      <c r="BN64" s="12">
        <v>4.0000000000000001E-3</v>
      </c>
      <c r="BO64" s="12">
        <v>4.4999999999999997E-3</v>
      </c>
      <c r="BP64" s="12">
        <v>5.1000000000000004E-3</v>
      </c>
      <c r="BQ64" s="12">
        <v>5.8999999999999999E-3</v>
      </c>
      <c r="BR64" s="12">
        <v>6.7000000000000002E-3</v>
      </c>
      <c r="BS64" s="12">
        <v>7.4999999999999997E-3</v>
      </c>
      <c r="BT64" s="12">
        <v>8.3000000000000001E-3</v>
      </c>
      <c r="BU64" s="12">
        <v>8.8999999999999999E-3</v>
      </c>
      <c r="BV64" s="12">
        <v>9.2999999999999992E-3</v>
      </c>
      <c r="BW64" s="12">
        <v>9.4999999999999998E-3</v>
      </c>
      <c r="BX64" s="12">
        <v>9.5999999999999992E-3</v>
      </c>
      <c r="BY64" s="12">
        <v>9.7000000000000003E-3</v>
      </c>
      <c r="BZ64" s="12">
        <v>9.7000000000000003E-3</v>
      </c>
      <c r="CA64" s="12">
        <v>9.7000000000000003E-3</v>
      </c>
      <c r="CB64" s="12">
        <v>9.7000000000000003E-3</v>
      </c>
      <c r="CC64" s="12">
        <v>9.7000000000000003E-3</v>
      </c>
      <c r="CD64" s="12">
        <v>9.7999999999999997E-3</v>
      </c>
      <c r="CE64" s="12">
        <v>9.9000000000000008E-3</v>
      </c>
      <c r="CF64" s="12">
        <v>0.01</v>
      </c>
      <c r="CG64" s="12">
        <v>0.01</v>
      </c>
    </row>
    <row r="65" spans="1:85" x14ac:dyDescent="0.2">
      <c r="A65" s="6">
        <v>83</v>
      </c>
      <c r="B65" s="11">
        <v>7.3000000000000001E-3</v>
      </c>
      <c r="C65" s="11">
        <v>6.4999999999999997E-3</v>
      </c>
      <c r="D65" s="11">
        <v>5.7999999999999996E-3</v>
      </c>
      <c r="E65" s="11">
        <v>5.0000000000000001E-3</v>
      </c>
      <c r="F65" s="11">
        <v>4.4000000000000003E-3</v>
      </c>
      <c r="G65" s="11">
        <v>3.8999999999999998E-3</v>
      </c>
      <c r="H65" s="11">
        <v>3.7000000000000002E-3</v>
      </c>
      <c r="I65" s="11">
        <v>3.8999999999999998E-3</v>
      </c>
      <c r="J65" s="11">
        <v>4.3E-3</v>
      </c>
      <c r="K65" s="11">
        <v>5.1000000000000004E-3</v>
      </c>
      <c r="L65" s="11">
        <v>6.1999999999999998E-3</v>
      </c>
      <c r="M65" s="11">
        <v>7.4999999999999997E-3</v>
      </c>
      <c r="N65" s="11">
        <v>8.9999999999999993E-3</v>
      </c>
      <c r="O65" s="11">
        <v>1.0699999999999999E-2</v>
      </c>
      <c r="P65" s="11">
        <v>1.2500000000000001E-2</v>
      </c>
      <c r="Q65" s="11">
        <v>1.43E-2</v>
      </c>
      <c r="R65" s="11">
        <v>1.6199999999999999E-2</v>
      </c>
      <c r="S65" s="11">
        <v>1.8100000000000002E-2</v>
      </c>
      <c r="T65" s="11">
        <v>0.02</v>
      </c>
      <c r="U65" s="11">
        <v>2.1700000000000001E-2</v>
      </c>
      <c r="V65" s="11">
        <v>2.3300000000000001E-2</v>
      </c>
      <c r="W65" s="11">
        <v>2.46E-2</v>
      </c>
      <c r="X65" s="11">
        <v>2.5499999999999998E-2</v>
      </c>
      <c r="Y65" s="11">
        <v>2.58E-2</v>
      </c>
      <c r="Z65" s="11">
        <v>2.5499999999999998E-2</v>
      </c>
      <c r="AA65" s="11">
        <v>2.4400000000000002E-2</v>
      </c>
      <c r="AB65" s="11">
        <v>2.2700000000000001E-2</v>
      </c>
      <c r="AC65" s="11">
        <v>2.0400000000000001E-2</v>
      </c>
      <c r="AD65" s="11">
        <v>1.77E-2</v>
      </c>
      <c r="AE65" s="11">
        <v>1.4999999999999999E-2</v>
      </c>
      <c r="AF65" s="11">
        <v>1.24E-2</v>
      </c>
      <c r="AG65" s="11">
        <v>1.0200000000000001E-2</v>
      </c>
      <c r="AH65" s="11">
        <v>8.3999999999999995E-3</v>
      </c>
      <c r="AI65" s="11">
        <v>7.1999999999999998E-3</v>
      </c>
      <c r="AJ65" s="11">
        <v>6.4999999999999997E-3</v>
      </c>
      <c r="AK65" s="11">
        <v>6.4000000000000003E-3</v>
      </c>
      <c r="AL65" s="11">
        <v>6.6E-3</v>
      </c>
      <c r="AM65" s="11">
        <v>6.7999999999999996E-3</v>
      </c>
      <c r="AN65" s="11">
        <v>6.7000000000000002E-3</v>
      </c>
      <c r="AO65" s="11">
        <v>6.1000000000000004E-3</v>
      </c>
      <c r="AP65" s="11">
        <v>4.7999999999999996E-3</v>
      </c>
      <c r="AQ65" s="11">
        <v>3.0000000000000001E-3</v>
      </c>
      <c r="AR65" s="11">
        <v>1.1000000000000001E-3</v>
      </c>
      <c r="AS65" s="11">
        <v>-8.0000000000000004E-4</v>
      </c>
      <c r="AT65" s="11">
        <v>-2.2000000000000001E-3</v>
      </c>
      <c r="AU65" s="11">
        <v>-3.0999999999999999E-3</v>
      </c>
      <c r="AV65" s="11">
        <v>-3.2000000000000002E-3</v>
      </c>
      <c r="AW65" s="11">
        <v>-2.3999999999999998E-3</v>
      </c>
      <c r="AX65" s="11">
        <v>-8.0000000000000004E-4</v>
      </c>
      <c r="AY65" s="11">
        <v>1.6999999999999999E-3</v>
      </c>
      <c r="AZ65" s="11">
        <v>4.5999999999999999E-3</v>
      </c>
      <c r="BA65" s="11">
        <v>7.7999999999999996E-3</v>
      </c>
      <c r="BB65" s="11">
        <v>1.0699999999999999E-2</v>
      </c>
      <c r="BC65" s="11">
        <v>1.32E-2</v>
      </c>
      <c r="BD65" s="11">
        <v>1.49E-2</v>
      </c>
      <c r="BE65" s="11">
        <v>1.5599999999999999E-2</v>
      </c>
      <c r="BF65" s="11">
        <v>1.55E-2</v>
      </c>
      <c r="BG65" s="11">
        <v>1.47E-2</v>
      </c>
      <c r="BH65" s="11">
        <v>1.32E-2</v>
      </c>
      <c r="BI65" s="11">
        <v>1.1299999999999999E-2</v>
      </c>
      <c r="BJ65" s="11">
        <v>9.1999999999999998E-3</v>
      </c>
      <c r="BK65" s="11">
        <v>7.1999999999999998E-3</v>
      </c>
      <c r="BL65" s="11">
        <v>5.3E-3</v>
      </c>
      <c r="BM65" s="11">
        <v>3.3999999999999998E-3</v>
      </c>
      <c r="BN65" s="12">
        <v>3.7000000000000002E-3</v>
      </c>
      <c r="BO65" s="12">
        <v>4.1000000000000003E-3</v>
      </c>
      <c r="BP65" s="12">
        <v>4.7999999999999996E-3</v>
      </c>
      <c r="BQ65" s="12">
        <v>5.4999999999999997E-3</v>
      </c>
      <c r="BR65" s="12">
        <v>6.3E-3</v>
      </c>
      <c r="BS65" s="12">
        <v>7.1999999999999998E-3</v>
      </c>
      <c r="BT65" s="12">
        <v>8.0000000000000002E-3</v>
      </c>
      <c r="BU65" s="12">
        <v>8.6E-3</v>
      </c>
      <c r="BV65" s="12">
        <v>9.1000000000000004E-3</v>
      </c>
      <c r="BW65" s="12">
        <v>9.4000000000000004E-3</v>
      </c>
      <c r="BX65" s="12">
        <v>9.4999999999999998E-3</v>
      </c>
      <c r="BY65" s="12">
        <v>9.5999999999999992E-3</v>
      </c>
      <c r="BZ65" s="12">
        <v>9.7000000000000003E-3</v>
      </c>
      <c r="CA65" s="12">
        <v>9.7000000000000003E-3</v>
      </c>
      <c r="CB65" s="12">
        <v>9.7000000000000003E-3</v>
      </c>
      <c r="CC65" s="12">
        <v>9.7000000000000003E-3</v>
      </c>
      <c r="CD65" s="12">
        <v>9.7999999999999997E-3</v>
      </c>
      <c r="CE65" s="12">
        <v>9.9000000000000008E-3</v>
      </c>
      <c r="CF65" s="12">
        <v>0.01</v>
      </c>
      <c r="CG65" s="12">
        <v>0.01</v>
      </c>
    </row>
    <row r="66" spans="1:85" x14ac:dyDescent="0.2">
      <c r="A66" s="6">
        <v>84</v>
      </c>
      <c r="B66" s="11">
        <v>5.1000000000000004E-3</v>
      </c>
      <c r="C66" s="11">
        <v>4.4999999999999997E-3</v>
      </c>
      <c r="D66" s="11">
        <v>3.8999999999999998E-3</v>
      </c>
      <c r="E66" s="11">
        <v>3.3E-3</v>
      </c>
      <c r="F66" s="11">
        <v>2.8E-3</v>
      </c>
      <c r="G66" s="11">
        <v>2.3999999999999998E-3</v>
      </c>
      <c r="H66" s="11">
        <v>2.3999999999999998E-3</v>
      </c>
      <c r="I66" s="11">
        <v>2.5999999999999999E-3</v>
      </c>
      <c r="J66" s="11">
        <v>3.2000000000000002E-3</v>
      </c>
      <c r="K66" s="11">
        <v>4.1000000000000003E-3</v>
      </c>
      <c r="L66" s="11">
        <v>5.4000000000000003E-3</v>
      </c>
      <c r="M66" s="11">
        <v>6.7999999999999996E-3</v>
      </c>
      <c r="N66" s="11">
        <v>8.6E-3</v>
      </c>
      <c r="O66" s="11">
        <v>1.04E-2</v>
      </c>
      <c r="P66" s="11">
        <v>1.24E-2</v>
      </c>
      <c r="Q66" s="11">
        <v>1.44E-2</v>
      </c>
      <c r="R66" s="11">
        <v>1.6400000000000001E-2</v>
      </c>
      <c r="S66" s="11">
        <v>1.83E-2</v>
      </c>
      <c r="T66" s="11">
        <v>2.0199999999999999E-2</v>
      </c>
      <c r="U66" s="11">
        <v>2.18E-2</v>
      </c>
      <c r="V66" s="11">
        <v>2.3300000000000001E-2</v>
      </c>
      <c r="W66" s="11">
        <v>2.4400000000000002E-2</v>
      </c>
      <c r="X66" s="11">
        <v>2.52E-2</v>
      </c>
      <c r="Y66" s="11">
        <v>2.5399999999999999E-2</v>
      </c>
      <c r="Z66" s="11">
        <v>2.5000000000000001E-2</v>
      </c>
      <c r="AA66" s="11">
        <v>2.4E-2</v>
      </c>
      <c r="AB66" s="11">
        <v>2.23E-2</v>
      </c>
      <c r="AC66" s="11">
        <v>2.01E-2</v>
      </c>
      <c r="AD66" s="11">
        <v>1.7600000000000001E-2</v>
      </c>
      <c r="AE66" s="11">
        <v>1.4999999999999999E-2</v>
      </c>
      <c r="AF66" s="11">
        <v>1.26E-2</v>
      </c>
      <c r="AG66" s="11">
        <v>1.04E-2</v>
      </c>
      <c r="AH66" s="11">
        <v>8.6999999999999994E-3</v>
      </c>
      <c r="AI66" s="11">
        <v>7.4999999999999997E-3</v>
      </c>
      <c r="AJ66" s="11">
        <v>6.7999999999999996E-3</v>
      </c>
      <c r="AK66" s="11">
        <v>6.6E-3</v>
      </c>
      <c r="AL66" s="11">
        <v>6.7000000000000002E-3</v>
      </c>
      <c r="AM66" s="11">
        <v>6.7000000000000002E-3</v>
      </c>
      <c r="AN66" s="11">
        <v>6.4999999999999997E-3</v>
      </c>
      <c r="AO66" s="11">
        <v>5.7000000000000002E-3</v>
      </c>
      <c r="AP66" s="11">
        <v>4.3E-3</v>
      </c>
      <c r="AQ66" s="11">
        <v>2.5000000000000001E-3</v>
      </c>
      <c r="AR66" s="11">
        <v>5.0000000000000001E-4</v>
      </c>
      <c r="AS66" s="11">
        <v>-1.4E-3</v>
      </c>
      <c r="AT66" s="11">
        <v>-2.8999999999999998E-3</v>
      </c>
      <c r="AU66" s="11">
        <v>-3.8E-3</v>
      </c>
      <c r="AV66" s="11">
        <v>-3.8999999999999998E-3</v>
      </c>
      <c r="AW66" s="11">
        <v>-3.0999999999999999E-3</v>
      </c>
      <c r="AX66" s="11">
        <v>-1.4E-3</v>
      </c>
      <c r="AY66" s="11">
        <v>1E-3</v>
      </c>
      <c r="AZ66" s="11">
        <v>4.0000000000000001E-3</v>
      </c>
      <c r="BA66" s="11">
        <v>7.1999999999999998E-3</v>
      </c>
      <c r="BB66" s="11">
        <v>1.0200000000000001E-2</v>
      </c>
      <c r="BC66" s="11">
        <v>1.2699999999999999E-2</v>
      </c>
      <c r="BD66" s="11">
        <v>1.44E-2</v>
      </c>
      <c r="BE66" s="11">
        <v>1.52E-2</v>
      </c>
      <c r="BF66" s="11">
        <v>1.52E-2</v>
      </c>
      <c r="BG66" s="11">
        <v>1.44E-2</v>
      </c>
      <c r="BH66" s="11">
        <v>1.2999999999999999E-2</v>
      </c>
      <c r="BI66" s="11">
        <v>1.11E-2</v>
      </c>
      <c r="BJ66" s="11">
        <v>9.1000000000000004E-3</v>
      </c>
      <c r="BK66" s="11">
        <v>7.0000000000000001E-3</v>
      </c>
      <c r="BL66" s="11">
        <v>5.1000000000000004E-3</v>
      </c>
      <c r="BM66" s="11">
        <v>3.2000000000000002E-3</v>
      </c>
      <c r="BN66" s="12">
        <v>3.3999999999999998E-3</v>
      </c>
      <c r="BO66" s="12">
        <v>3.8999999999999998E-3</v>
      </c>
      <c r="BP66" s="12">
        <v>4.4999999999999997E-3</v>
      </c>
      <c r="BQ66" s="12">
        <v>5.1999999999999998E-3</v>
      </c>
      <c r="BR66" s="12">
        <v>6.0000000000000001E-3</v>
      </c>
      <c r="BS66" s="12">
        <v>6.7999999999999996E-3</v>
      </c>
      <c r="BT66" s="12">
        <v>7.6E-3</v>
      </c>
      <c r="BU66" s="12">
        <v>8.3000000000000001E-3</v>
      </c>
      <c r="BV66" s="12">
        <v>8.8999999999999999E-3</v>
      </c>
      <c r="BW66" s="12">
        <v>9.1999999999999998E-3</v>
      </c>
      <c r="BX66" s="12">
        <v>9.4000000000000004E-3</v>
      </c>
      <c r="BY66" s="12">
        <v>9.4999999999999998E-3</v>
      </c>
      <c r="BZ66" s="12">
        <v>9.5999999999999992E-3</v>
      </c>
      <c r="CA66" s="12">
        <v>9.7000000000000003E-3</v>
      </c>
      <c r="CB66" s="12">
        <v>9.7000000000000003E-3</v>
      </c>
      <c r="CC66" s="12">
        <v>9.7000000000000003E-3</v>
      </c>
      <c r="CD66" s="12">
        <v>9.7999999999999997E-3</v>
      </c>
      <c r="CE66" s="12">
        <v>9.9000000000000008E-3</v>
      </c>
      <c r="CF66" s="12">
        <v>0.01</v>
      </c>
      <c r="CG66" s="12">
        <v>0.01</v>
      </c>
    </row>
    <row r="67" spans="1:85" x14ac:dyDescent="0.2">
      <c r="A67" s="6">
        <v>85</v>
      </c>
      <c r="B67" s="11">
        <v>2.8999999999999998E-3</v>
      </c>
      <c r="C67" s="11">
        <v>2.3999999999999998E-3</v>
      </c>
      <c r="D67" s="11">
        <v>2E-3</v>
      </c>
      <c r="E67" s="11">
        <v>1.5E-3</v>
      </c>
      <c r="F67" s="11">
        <v>1.1999999999999999E-3</v>
      </c>
      <c r="G67" s="11">
        <v>1E-3</v>
      </c>
      <c r="H67" s="11">
        <v>1.1000000000000001E-3</v>
      </c>
      <c r="I67" s="11">
        <v>1.5E-3</v>
      </c>
      <c r="J67" s="11">
        <v>2.2000000000000001E-3</v>
      </c>
      <c r="K67" s="11">
        <v>3.3E-3</v>
      </c>
      <c r="L67" s="11">
        <v>4.5999999999999999E-3</v>
      </c>
      <c r="M67" s="11">
        <v>6.1999999999999998E-3</v>
      </c>
      <c r="N67" s="11">
        <v>8.0999999999999996E-3</v>
      </c>
      <c r="O67" s="11">
        <v>1.0200000000000001E-2</v>
      </c>
      <c r="P67" s="11">
        <v>1.23E-2</v>
      </c>
      <c r="Q67" s="11">
        <v>1.44E-2</v>
      </c>
      <c r="R67" s="11">
        <v>1.6500000000000001E-2</v>
      </c>
      <c r="S67" s="11">
        <v>1.8499999999999999E-2</v>
      </c>
      <c r="T67" s="11">
        <v>2.0299999999999999E-2</v>
      </c>
      <c r="U67" s="11">
        <v>2.1899999999999999E-2</v>
      </c>
      <c r="V67" s="11">
        <v>2.3199999999999998E-2</v>
      </c>
      <c r="W67" s="11">
        <v>2.4199999999999999E-2</v>
      </c>
      <c r="X67" s="11">
        <v>2.4799999999999999E-2</v>
      </c>
      <c r="Y67" s="11">
        <v>2.4899999999999999E-2</v>
      </c>
      <c r="Z67" s="11">
        <v>2.4400000000000002E-2</v>
      </c>
      <c r="AA67" s="11">
        <v>2.3400000000000001E-2</v>
      </c>
      <c r="AB67" s="11">
        <v>2.1700000000000001E-2</v>
      </c>
      <c r="AC67" s="11">
        <v>1.9599999999999999E-2</v>
      </c>
      <c r="AD67" s="11">
        <v>1.7299999999999999E-2</v>
      </c>
      <c r="AE67" s="11">
        <v>1.4800000000000001E-2</v>
      </c>
      <c r="AF67" s="11">
        <v>1.2500000000000001E-2</v>
      </c>
      <c r="AG67" s="11">
        <v>1.0500000000000001E-2</v>
      </c>
      <c r="AH67" s="11">
        <v>8.8000000000000005E-3</v>
      </c>
      <c r="AI67" s="11">
        <v>7.6E-3</v>
      </c>
      <c r="AJ67" s="11">
        <v>6.8999999999999999E-3</v>
      </c>
      <c r="AK67" s="11">
        <v>6.6E-3</v>
      </c>
      <c r="AL67" s="11">
        <v>6.6E-3</v>
      </c>
      <c r="AM67" s="11">
        <v>6.4999999999999997E-3</v>
      </c>
      <c r="AN67" s="11">
        <v>6.1000000000000004E-3</v>
      </c>
      <c r="AO67" s="11">
        <v>5.1999999999999998E-3</v>
      </c>
      <c r="AP67" s="11">
        <v>3.8E-3</v>
      </c>
      <c r="AQ67" s="11">
        <v>1.9E-3</v>
      </c>
      <c r="AR67" s="11">
        <v>-1E-4</v>
      </c>
      <c r="AS67" s="11">
        <v>-2E-3</v>
      </c>
      <c r="AT67" s="11">
        <v>-3.5000000000000001E-3</v>
      </c>
      <c r="AU67" s="11">
        <v>-4.4000000000000003E-3</v>
      </c>
      <c r="AV67" s="11">
        <v>-4.4999999999999997E-3</v>
      </c>
      <c r="AW67" s="11">
        <v>-3.8E-3</v>
      </c>
      <c r="AX67" s="11">
        <v>-2.0999999999999999E-3</v>
      </c>
      <c r="AY67" s="11">
        <v>2.9999999999999997E-4</v>
      </c>
      <c r="AZ67" s="11">
        <v>3.3E-3</v>
      </c>
      <c r="BA67" s="11">
        <v>6.4999999999999997E-3</v>
      </c>
      <c r="BB67" s="11">
        <v>9.4999999999999998E-3</v>
      </c>
      <c r="BC67" s="11">
        <v>1.2E-2</v>
      </c>
      <c r="BD67" s="11">
        <v>1.38E-2</v>
      </c>
      <c r="BE67" s="11">
        <v>1.4800000000000001E-2</v>
      </c>
      <c r="BF67" s="11">
        <v>1.4800000000000001E-2</v>
      </c>
      <c r="BG67" s="11">
        <v>1.41E-2</v>
      </c>
      <c r="BH67" s="11">
        <v>1.2699999999999999E-2</v>
      </c>
      <c r="BI67" s="11">
        <v>1.09E-2</v>
      </c>
      <c r="BJ67" s="11">
        <v>8.8999999999999999E-3</v>
      </c>
      <c r="BK67" s="11">
        <v>6.8999999999999999E-3</v>
      </c>
      <c r="BL67" s="11">
        <v>5.0000000000000001E-3</v>
      </c>
      <c r="BM67" s="11">
        <v>3.2000000000000002E-3</v>
      </c>
      <c r="BN67" s="12">
        <v>3.3E-3</v>
      </c>
      <c r="BO67" s="12">
        <v>3.7000000000000002E-3</v>
      </c>
      <c r="BP67" s="12">
        <v>4.1999999999999997E-3</v>
      </c>
      <c r="BQ67" s="12">
        <v>4.8999999999999998E-3</v>
      </c>
      <c r="BR67" s="12">
        <v>5.7000000000000002E-3</v>
      </c>
      <c r="BS67" s="12">
        <v>6.4999999999999997E-3</v>
      </c>
      <c r="BT67" s="12">
        <v>7.3000000000000001E-3</v>
      </c>
      <c r="BU67" s="12">
        <v>8.0999999999999996E-3</v>
      </c>
      <c r="BV67" s="12">
        <v>8.6E-3</v>
      </c>
      <c r="BW67" s="12">
        <v>8.9999999999999993E-3</v>
      </c>
      <c r="BX67" s="12">
        <v>9.1999999999999998E-3</v>
      </c>
      <c r="BY67" s="12">
        <v>9.4000000000000004E-3</v>
      </c>
      <c r="BZ67" s="12">
        <v>9.4999999999999998E-3</v>
      </c>
      <c r="CA67" s="12">
        <v>9.5999999999999992E-3</v>
      </c>
      <c r="CB67" s="12">
        <v>9.7000000000000003E-3</v>
      </c>
      <c r="CC67" s="12">
        <v>9.7000000000000003E-3</v>
      </c>
      <c r="CD67" s="12">
        <v>9.7999999999999997E-3</v>
      </c>
      <c r="CE67" s="12">
        <v>9.7999999999999997E-3</v>
      </c>
      <c r="CF67" s="12">
        <v>9.9000000000000008E-3</v>
      </c>
      <c r="CG67" s="12">
        <v>0.01</v>
      </c>
    </row>
    <row r="68" spans="1:85" x14ac:dyDescent="0.2">
      <c r="A68" s="6">
        <v>86</v>
      </c>
      <c r="B68" s="11">
        <v>8.0000000000000004E-4</v>
      </c>
      <c r="C68" s="11">
        <v>4.0000000000000002E-4</v>
      </c>
      <c r="D68" s="11">
        <v>1E-4</v>
      </c>
      <c r="E68" s="11">
        <v>-2.0000000000000001E-4</v>
      </c>
      <c r="F68" s="11">
        <v>-2.9999999999999997E-4</v>
      </c>
      <c r="G68" s="11">
        <v>-2.9999999999999997E-4</v>
      </c>
      <c r="H68" s="11">
        <v>-1E-4</v>
      </c>
      <c r="I68" s="11">
        <v>5.0000000000000001E-4</v>
      </c>
      <c r="J68" s="11">
        <v>1.2999999999999999E-3</v>
      </c>
      <c r="K68" s="11">
        <v>2.5000000000000001E-3</v>
      </c>
      <c r="L68" s="11">
        <v>3.8999999999999998E-3</v>
      </c>
      <c r="M68" s="11">
        <v>5.7000000000000002E-3</v>
      </c>
      <c r="N68" s="11">
        <v>7.7000000000000002E-3</v>
      </c>
      <c r="O68" s="11">
        <v>9.9000000000000008E-3</v>
      </c>
      <c r="P68" s="11">
        <v>1.2200000000000001E-2</v>
      </c>
      <c r="Q68" s="11">
        <v>1.44E-2</v>
      </c>
      <c r="R68" s="11">
        <v>1.66E-2</v>
      </c>
      <c r="S68" s="11">
        <v>1.8599999999999998E-2</v>
      </c>
      <c r="T68" s="11">
        <v>2.0400000000000001E-2</v>
      </c>
      <c r="U68" s="11">
        <v>2.1899999999999999E-2</v>
      </c>
      <c r="V68" s="11">
        <v>2.3099999999999999E-2</v>
      </c>
      <c r="W68" s="11">
        <v>2.3900000000000001E-2</v>
      </c>
      <c r="X68" s="11">
        <v>2.4299999999999999E-2</v>
      </c>
      <c r="Y68" s="11">
        <v>2.4299999999999999E-2</v>
      </c>
      <c r="Z68" s="11">
        <v>2.3800000000000002E-2</v>
      </c>
      <c r="AA68" s="11">
        <v>2.2700000000000001E-2</v>
      </c>
      <c r="AB68" s="11">
        <v>2.1100000000000001E-2</v>
      </c>
      <c r="AC68" s="11">
        <v>1.9099999999999999E-2</v>
      </c>
      <c r="AD68" s="11">
        <v>1.6799999999999999E-2</v>
      </c>
      <c r="AE68" s="11">
        <v>1.46E-2</v>
      </c>
      <c r="AF68" s="11">
        <v>1.24E-2</v>
      </c>
      <c r="AG68" s="11">
        <v>1.04E-2</v>
      </c>
      <c r="AH68" s="11">
        <v>8.8000000000000005E-3</v>
      </c>
      <c r="AI68" s="11">
        <v>7.7000000000000002E-3</v>
      </c>
      <c r="AJ68" s="11">
        <v>6.8999999999999999E-3</v>
      </c>
      <c r="AK68" s="11">
        <v>6.6E-3</v>
      </c>
      <c r="AL68" s="11">
        <v>6.4000000000000003E-3</v>
      </c>
      <c r="AM68" s="11">
        <v>6.1999999999999998E-3</v>
      </c>
      <c r="AN68" s="11">
        <v>5.7000000000000002E-3</v>
      </c>
      <c r="AO68" s="11">
        <v>4.7000000000000002E-3</v>
      </c>
      <c r="AP68" s="11">
        <v>3.2000000000000002E-3</v>
      </c>
      <c r="AQ68" s="11">
        <v>1.2999999999999999E-3</v>
      </c>
      <c r="AR68" s="11">
        <v>-6.9999999999999999E-4</v>
      </c>
      <c r="AS68" s="11">
        <v>-2.5999999999999999E-3</v>
      </c>
      <c r="AT68" s="11">
        <v>-4.1000000000000003E-3</v>
      </c>
      <c r="AU68" s="11">
        <v>-5.0000000000000001E-3</v>
      </c>
      <c r="AV68" s="11">
        <v>-5.1000000000000004E-3</v>
      </c>
      <c r="AW68" s="11">
        <v>-4.4000000000000003E-3</v>
      </c>
      <c r="AX68" s="11">
        <v>-2.7000000000000001E-3</v>
      </c>
      <c r="AY68" s="11">
        <v>-2.9999999999999997E-4</v>
      </c>
      <c r="AZ68" s="11">
        <v>2.5999999999999999E-3</v>
      </c>
      <c r="BA68" s="11">
        <v>5.7000000000000002E-3</v>
      </c>
      <c r="BB68" s="11">
        <v>8.8000000000000005E-3</v>
      </c>
      <c r="BC68" s="11">
        <v>1.1299999999999999E-2</v>
      </c>
      <c r="BD68" s="11">
        <v>1.32E-2</v>
      </c>
      <c r="BE68" s="11">
        <v>1.4200000000000001E-2</v>
      </c>
      <c r="BF68" s="11">
        <v>1.44E-2</v>
      </c>
      <c r="BG68" s="11">
        <v>1.37E-2</v>
      </c>
      <c r="BH68" s="11">
        <v>1.2500000000000001E-2</v>
      </c>
      <c r="BI68" s="11">
        <v>1.0800000000000001E-2</v>
      </c>
      <c r="BJ68" s="11">
        <v>8.8000000000000005E-3</v>
      </c>
      <c r="BK68" s="11">
        <v>6.8999999999999999E-3</v>
      </c>
      <c r="BL68" s="11">
        <v>5.0000000000000001E-3</v>
      </c>
      <c r="BM68" s="11">
        <v>3.2000000000000002E-3</v>
      </c>
      <c r="BN68" s="12">
        <v>3.3E-3</v>
      </c>
      <c r="BO68" s="12">
        <v>3.5999999999999999E-3</v>
      </c>
      <c r="BP68" s="12">
        <v>4.1000000000000003E-3</v>
      </c>
      <c r="BQ68" s="12">
        <v>4.7000000000000002E-3</v>
      </c>
      <c r="BR68" s="12">
        <v>5.4000000000000003E-3</v>
      </c>
      <c r="BS68" s="12">
        <v>6.1999999999999998E-3</v>
      </c>
      <c r="BT68" s="12">
        <v>7.0000000000000001E-3</v>
      </c>
      <c r="BU68" s="12">
        <v>7.7000000000000002E-3</v>
      </c>
      <c r="BV68" s="12">
        <v>8.3000000000000001E-3</v>
      </c>
      <c r="BW68" s="12">
        <v>8.6999999999999994E-3</v>
      </c>
      <c r="BX68" s="12">
        <v>8.9999999999999993E-3</v>
      </c>
      <c r="BY68" s="12">
        <v>9.1999999999999998E-3</v>
      </c>
      <c r="BZ68" s="12">
        <v>9.2999999999999992E-3</v>
      </c>
      <c r="CA68" s="12">
        <v>9.4000000000000004E-3</v>
      </c>
      <c r="CB68" s="12">
        <v>9.4999999999999998E-3</v>
      </c>
      <c r="CC68" s="12">
        <v>9.5999999999999992E-3</v>
      </c>
      <c r="CD68" s="12">
        <v>9.5999999999999992E-3</v>
      </c>
      <c r="CE68" s="12">
        <v>9.7000000000000003E-3</v>
      </c>
      <c r="CF68" s="12">
        <v>9.7999999999999997E-3</v>
      </c>
      <c r="CG68" s="12">
        <v>9.9000000000000008E-3</v>
      </c>
    </row>
    <row r="69" spans="1:85" x14ac:dyDescent="0.2">
      <c r="A69" s="6">
        <v>87</v>
      </c>
      <c r="B69" s="11">
        <v>-1.4E-3</v>
      </c>
      <c r="C69" s="11">
        <v>-1.5E-3</v>
      </c>
      <c r="D69" s="11">
        <v>-1.6999999999999999E-3</v>
      </c>
      <c r="E69" s="11">
        <v>-1.6999999999999999E-3</v>
      </c>
      <c r="F69" s="11">
        <v>-1.6999999999999999E-3</v>
      </c>
      <c r="G69" s="11">
        <v>-1.5E-3</v>
      </c>
      <c r="H69" s="11">
        <v>-1.1000000000000001E-3</v>
      </c>
      <c r="I69" s="11">
        <v>-4.0000000000000002E-4</v>
      </c>
      <c r="J69" s="11">
        <v>5.0000000000000001E-4</v>
      </c>
      <c r="K69" s="11">
        <v>1.8E-3</v>
      </c>
      <c r="L69" s="11">
        <v>3.3999999999999998E-3</v>
      </c>
      <c r="M69" s="11">
        <v>5.3E-3</v>
      </c>
      <c r="N69" s="11">
        <v>7.4000000000000003E-3</v>
      </c>
      <c r="O69" s="11">
        <v>9.7000000000000003E-3</v>
      </c>
      <c r="P69" s="11">
        <v>1.21E-2</v>
      </c>
      <c r="Q69" s="11">
        <v>1.44E-2</v>
      </c>
      <c r="R69" s="11">
        <v>1.66E-2</v>
      </c>
      <c r="S69" s="11">
        <v>1.8599999999999998E-2</v>
      </c>
      <c r="T69" s="11">
        <v>2.0400000000000001E-2</v>
      </c>
      <c r="U69" s="11">
        <v>2.18E-2</v>
      </c>
      <c r="V69" s="11">
        <v>2.2800000000000001E-2</v>
      </c>
      <c r="W69" s="11">
        <v>2.35E-2</v>
      </c>
      <c r="X69" s="11">
        <v>2.3800000000000002E-2</v>
      </c>
      <c r="Y69" s="11">
        <v>2.3699999999999999E-2</v>
      </c>
      <c r="Z69" s="11">
        <v>2.3E-2</v>
      </c>
      <c r="AA69" s="11">
        <v>2.1899999999999999E-2</v>
      </c>
      <c r="AB69" s="11">
        <v>2.0299999999999999E-2</v>
      </c>
      <c r="AC69" s="11">
        <v>1.84E-2</v>
      </c>
      <c r="AD69" s="11">
        <v>1.6299999999999999E-2</v>
      </c>
      <c r="AE69" s="11">
        <v>1.4200000000000001E-2</v>
      </c>
      <c r="AF69" s="11">
        <v>1.21E-2</v>
      </c>
      <c r="AG69" s="11">
        <v>1.03E-2</v>
      </c>
      <c r="AH69" s="11">
        <v>8.6999999999999994E-3</v>
      </c>
      <c r="AI69" s="11">
        <v>7.6E-3</v>
      </c>
      <c r="AJ69" s="11">
        <v>6.7999999999999996E-3</v>
      </c>
      <c r="AK69" s="11">
        <v>6.4000000000000003E-3</v>
      </c>
      <c r="AL69" s="11">
        <v>6.1000000000000004E-3</v>
      </c>
      <c r="AM69" s="11">
        <v>5.7999999999999996E-3</v>
      </c>
      <c r="AN69" s="11">
        <v>5.1999999999999998E-3</v>
      </c>
      <c r="AO69" s="11">
        <v>4.1000000000000003E-3</v>
      </c>
      <c r="AP69" s="11">
        <v>2.5999999999999999E-3</v>
      </c>
      <c r="AQ69" s="11">
        <v>6.9999999999999999E-4</v>
      </c>
      <c r="AR69" s="11">
        <v>-1.2999999999999999E-3</v>
      </c>
      <c r="AS69" s="11">
        <v>-3.2000000000000002E-3</v>
      </c>
      <c r="AT69" s="11">
        <v>-4.7000000000000002E-3</v>
      </c>
      <c r="AU69" s="11">
        <v>-5.4999999999999997E-3</v>
      </c>
      <c r="AV69" s="11">
        <v>-5.7000000000000002E-3</v>
      </c>
      <c r="AW69" s="11">
        <v>-4.8999999999999998E-3</v>
      </c>
      <c r="AX69" s="11">
        <v>-3.3999999999999998E-3</v>
      </c>
      <c r="AY69" s="11">
        <v>-1E-3</v>
      </c>
      <c r="AZ69" s="11">
        <v>1.9E-3</v>
      </c>
      <c r="BA69" s="11">
        <v>5.0000000000000001E-3</v>
      </c>
      <c r="BB69" s="11">
        <v>8.0000000000000002E-3</v>
      </c>
      <c r="BC69" s="11">
        <v>1.0500000000000001E-2</v>
      </c>
      <c r="BD69" s="11">
        <v>1.24E-2</v>
      </c>
      <c r="BE69" s="11">
        <v>1.35E-2</v>
      </c>
      <c r="BF69" s="11">
        <v>1.38E-2</v>
      </c>
      <c r="BG69" s="11">
        <v>1.3299999999999999E-2</v>
      </c>
      <c r="BH69" s="11">
        <v>1.2200000000000001E-2</v>
      </c>
      <c r="BI69" s="11">
        <v>1.06E-2</v>
      </c>
      <c r="BJ69" s="11">
        <v>8.8000000000000005E-3</v>
      </c>
      <c r="BK69" s="11">
        <v>6.8999999999999999E-3</v>
      </c>
      <c r="BL69" s="11">
        <v>5.0000000000000001E-3</v>
      </c>
      <c r="BM69" s="11">
        <v>3.2000000000000002E-3</v>
      </c>
      <c r="BN69" s="12">
        <v>3.3E-3</v>
      </c>
      <c r="BO69" s="12">
        <v>3.5999999999999999E-3</v>
      </c>
      <c r="BP69" s="12">
        <v>4.0000000000000001E-3</v>
      </c>
      <c r="BQ69" s="12">
        <v>4.5999999999999999E-3</v>
      </c>
      <c r="BR69" s="12">
        <v>5.1999999999999998E-3</v>
      </c>
      <c r="BS69" s="12">
        <v>6.0000000000000001E-3</v>
      </c>
      <c r="BT69" s="12">
        <v>6.7000000000000002E-3</v>
      </c>
      <c r="BU69" s="12">
        <v>7.4000000000000003E-3</v>
      </c>
      <c r="BV69" s="12">
        <v>7.9000000000000008E-3</v>
      </c>
      <c r="BW69" s="12">
        <v>8.3999999999999995E-3</v>
      </c>
      <c r="BX69" s="12">
        <v>8.6999999999999994E-3</v>
      </c>
      <c r="BY69" s="12">
        <v>8.9999999999999993E-3</v>
      </c>
      <c r="BZ69" s="12">
        <v>9.1000000000000004E-3</v>
      </c>
      <c r="CA69" s="12">
        <v>9.1999999999999998E-3</v>
      </c>
      <c r="CB69" s="12">
        <v>9.2999999999999992E-3</v>
      </c>
      <c r="CC69" s="12">
        <v>9.4000000000000004E-3</v>
      </c>
      <c r="CD69" s="12">
        <v>9.4999999999999998E-3</v>
      </c>
      <c r="CE69" s="12">
        <v>9.5999999999999992E-3</v>
      </c>
      <c r="CF69" s="12">
        <v>9.5999999999999992E-3</v>
      </c>
      <c r="CG69" s="12">
        <v>9.7000000000000003E-3</v>
      </c>
    </row>
    <row r="70" spans="1:85" x14ac:dyDescent="0.2">
      <c r="A70" s="6">
        <v>88</v>
      </c>
      <c r="B70" s="11">
        <v>-3.5000000000000001E-3</v>
      </c>
      <c r="C70" s="11">
        <v>-3.3999999999999998E-3</v>
      </c>
      <c r="D70" s="11">
        <v>-3.3999999999999998E-3</v>
      </c>
      <c r="E70" s="11">
        <v>-3.2000000000000002E-3</v>
      </c>
      <c r="F70" s="11">
        <v>-3.0000000000000001E-3</v>
      </c>
      <c r="G70" s="11">
        <v>-2.5999999999999999E-3</v>
      </c>
      <c r="H70" s="11">
        <v>-2E-3</v>
      </c>
      <c r="I70" s="11">
        <v>-1.1999999999999999E-3</v>
      </c>
      <c r="J70" s="11">
        <v>-1E-4</v>
      </c>
      <c r="K70" s="11">
        <v>1.2999999999999999E-3</v>
      </c>
      <c r="L70" s="11">
        <v>3.0000000000000001E-3</v>
      </c>
      <c r="M70" s="11">
        <v>5.0000000000000001E-3</v>
      </c>
      <c r="N70" s="11">
        <v>7.1999999999999998E-3</v>
      </c>
      <c r="O70" s="11">
        <v>9.4999999999999998E-3</v>
      </c>
      <c r="P70" s="11">
        <v>1.2E-2</v>
      </c>
      <c r="Q70" s="11">
        <v>1.44E-2</v>
      </c>
      <c r="R70" s="11">
        <v>1.66E-2</v>
      </c>
      <c r="S70" s="11">
        <v>1.8599999999999998E-2</v>
      </c>
      <c r="T70" s="11">
        <v>2.0299999999999999E-2</v>
      </c>
      <c r="U70" s="11">
        <v>2.1600000000000001E-2</v>
      </c>
      <c r="V70" s="11">
        <v>2.2499999999999999E-2</v>
      </c>
      <c r="W70" s="11">
        <v>2.3E-2</v>
      </c>
      <c r="X70" s="11">
        <v>2.3199999999999998E-2</v>
      </c>
      <c r="Y70" s="11">
        <v>2.29E-2</v>
      </c>
      <c r="Z70" s="11">
        <v>2.2200000000000001E-2</v>
      </c>
      <c r="AA70" s="11">
        <v>2.1000000000000001E-2</v>
      </c>
      <c r="AB70" s="11">
        <v>1.95E-2</v>
      </c>
      <c r="AC70" s="11">
        <v>1.77E-2</v>
      </c>
      <c r="AD70" s="11">
        <v>1.5699999999999999E-2</v>
      </c>
      <c r="AE70" s="11">
        <v>1.37E-2</v>
      </c>
      <c r="AF70" s="11">
        <v>1.17E-2</v>
      </c>
      <c r="AG70" s="11">
        <v>0.01</v>
      </c>
      <c r="AH70" s="11">
        <v>8.5000000000000006E-3</v>
      </c>
      <c r="AI70" s="11">
        <v>7.4000000000000003E-3</v>
      </c>
      <c r="AJ70" s="11">
        <v>6.6E-3</v>
      </c>
      <c r="AK70" s="11">
        <v>6.1000000000000004E-3</v>
      </c>
      <c r="AL70" s="11">
        <v>5.7000000000000002E-3</v>
      </c>
      <c r="AM70" s="11">
        <v>5.3E-3</v>
      </c>
      <c r="AN70" s="11">
        <v>4.5999999999999999E-3</v>
      </c>
      <c r="AO70" s="11">
        <v>3.5000000000000001E-3</v>
      </c>
      <c r="AP70" s="11">
        <v>2E-3</v>
      </c>
      <c r="AQ70" s="11">
        <v>1E-4</v>
      </c>
      <c r="AR70" s="11">
        <v>-1.9E-3</v>
      </c>
      <c r="AS70" s="11">
        <v>-3.7000000000000002E-3</v>
      </c>
      <c r="AT70" s="11">
        <v>-5.1999999999999998E-3</v>
      </c>
      <c r="AU70" s="11">
        <v>-6.0000000000000001E-3</v>
      </c>
      <c r="AV70" s="11">
        <v>-6.1000000000000004E-3</v>
      </c>
      <c r="AW70" s="11">
        <v>-5.4000000000000003E-3</v>
      </c>
      <c r="AX70" s="11">
        <v>-3.8999999999999998E-3</v>
      </c>
      <c r="AY70" s="11">
        <v>-1.6000000000000001E-3</v>
      </c>
      <c r="AZ70" s="11">
        <v>1.1000000000000001E-3</v>
      </c>
      <c r="BA70" s="11">
        <v>4.1999999999999997E-3</v>
      </c>
      <c r="BB70" s="11">
        <v>7.1000000000000004E-3</v>
      </c>
      <c r="BC70" s="11">
        <v>9.7000000000000003E-3</v>
      </c>
      <c r="BD70" s="11">
        <v>1.1599999999999999E-2</v>
      </c>
      <c r="BE70" s="11">
        <v>1.2800000000000001E-2</v>
      </c>
      <c r="BF70" s="11">
        <v>1.32E-2</v>
      </c>
      <c r="BG70" s="11">
        <v>1.2800000000000001E-2</v>
      </c>
      <c r="BH70" s="11">
        <v>1.18E-2</v>
      </c>
      <c r="BI70" s="11">
        <v>1.04E-2</v>
      </c>
      <c r="BJ70" s="11">
        <v>8.6999999999999994E-3</v>
      </c>
      <c r="BK70" s="11">
        <v>6.8999999999999999E-3</v>
      </c>
      <c r="BL70" s="11">
        <v>5.1000000000000004E-3</v>
      </c>
      <c r="BM70" s="11">
        <v>3.3999999999999998E-3</v>
      </c>
      <c r="BN70" s="12">
        <v>3.3999999999999998E-3</v>
      </c>
      <c r="BO70" s="12">
        <v>3.5999999999999999E-3</v>
      </c>
      <c r="BP70" s="12">
        <v>4.0000000000000001E-3</v>
      </c>
      <c r="BQ70" s="12">
        <v>4.4999999999999997E-3</v>
      </c>
      <c r="BR70" s="12">
        <v>5.1000000000000004E-3</v>
      </c>
      <c r="BS70" s="12">
        <v>5.7000000000000002E-3</v>
      </c>
      <c r="BT70" s="12">
        <v>6.4000000000000003E-3</v>
      </c>
      <c r="BU70" s="12">
        <v>7.1000000000000004E-3</v>
      </c>
      <c r="BV70" s="12">
        <v>7.6E-3</v>
      </c>
      <c r="BW70" s="12">
        <v>8.0000000000000002E-3</v>
      </c>
      <c r="BX70" s="12">
        <v>8.3000000000000001E-3</v>
      </c>
      <c r="BY70" s="12">
        <v>8.6E-3</v>
      </c>
      <c r="BZ70" s="12">
        <v>8.8999999999999999E-3</v>
      </c>
      <c r="CA70" s="12">
        <v>9.1000000000000004E-3</v>
      </c>
      <c r="CB70" s="12">
        <v>9.1999999999999998E-3</v>
      </c>
      <c r="CC70" s="12">
        <v>9.2999999999999992E-3</v>
      </c>
      <c r="CD70" s="12">
        <v>9.2999999999999992E-3</v>
      </c>
      <c r="CE70" s="12">
        <v>9.4000000000000004E-3</v>
      </c>
      <c r="CF70" s="12">
        <v>9.4999999999999998E-3</v>
      </c>
      <c r="CG70" s="12">
        <v>9.5999999999999992E-3</v>
      </c>
    </row>
    <row r="71" spans="1:85" x14ac:dyDescent="0.2">
      <c r="A71" s="6">
        <v>89</v>
      </c>
      <c r="B71" s="11">
        <v>-5.5999999999999999E-3</v>
      </c>
      <c r="C71" s="11">
        <v>-5.3E-3</v>
      </c>
      <c r="D71" s="11">
        <v>-5.0000000000000001E-3</v>
      </c>
      <c r="E71" s="11">
        <v>-4.5999999999999999E-3</v>
      </c>
      <c r="F71" s="11">
        <v>-4.1000000000000003E-3</v>
      </c>
      <c r="G71" s="11">
        <v>-3.5999999999999999E-3</v>
      </c>
      <c r="H71" s="11">
        <v>-2.8E-3</v>
      </c>
      <c r="I71" s="11">
        <v>-1.8E-3</v>
      </c>
      <c r="J71" s="11">
        <v>-5.0000000000000001E-4</v>
      </c>
      <c r="K71" s="11">
        <v>1E-3</v>
      </c>
      <c r="L71" s="11">
        <v>2.8E-3</v>
      </c>
      <c r="M71" s="11">
        <v>4.7999999999999996E-3</v>
      </c>
      <c r="N71" s="11">
        <v>7.0000000000000001E-3</v>
      </c>
      <c r="O71" s="11">
        <v>9.4999999999999998E-3</v>
      </c>
      <c r="P71" s="11">
        <v>1.1900000000000001E-2</v>
      </c>
      <c r="Q71" s="11">
        <v>1.43E-2</v>
      </c>
      <c r="R71" s="11">
        <v>1.6500000000000001E-2</v>
      </c>
      <c r="S71" s="11">
        <v>1.84E-2</v>
      </c>
      <c r="T71" s="11">
        <v>0.02</v>
      </c>
      <c r="U71" s="11">
        <v>2.12E-2</v>
      </c>
      <c r="V71" s="11">
        <v>2.1999999999999999E-2</v>
      </c>
      <c r="W71" s="11">
        <v>2.2499999999999999E-2</v>
      </c>
      <c r="X71" s="11">
        <v>2.2499999999999999E-2</v>
      </c>
      <c r="Y71" s="11">
        <v>2.2100000000000002E-2</v>
      </c>
      <c r="Z71" s="11">
        <v>2.1299999999999999E-2</v>
      </c>
      <c r="AA71" s="11">
        <v>2.01E-2</v>
      </c>
      <c r="AB71" s="11">
        <v>1.8599999999999998E-2</v>
      </c>
      <c r="AC71" s="11">
        <v>1.6899999999999998E-2</v>
      </c>
      <c r="AD71" s="11">
        <v>1.4999999999999999E-2</v>
      </c>
      <c r="AE71" s="11">
        <v>1.3100000000000001E-2</v>
      </c>
      <c r="AF71" s="11">
        <v>1.12E-2</v>
      </c>
      <c r="AG71" s="11">
        <v>9.5999999999999992E-3</v>
      </c>
      <c r="AH71" s="11">
        <v>8.2000000000000007E-3</v>
      </c>
      <c r="AI71" s="11">
        <v>7.0000000000000001E-3</v>
      </c>
      <c r="AJ71" s="11">
        <v>6.1999999999999998E-3</v>
      </c>
      <c r="AK71" s="11">
        <v>5.5999999999999999E-3</v>
      </c>
      <c r="AL71" s="11">
        <v>5.1999999999999998E-3</v>
      </c>
      <c r="AM71" s="11">
        <v>4.7000000000000002E-3</v>
      </c>
      <c r="AN71" s="11">
        <v>3.8999999999999998E-3</v>
      </c>
      <c r="AO71" s="11">
        <v>2.8E-3</v>
      </c>
      <c r="AP71" s="11">
        <v>1.2999999999999999E-3</v>
      </c>
      <c r="AQ71" s="11">
        <v>-5.9999999999999995E-4</v>
      </c>
      <c r="AR71" s="11">
        <v>-2.5000000000000001E-3</v>
      </c>
      <c r="AS71" s="11">
        <v>-4.1999999999999997E-3</v>
      </c>
      <c r="AT71" s="11">
        <v>-5.5999999999999999E-3</v>
      </c>
      <c r="AU71" s="11">
        <v>-6.4000000000000003E-3</v>
      </c>
      <c r="AV71" s="11">
        <v>-6.4999999999999997E-3</v>
      </c>
      <c r="AW71" s="11">
        <v>-5.8999999999999999E-3</v>
      </c>
      <c r="AX71" s="11">
        <v>-4.4000000000000003E-3</v>
      </c>
      <c r="AY71" s="11">
        <v>-2.2000000000000001E-3</v>
      </c>
      <c r="AZ71" s="11">
        <v>4.0000000000000002E-4</v>
      </c>
      <c r="BA71" s="11">
        <v>3.3999999999999998E-3</v>
      </c>
      <c r="BB71" s="11">
        <v>6.1999999999999998E-3</v>
      </c>
      <c r="BC71" s="11">
        <v>8.6999999999999994E-3</v>
      </c>
      <c r="BD71" s="11">
        <v>1.0699999999999999E-2</v>
      </c>
      <c r="BE71" s="11">
        <v>1.2E-2</v>
      </c>
      <c r="BF71" s="11">
        <v>1.2500000000000001E-2</v>
      </c>
      <c r="BG71" s="11">
        <v>1.2200000000000001E-2</v>
      </c>
      <c r="BH71" s="11">
        <v>1.14E-2</v>
      </c>
      <c r="BI71" s="11">
        <v>1.01E-2</v>
      </c>
      <c r="BJ71" s="11">
        <v>8.6E-3</v>
      </c>
      <c r="BK71" s="11">
        <v>6.8999999999999999E-3</v>
      </c>
      <c r="BL71" s="11">
        <v>5.1999999999999998E-3</v>
      </c>
      <c r="BM71" s="11">
        <v>3.5000000000000001E-3</v>
      </c>
      <c r="BN71" s="12">
        <v>3.5000000000000001E-3</v>
      </c>
      <c r="BO71" s="12">
        <v>3.7000000000000002E-3</v>
      </c>
      <c r="BP71" s="12">
        <v>4.0000000000000001E-3</v>
      </c>
      <c r="BQ71" s="12">
        <v>4.4000000000000003E-3</v>
      </c>
      <c r="BR71" s="12">
        <v>5.0000000000000001E-3</v>
      </c>
      <c r="BS71" s="12">
        <v>5.5999999999999999E-3</v>
      </c>
      <c r="BT71" s="12">
        <v>6.1999999999999998E-3</v>
      </c>
      <c r="BU71" s="12">
        <v>6.7999999999999996E-3</v>
      </c>
      <c r="BV71" s="12">
        <v>7.3000000000000001E-3</v>
      </c>
      <c r="BW71" s="12">
        <v>7.7000000000000002E-3</v>
      </c>
      <c r="BX71" s="12">
        <v>8.0000000000000002E-3</v>
      </c>
      <c r="BY71" s="12">
        <v>8.3000000000000001E-3</v>
      </c>
      <c r="BZ71" s="12">
        <v>8.6E-3</v>
      </c>
      <c r="CA71" s="12">
        <v>8.8999999999999999E-3</v>
      </c>
      <c r="CB71" s="12">
        <v>8.9999999999999993E-3</v>
      </c>
      <c r="CC71" s="12">
        <v>9.1000000000000004E-3</v>
      </c>
      <c r="CD71" s="12">
        <v>9.1999999999999998E-3</v>
      </c>
      <c r="CE71" s="12">
        <v>9.2999999999999992E-3</v>
      </c>
      <c r="CF71" s="12">
        <v>9.2999999999999992E-3</v>
      </c>
      <c r="CG71" s="12">
        <v>9.4000000000000004E-3</v>
      </c>
    </row>
    <row r="72" spans="1:85" x14ac:dyDescent="0.2">
      <c r="A72" s="6">
        <v>90</v>
      </c>
      <c r="B72" s="11">
        <v>-7.6E-3</v>
      </c>
      <c r="C72" s="11">
        <v>-7.0000000000000001E-3</v>
      </c>
      <c r="D72" s="11">
        <v>-6.4000000000000003E-3</v>
      </c>
      <c r="E72" s="11">
        <v>-5.7999999999999996E-3</v>
      </c>
      <c r="F72" s="11">
        <v>-5.1000000000000004E-3</v>
      </c>
      <c r="G72" s="11">
        <v>-4.3E-3</v>
      </c>
      <c r="H72" s="11">
        <v>-3.3999999999999998E-3</v>
      </c>
      <c r="I72" s="11">
        <v>-2.2000000000000001E-3</v>
      </c>
      <c r="J72" s="11">
        <v>-8.0000000000000004E-4</v>
      </c>
      <c r="K72" s="11">
        <v>8.0000000000000004E-4</v>
      </c>
      <c r="L72" s="11">
        <v>2.7000000000000001E-3</v>
      </c>
      <c r="M72" s="11">
        <v>4.7999999999999996E-3</v>
      </c>
      <c r="N72" s="11">
        <v>7.0000000000000001E-3</v>
      </c>
      <c r="O72" s="11">
        <v>9.4000000000000004E-3</v>
      </c>
      <c r="P72" s="11">
        <v>1.1900000000000001E-2</v>
      </c>
      <c r="Q72" s="11">
        <v>1.4200000000000001E-2</v>
      </c>
      <c r="R72" s="11">
        <v>1.6299999999999999E-2</v>
      </c>
      <c r="S72" s="11">
        <v>1.8200000000000001E-2</v>
      </c>
      <c r="T72" s="11">
        <v>1.9699999999999999E-2</v>
      </c>
      <c r="U72" s="11">
        <v>2.0799999999999999E-2</v>
      </c>
      <c r="V72" s="11">
        <v>2.1499999999999998E-2</v>
      </c>
      <c r="W72" s="11">
        <v>2.18E-2</v>
      </c>
      <c r="X72" s="11">
        <v>2.1700000000000001E-2</v>
      </c>
      <c r="Y72" s="11">
        <v>2.12E-2</v>
      </c>
      <c r="Z72" s="11">
        <v>2.0299999999999999E-2</v>
      </c>
      <c r="AA72" s="11">
        <v>1.9099999999999999E-2</v>
      </c>
      <c r="AB72" s="11">
        <v>1.77E-2</v>
      </c>
      <c r="AC72" s="11">
        <v>1.6E-2</v>
      </c>
      <c r="AD72" s="11">
        <v>1.4200000000000001E-2</v>
      </c>
      <c r="AE72" s="11">
        <v>1.24E-2</v>
      </c>
      <c r="AF72" s="11">
        <v>1.0699999999999999E-2</v>
      </c>
      <c r="AG72" s="11">
        <v>9.1000000000000004E-3</v>
      </c>
      <c r="AH72" s="11">
        <v>7.7000000000000002E-3</v>
      </c>
      <c r="AI72" s="11">
        <v>6.6E-3</v>
      </c>
      <c r="AJ72" s="11">
        <v>5.7000000000000002E-3</v>
      </c>
      <c r="AK72" s="11">
        <v>5.1000000000000004E-3</v>
      </c>
      <c r="AL72" s="11">
        <v>4.4999999999999997E-3</v>
      </c>
      <c r="AM72" s="11">
        <v>4.0000000000000001E-3</v>
      </c>
      <c r="AN72" s="11">
        <v>3.2000000000000002E-3</v>
      </c>
      <c r="AO72" s="11">
        <v>2E-3</v>
      </c>
      <c r="AP72" s="11">
        <v>5.0000000000000001E-4</v>
      </c>
      <c r="AQ72" s="11">
        <v>-1.1999999999999999E-3</v>
      </c>
      <c r="AR72" s="11">
        <v>-3.0000000000000001E-3</v>
      </c>
      <c r="AS72" s="11">
        <v>-4.7000000000000002E-3</v>
      </c>
      <c r="AT72" s="11">
        <v>-6.0000000000000001E-3</v>
      </c>
      <c r="AU72" s="11">
        <v>-6.7999999999999996E-3</v>
      </c>
      <c r="AV72" s="11">
        <v>-6.8999999999999999E-3</v>
      </c>
      <c r="AW72" s="11">
        <v>-6.1999999999999998E-3</v>
      </c>
      <c r="AX72" s="11">
        <v>-4.7999999999999996E-3</v>
      </c>
      <c r="AY72" s="11">
        <v>-2.8E-3</v>
      </c>
      <c r="AZ72" s="11">
        <v>-2.0000000000000001E-4</v>
      </c>
      <c r="BA72" s="11">
        <v>2.5999999999999999E-3</v>
      </c>
      <c r="BB72" s="11">
        <v>5.3E-3</v>
      </c>
      <c r="BC72" s="11">
        <v>7.7999999999999996E-3</v>
      </c>
      <c r="BD72" s="11">
        <v>9.7000000000000003E-3</v>
      </c>
      <c r="BE72" s="11">
        <v>1.0999999999999999E-2</v>
      </c>
      <c r="BF72" s="11">
        <v>1.17E-2</v>
      </c>
      <c r="BG72" s="11">
        <v>1.1599999999999999E-2</v>
      </c>
      <c r="BH72" s="11">
        <v>1.0999999999999999E-2</v>
      </c>
      <c r="BI72" s="11">
        <v>9.9000000000000008E-3</v>
      </c>
      <c r="BJ72" s="11">
        <v>8.5000000000000006E-3</v>
      </c>
      <c r="BK72" s="11">
        <v>7.0000000000000001E-3</v>
      </c>
      <c r="BL72" s="11">
        <v>5.4000000000000003E-3</v>
      </c>
      <c r="BM72" s="11">
        <v>3.8E-3</v>
      </c>
      <c r="BN72" s="12">
        <v>3.7000000000000002E-3</v>
      </c>
      <c r="BO72" s="12">
        <v>3.8999999999999998E-3</v>
      </c>
      <c r="BP72" s="12">
        <v>4.1000000000000003E-3</v>
      </c>
      <c r="BQ72" s="12">
        <v>4.4999999999999997E-3</v>
      </c>
      <c r="BR72" s="12">
        <v>4.8999999999999998E-3</v>
      </c>
      <c r="BS72" s="12">
        <v>5.4000000000000003E-3</v>
      </c>
      <c r="BT72" s="12">
        <v>6.0000000000000001E-3</v>
      </c>
      <c r="BU72" s="12">
        <v>6.4999999999999997E-3</v>
      </c>
      <c r="BV72" s="12">
        <v>7.0000000000000001E-3</v>
      </c>
      <c r="BW72" s="12">
        <v>7.4000000000000003E-3</v>
      </c>
      <c r="BX72" s="12">
        <v>7.7000000000000002E-3</v>
      </c>
      <c r="BY72" s="12">
        <v>8.0000000000000002E-3</v>
      </c>
      <c r="BZ72" s="12">
        <v>8.3000000000000001E-3</v>
      </c>
      <c r="CA72" s="12">
        <v>8.5000000000000006E-3</v>
      </c>
      <c r="CB72" s="12">
        <v>8.8000000000000005E-3</v>
      </c>
      <c r="CC72" s="12">
        <v>8.8999999999999999E-3</v>
      </c>
      <c r="CD72" s="12">
        <v>8.9999999999999993E-3</v>
      </c>
      <c r="CE72" s="12">
        <v>9.1000000000000004E-3</v>
      </c>
      <c r="CF72" s="12">
        <v>9.1999999999999998E-3</v>
      </c>
      <c r="CG72" s="12">
        <v>9.2999999999999992E-3</v>
      </c>
    </row>
    <row r="73" spans="1:85" x14ac:dyDescent="0.2">
      <c r="A73" s="6">
        <v>91</v>
      </c>
      <c r="B73" s="11">
        <v>-9.4999999999999998E-3</v>
      </c>
      <c r="C73" s="11">
        <v>-8.6999999999999994E-3</v>
      </c>
      <c r="D73" s="11">
        <v>-7.7999999999999996E-3</v>
      </c>
      <c r="E73" s="11">
        <v>-6.8999999999999999E-3</v>
      </c>
      <c r="F73" s="11">
        <v>-6.0000000000000001E-3</v>
      </c>
      <c r="G73" s="11">
        <v>-5.0000000000000001E-3</v>
      </c>
      <c r="H73" s="11">
        <v>-3.8E-3</v>
      </c>
      <c r="I73" s="11">
        <v>-2.3999999999999998E-3</v>
      </c>
      <c r="J73" s="11">
        <v>-8.9999999999999998E-4</v>
      </c>
      <c r="K73" s="11">
        <v>8.0000000000000004E-4</v>
      </c>
      <c r="L73" s="11">
        <v>2.7000000000000001E-3</v>
      </c>
      <c r="M73" s="11">
        <v>4.8999999999999998E-3</v>
      </c>
      <c r="N73" s="11">
        <v>7.1000000000000004E-3</v>
      </c>
      <c r="O73" s="11">
        <v>9.4999999999999998E-3</v>
      </c>
      <c r="P73" s="11">
        <v>1.18E-2</v>
      </c>
      <c r="Q73" s="11">
        <v>1.41E-2</v>
      </c>
      <c r="R73" s="11">
        <v>1.61E-2</v>
      </c>
      <c r="S73" s="11">
        <v>1.7899999999999999E-2</v>
      </c>
      <c r="T73" s="11">
        <v>1.9300000000000001E-2</v>
      </c>
      <c r="U73" s="11">
        <v>2.0299999999999999E-2</v>
      </c>
      <c r="V73" s="11">
        <v>2.0799999999999999E-2</v>
      </c>
      <c r="W73" s="11">
        <v>2.1000000000000001E-2</v>
      </c>
      <c r="X73" s="11">
        <v>2.0799999999999999E-2</v>
      </c>
      <c r="Y73" s="11">
        <v>2.0199999999999999E-2</v>
      </c>
      <c r="Z73" s="11">
        <v>1.9300000000000001E-2</v>
      </c>
      <c r="AA73" s="11">
        <v>1.8100000000000002E-2</v>
      </c>
      <c r="AB73" s="11">
        <v>1.67E-2</v>
      </c>
      <c r="AC73" s="11">
        <v>1.5100000000000001E-2</v>
      </c>
      <c r="AD73" s="11">
        <v>1.34E-2</v>
      </c>
      <c r="AE73" s="11">
        <v>1.17E-2</v>
      </c>
      <c r="AF73" s="11">
        <v>0.01</v>
      </c>
      <c r="AG73" s="11">
        <v>8.5000000000000006E-3</v>
      </c>
      <c r="AH73" s="11">
        <v>7.1000000000000004E-3</v>
      </c>
      <c r="AI73" s="11">
        <v>6.0000000000000001E-3</v>
      </c>
      <c r="AJ73" s="11">
        <v>5.1000000000000004E-3</v>
      </c>
      <c r="AK73" s="11">
        <v>4.4000000000000003E-3</v>
      </c>
      <c r="AL73" s="11">
        <v>3.8E-3</v>
      </c>
      <c r="AM73" s="11">
        <v>3.2000000000000002E-3</v>
      </c>
      <c r="AN73" s="11">
        <v>2.3E-3</v>
      </c>
      <c r="AO73" s="11">
        <v>1.1999999999999999E-3</v>
      </c>
      <c r="AP73" s="11">
        <v>-2.0000000000000001E-4</v>
      </c>
      <c r="AQ73" s="11">
        <v>-1.8E-3</v>
      </c>
      <c r="AR73" s="11">
        <v>-3.5000000000000001E-3</v>
      </c>
      <c r="AS73" s="11">
        <v>-5.1000000000000004E-3</v>
      </c>
      <c r="AT73" s="11">
        <v>-6.3E-3</v>
      </c>
      <c r="AU73" s="11">
        <v>-7.0000000000000001E-3</v>
      </c>
      <c r="AV73" s="11">
        <v>-7.1000000000000004E-3</v>
      </c>
      <c r="AW73" s="11">
        <v>-6.4999999999999997E-3</v>
      </c>
      <c r="AX73" s="11">
        <v>-5.1999999999999998E-3</v>
      </c>
      <c r="AY73" s="11">
        <v>-3.3E-3</v>
      </c>
      <c r="AZ73" s="11">
        <v>-8.9999999999999998E-4</v>
      </c>
      <c r="BA73" s="11">
        <v>1.8E-3</v>
      </c>
      <c r="BB73" s="11">
        <v>4.4000000000000003E-3</v>
      </c>
      <c r="BC73" s="11">
        <v>6.7999999999999996E-3</v>
      </c>
      <c r="BD73" s="11">
        <v>8.6999999999999994E-3</v>
      </c>
      <c r="BE73" s="11">
        <v>1.01E-2</v>
      </c>
      <c r="BF73" s="11">
        <v>1.0800000000000001E-2</v>
      </c>
      <c r="BG73" s="11">
        <v>1.09E-2</v>
      </c>
      <c r="BH73" s="11">
        <v>1.04E-2</v>
      </c>
      <c r="BI73" s="11">
        <v>9.4999999999999998E-3</v>
      </c>
      <c r="BJ73" s="11">
        <v>8.3000000000000001E-3</v>
      </c>
      <c r="BK73" s="11">
        <v>7.0000000000000001E-3</v>
      </c>
      <c r="BL73" s="11">
        <v>5.4999999999999997E-3</v>
      </c>
      <c r="BM73" s="11">
        <v>4.1000000000000003E-3</v>
      </c>
      <c r="BN73" s="12">
        <v>4.0000000000000001E-3</v>
      </c>
      <c r="BO73" s="12">
        <v>4.1000000000000003E-3</v>
      </c>
      <c r="BP73" s="12">
        <v>4.3E-3</v>
      </c>
      <c r="BQ73" s="12">
        <v>4.4999999999999997E-3</v>
      </c>
      <c r="BR73" s="12">
        <v>4.8999999999999998E-3</v>
      </c>
      <c r="BS73" s="12">
        <v>5.4000000000000003E-3</v>
      </c>
      <c r="BT73" s="12">
        <v>5.7999999999999996E-3</v>
      </c>
      <c r="BU73" s="12">
        <v>6.3E-3</v>
      </c>
      <c r="BV73" s="12">
        <v>6.7000000000000002E-3</v>
      </c>
      <c r="BW73" s="12">
        <v>7.1000000000000004E-3</v>
      </c>
      <c r="BX73" s="12">
        <v>7.4000000000000003E-3</v>
      </c>
      <c r="BY73" s="12">
        <v>7.7000000000000002E-3</v>
      </c>
      <c r="BZ73" s="12">
        <v>8.0000000000000002E-3</v>
      </c>
      <c r="CA73" s="12">
        <v>8.2000000000000007E-3</v>
      </c>
      <c r="CB73" s="12">
        <v>8.5000000000000006E-3</v>
      </c>
      <c r="CC73" s="12">
        <v>8.8000000000000005E-3</v>
      </c>
      <c r="CD73" s="12">
        <v>8.8999999999999999E-3</v>
      </c>
      <c r="CE73" s="12">
        <v>8.8999999999999999E-3</v>
      </c>
      <c r="CF73" s="12">
        <v>8.9999999999999993E-3</v>
      </c>
      <c r="CG73" s="12">
        <v>9.1000000000000004E-3</v>
      </c>
    </row>
    <row r="74" spans="1:85" x14ac:dyDescent="0.2">
      <c r="A74" s="6">
        <v>92</v>
      </c>
      <c r="B74" s="11">
        <v>-1.1299999999999999E-2</v>
      </c>
      <c r="C74" s="11">
        <v>-1.0200000000000001E-2</v>
      </c>
      <c r="D74" s="11">
        <v>-8.9999999999999993E-3</v>
      </c>
      <c r="E74" s="11">
        <v>-7.9000000000000008E-3</v>
      </c>
      <c r="F74" s="11">
        <v>-6.7000000000000002E-3</v>
      </c>
      <c r="G74" s="11">
        <v>-5.4000000000000003E-3</v>
      </c>
      <c r="H74" s="11">
        <v>-4.0000000000000001E-3</v>
      </c>
      <c r="I74" s="11">
        <v>-2.5000000000000001E-3</v>
      </c>
      <c r="J74" s="11">
        <v>-8.0000000000000004E-4</v>
      </c>
      <c r="K74" s="11">
        <v>1E-3</v>
      </c>
      <c r="L74" s="11">
        <v>3.0000000000000001E-3</v>
      </c>
      <c r="M74" s="11">
        <v>5.1000000000000004E-3</v>
      </c>
      <c r="N74" s="11">
        <v>7.3000000000000001E-3</v>
      </c>
      <c r="O74" s="11">
        <v>9.5999999999999992E-3</v>
      </c>
      <c r="P74" s="11">
        <v>1.1900000000000001E-2</v>
      </c>
      <c r="Q74" s="11">
        <v>1.4E-2</v>
      </c>
      <c r="R74" s="11">
        <v>1.5900000000000001E-2</v>
      </c>
      <c r="S74" s="11">
        <v>1.7500000000000002E-2</v>
      </c>
      <c r="T74" s="11">
        <v>1.8700000000000001E-2</v>
      </c>
      <c r="U74" s="11">
        <v>1.9599999999999999E-2</v>
      </c>
      <c r="V74" s="11">
        <v>2.01E-2</v>
      </c>
      <c r="W74" s="11">
        <v>2.01E-2</v>
      </c>
      <c r="X74" s="11">
        <v>1.9800000000000002E-2</v>
      </c>
      <c r="Y74" s="11">
        <v>1.9199999999999998E-2</v>
      </c>
      <c r="Z74" s="11">
        <v>1.8200000000000001E-2</v>
      </c>
      <c r="AA74" s="11">
        <v>1.7000000000000001E-2</v>
      </c>
      <c r="AB74" s="11">
        <v>1.5599999999999999E-2</v>
      </c>
      <c r="AC74" s="11">
        <v>1.41E-2</v>
      </c>
      <c r="AD74" s="11">
        <v>1.2500000000000001E-2</v>
      </c>
      <c r="AE74" s="11">
        <v>1.0800000000000001E-2</v>
      </c>
      <c r="AF74" s="11">
        <v>9.2999999999999992E-3</v>
      </c>
      <c r="AG74" s="11">
        <v>7.7999999999999996E-3</v>
      </c>
      <c r="AH74" s="11">
        <v>6.4999999999999997E-3</v>
      </c>
      <c r="AI74" s="11">
        <v>5.4000000000000003E-3</v>
      </c>
      <c r="AJ74" s="11">
        <v>4.4000000000000003E-3</v>
      </c>
      <c r="AK74" s="11">
        <v>3.7000000000000002E-3</v>
      </c>
      <c r="AL74" s="11">
        <v>3.0000000000000001E-3</v>
      </c>
      <c r="AM74" s="11">
        <v>2.3E-3</v>
      </c>
      <c r="AN74" s="11">
        <v>1.4E-3</v>
      </c>
      <c r="AO74" s="11">
        <v>4.0000000000000002E-4</v>
      </c>
      <c r="AP74" s="11">
        <v>-1E-3</v>
      </c>
      <c r="AQ74" s="11">
        <v>-2.5000000000000001E-3</v>
      </c>
      <c r="AR74" s="11">
        <v>-4.0000000000000001E-3</v>
      </c>
      <c r="AS74" s="11">
        <v>-5.4999999999999997E-3</v>
      </c>
      <c r="AT74" s="11">
        <v>-6.6E-3</v>
      </c>
      <c r="AU74" s="11">
        <v>-7.1999999999999998E-3</v>
      </c>
      <c r="AV74" s="11">
        <v>-7.3000000000000001E-3</v>
      </c>
      <c r="AW74" s="11">
        <v>-6.7000000000000002E-3</v>
      </c>
      <c r="AX74" s="11">
        <v>-5.4999999999999997E-3</v>
      </c>
      <c r="AY74" s="11">
        <v>-3.7000000000000002E-3</v>
      </c>
      <c r="AZ74" s="11">
        <v>-1.4E-3</v>
      </c>
      <c r="BA74" s="11">
        <v>1E-3</v>
      </c>
      <c r="BB74" s="11">
        <v>3.5000000000000001E-3</v>
      </c>
      <c r="BC74" s="11">
        <v>5.7999999999999996E-3</v>
      </c>
      <c r="BD74" s="11">
        <v>7.7000000000000002E-3</v>
      </c>
      <c r="BE74" s="11">
        <v>9.1000000000000004E-3</v>
      </c>
      <c r="BF74" s="11">
        <v>9.9000000000000008E-3</v>
      </c>
      <c r="BG74" s="11">
        <v>1.01E-2</v>
      </c>
      <c r="BH74" s="11">
        <v>9.7999999999999997E-3</v>
      </c>
      <c r="BI74" s="11">
        <v>9.1000000000000004E-3</v>
      </c>
      <c r="BJ74" s="11">
        <v>8.0999999999999996E-3</v>
      </c>
      <c r="BK74" s="11">
        <v>7.0000000000000001E-3</v>
      </c>
      <c r="BL74" s="11">
        <v>5.7000000000000002E-3</v>
      </c>
      <c r="BM74" s="11">
        <v>4.4000000000000003E-3</v>
      </c>
      <c r="BN74" s="12">
        <v>4.3E-3</v>
      </c>
      <c r="BO74" s="12">
        <v>4.3E-3</v>
      </c>
      <c r="BP74" s="12">
        <v>4.4000000000000003E-3</v>
      </c>
      <c r="BQ74" s="12">
        <v>4.7000000000000002E-3</v>
      </c>
      <c r="BR74" s="12">
        <v>5.0000000000000001E-3</v>
      </c>
      <c r="BS74" s="12">
        <v>5.3E-3</v>
      </c>
      <c r="BT74" s="12">
        <v>5.7000000000000002E-3</v>
      </c>
      <c r="BU74" s="12">
        <v>6.1000000000000004E-3</v>
      </c>
      <c r="BV74" s="12">
        <v>6.4999999999999997E-3</v>
      </c>
      <c r="BW74" s="12">
        <v>6.7999999999999996E-3</v>
      </c>
      <c r="BX74" s="12">
        <v>7.1000000000000004E-3</v>
      </c>
      <c r="BY74" s="12">
        <v>7.3000000000000001E-3</v>
      </c>
      <c r="BZ74" s="12">
        <v>7.6E-3</v>
      </c>
      <c r="CA74" s="12">
        <v>7.9000000000000008E-3</v>
      </c>
      <c r="CB74" s="12">
        <v>8.2000000000000007E-3</v>
      </c>
      <c r="CC74" s="12">
        <v>8.5000000000000006E-3</v>
      </c>
      <c r="CD74" s="12">
        <v>8.6999999999999994E-3</v>
      </c>
      <c r="CE74" s="12">
        <v>8.8000000000000005E-3</v>
      </c>
      <c r="CF74" s="12">
        <v>8.8999999999999999E-3</v>
      </c>
      <c r="CG74" s="12">
        <v>8.9999999999999993E-3</v>
      </c>
    </row>
    <row r="75" spans="1:85" x14ac:dyDescent="0.2">
      <c r="A75" s="6">
        <v>93</v>
      </c>
      <c r="B75" s="11">
        <v>-1.2999999999999999E-2</v>
      </c>
      <c r="C75" s="11">
        <v>-1.1599999999999999E-2</v>
      </c>
      <c r="D75" s="11">
        <v>-1.01E-2</v>
      </c>
      <c r="E75" s="11">
        <v>-8.6999999999999994E-3</v>
      </c>
      <c r="F75" s="11">
        <v>-7.1999999999999998E-3</v>
      </c>
      <c r="G75" s="11">
        <v>-5.7000000000000002E-3</v>
      </c>
      <c r="H75" s="11">
        <v>-4.1000000000000003E-3</v>
      </c>
      <c r="I75" s="11">
        <v>-2.3999999999999998E-3</v>
      </c>
      <c r="J75" s="11">
        <v>-5.9999999999999995E-4</v>
      </c>
      <c r="K75" s="11">
        <v>1.4E-3</v>
      </c>
      <c r="L75" s="11">
        <v>3.3999999999999998E-3</v>
      </c>
      <c r="M75" s="11">
        <v>5.4999999999999997E-3</v>
      </c>
      <c r="N75" s="11">
        <v>7.7000000000000002E-3</v>
      </c>
      <c r="O75" s="11">
        <v>9.7999999999999997E-3</v>
      </c>
      <c r="P75" s="11">
        <v>1.1900000000000001E-2</v>
      </c>
      <c r="Q75" s="11">
        <v>1.38E-2</v>
      </c>
      <c r="R75" s="11">
        <v>1.5599999999999999E-2</v>
      </c>
      <c r="S75" s="11">
        <v>1.7000000000000001E-2</v>
      </c>
      <c r="T75" s="11">
        <v>1.8100000000000002E-2</v>
      </c>
      <c r="U75" s="11">
        <v>1.8800000000000001E-2</v>
      </c>
      <c r="V75" s="11">
        <v>1.9199999999999998E-2</v>
      </c>
      <c r="W75" s="11">
        <v>1.9099999999999999E-2</v>
      </c>
      <c r="X75" s="11">
        <v>1.8800000000000001E-2</v>
      </c>
      <c r="Y75" s="11">
        <v>1.8100000000000002E-2</v>
      </c>
      <c r="Z75" s="11">
        <v>1.7100000000000001E-2</v>
      </c>
      <c r="AA75" s="11">
        <v>1.5900000000000001E-2</v>
      </c>
      <c r="AB75" s="11">
        <v>1.4500000000000001E-2</v>
      </c>
      <c r="AC75" s="11">
        <v>1.2999999999999999E-2</v>
      </c>
      <c r="AD75" s="11">
        <v>1.15E-2</v>
      </c>
      <c r="AE75" s="11">
        <v>0.01</v>
      </c>
      <c r="AF75" s="11">
        <v>8.5000000000000006E-3</v>
      </c>
      <c r="AG75" s="11">
        <v>7.0000000000000001E-3</v>
      </c>
      <c r="AH75" s="11">
        <v>5.7000000000000002E-3</v>
      </c>
      <c r="AI75" s="11">
        <v>4.5999999999999999E-3</v>
      </c>
      <c r="AJ75" s="11">
        <v>3.5999999999999999E-3</v>
      </c>
      <c r="AK75" s="11">
        <v>2.8E-3</v>
      </c>
      <c r="AL75" s="11">
        <v>2.0999999999999999E-3</v>
      </c>
      <c r="AM75" s="11">
        <v>1.2999999999999999E-3</v>
      </c>
      <c r="AN75" s="11">
        <v>5.0000000000000001E-4</v>
      </c>
      <c r="AO75" s="11">
        <v>-5.0000000000000001E-4</v>
      </c>
      <c r="AP75" s="11">
        <v>-1.8E-3</v>
      </c>
      <c r="AQ75" s="11">
        <v>-3.0999999999999999E-3</v>
      </c>
      <c r="AR75" s="11">
        <v>-4.4999999999999997E-3</v>
      </c>
      <c r="AS75" s="11">
        <v>-5.7999999999999996E-3</v>
      </c>
      <c r="AT75" s="11">
        <v>-6.7999999999999996E-3</v>
      </c>
      <c r="AU75" s="11">
        <v>-7.3000000000000001E-3</v>
      </c>
      <c r="AV75" s="11">
        <v>-7.3000000000000001E-3</v>
      </c>
      <c r="AW75" s="11">
        <v>-6.7999999999999996E-3</v>
      </c>
      <c r="AX75" s="11">
        <v>-5.7000000000000002E-3</v>
      </c>
      <c r="AY75" s="11">
        <v>-4.0000000000000001E-3</v>
      </c>
      <c r="AZ75" s="11">
        <v>-2E-3</v>
      </c>
      <c r="BA75" s="11">
        <v>2.9999999999999997E-4</v>
      </c>
      <c r="BB75" s="11">
        <v>2.5999999999999999E-3</v>
      </c>
      <c r="BC75" s="11">
        <v>4.7999999999999996E-3</v>
      </c>
      <c r="BD75" s="11">
        <v>6.6E-3</v>
      </c>
      <c r="BE75" s="11">
        <v>8.0000000000000002E-3</v>
      </c>
      <c r="BF75" s="11">
        <v>8.8999999999999999E-3</v>
      </c>
      <c r="BG75" s="11">
        <v>9.2999999999999992E-3</v>
      </c>
      <c r="BH75" s="11">
        <v>9.1999999999999998E-3</v>
      </c>
      <c r="BI75" s="11">
        <v>8.6999999999999994E-3</v>
      </c>
      <c r="BJ75" s="11">
        <v>7.9000000000000008E-3</v>
      </c>
      <c r="BK75" s="11">
        <v>7.0000000000000001E-3</v>
      </c>
      <c r="BL75" s="11">
        <v>5.8999999999999999E-3</v>
      </c>
      <c r="BM75" s="11">
        <v>4.7999999999999996E-3</v>
      </c>
      <c r="BN75" s="12">
        <v>4.7000000000000002E-3</v>
      </c>
      <c r="BO75" s="12">
        <v>4.5999999999999999E-3</v>
      </c>
      <c r="BP75" s="12">
        <v>4.7000000000000002E-3</v>
      </c>
      <c r="BQ75" s="12">
        <v>4.7999999999999996E-3</v>
      </c>
      <c r="BR75" s="12">
        <v>5.1000000000000004E-3</v>
      </c>
      <c r="BS75" s="12">
        <v>5.3E-3</v>
      </c>
      <c r="BT75" s="12">
        <v>5.5999999999999999E-3</v>
      </c>
      <c r="BU75" s="12">
        <v>6.0000000000000001E-3</v>
      </c>
      <c r="BV75" s="12">
        <v>6.3E-3</v>
      </c>
      <c r="BW75" s="12">
        <v>6.4999999999999997E-3</v>
      </c>
      <c r="BX75" s="12">
        <v>6.7999999999999996E-3</v>
      </c>
      <c r="BY75" s="12">
        <v>7.0000000000000001E-3</v>
      </c>
      <c r="BZ75" s="12">
        <v>7.3000000000000001E-3</v>
      </c>
      <c r="CA75" s="12">
        <v>7.6E-3</v>
      </c>
      <c r="CB75" s="12">
        <v>7.9000000000000008E-3</v>
      </c>
      <c r="CC75" s="12">
        <v>8.2000000000000007E-3</v>
      </c>
      <c r="CD75" s="12">
        <v>8.3999999999999995E-3</v>
      </c>
      <c r="CE75" s="12">
        <v>8.6E-3</v>
      </c>
      <c r="CF75" s="12">
        <v>8.6999999999999994E-3</v>
      </c>
      <c r="CG75" s="12">
        <v>8.8000000000000005E-3</v>
      </c>
    </row>
    <row r="76" spans="1:85" x14ac:dyDescent="0.2">
      <c r="A76" s="6">
        <v>94</v>
      </c>
      <c r="B76" s="11">
        <v>-1.46E-2</v>
      </c>
      <c r="C76" s="11">
        <v>-1.2800000000000001E-2</v>
      </c>
      <c r="D76" s="11">
        <v>-1.11E-2</v>
      </c>
      <c r="E76" s="11">
        <v>-9.4000000000000004E-3</v>
      </c>
      <c r="F76" s="11">
        <v>-7.6E-3</v>
      </c>
      <c r="G76" s="11">
        <v>-5.7999999999999996E-3</v>
      </c>
      <c r="H76" s="11">
        <v>-4.0000000000000001E-3</v>
      </c>
      <c r="I76" s="11">
        <v>-2.0999999999999999E-3</v>
      </c>
      <c r="J76" s="11">
        <v>-1E-4</v>
      </c>
      <c r="K76" s="11">
        <v>1.9E-3</v>
      </c>
      <c r="L76" s="11">
        <v>3.8999999999999998E-3</v>
      </c>
      <c r="M76" s="11">
        <v>6.0000000000000001E-3</v>
      </c>
      <c r="N76" s="11">
        <v>8.0999999999999996E-3</v>
      </c>
      <c r="O76" s="11">
        <v>1.01E-2</v>
      </c>
      <c r="P76" s="11">
        <v>1.2E-2</v>
      </c>
      <c r="Q76" s="11">
        <v>1.37E-2</v>
      </c>
      <c r="R76" s="11">
        <v>1.52E-2</v>
      </c>
      <c r="S76" s="11">
        <v>1.6500000000000001E-2</v>
      </c>
      <c r="T76" s="11">
        <v>1.7399999999999999E-2</v>
      </c>
      <c r="U76" s="11">
        <v>1.7899999999999999E-2</v>
      </c>
      <c r="V76" s="11">
        <v>1.8200000000000001E-2</v>
      </c>
      <c r="W76" s="11">
        <v>1.7999999999999999E-2</v>
      </c>
      <c r="X76" s="11">
        <v>1.7600000000000001E-2</v>
      </c>
      <c r="Y76" s="11">
        <v>1.6899999999999998E-2</v>
      </c>
      <c r="Z76" s="11">
        <v>1.5900000000000001E-2</v>
      </c>
      <c r="AA76" s="11">
        <v>1.47E-2</v>
      </c>
      <c r="AB76" s="11">
        <v>1.34E-2</v>
      </c>
      <c r="AC76" s="11">
        <v>1.2E-2</v>
      </c>
      <c r="AD76" s="11">
        <v>1.0500000000000001E-2</v>
      </c>
      <c r="AE76" s="11">
        <v>8.9999999999999993E-3</v>
      </c>
      <c r="AF76" s="11">
        <v>7.6E-3</v>
      </c>
      <c r="AG76" s="11">
        <v>6.1999999999999998E-3</v>
      </c>
      <c r="AH76" s="11">
        <v>4.8999999999999998E-3</v>
      </c>
      <c r="AI76" s="11">
        <v>3.7000000000000002E-3</v>
      </c>
      <c r="AJ76" s="11">
        <v>2.7000000000000001E-3</v>
      </c>
      <c r="AK76" s="11">
        <v>1.9E-3</v>
      </c>
      <c r="AL76" s="11">
        <v>1.1000000000000001E-3</v>
      </c>
      <c r="AM76" s="11">
        <v>2.9999999999999997E-4</v>
      </c>
      <c r="AN76" s="11">
        <v>-5.0000000000000001E-4</v>
      </c>
      <c r="AO76" s="11">
        <v>-1.5E-3</v>
      </c>
      <c r="AP76" s="11">
        <v>-2.5999999999999999E-3</v>
      </c>
      <c r="AQ76" s="11">
        <v>-3.8E-3</v>
      </c>
      <c r="AR76" s="11">
        <v>-5.0000000000000001E-3</v>
      </c>
      <c r="AS76" s="11">
        <v>-6.1000000000000004E-3</v>
      </c>
      <c r="AT76" s="11">
        <v>-6.8999999999999999E-3</v>
      </c>
      <c r="AU76" s="11">
        <v>-7.3000000000000001E-3</v>
      </c>
      <c r="AV76" s="11">
        <v>-7.3000000000000001E-3</v>
      </c>
      <c r="AW76" s="11">
        <v>-6.7999999999999996E-3</v>
      </c>
      <c r="AX76" s="11">
        <v>-5.7999999999999996E-3</v>
      </c>
      <c r="AY76" s="11">
        <v>-4.3E-3</v>
      </c>
      <c r="AZ76" s="11">
        <v>-2.3999999999999998E-3</v>
      </c>
      <c r="BA76" s="11">
        <v>-4.0000000000000002E-4</v>
      </c>
      <c r="BB76" s="11">
        <v>1.6999999999999999E-3</v>
      </c>
      <c r="BC76" s="11">
        <v>3.7000000000000002E-3</v>
      </c>
      <c r="BD76" s="11">
        <v>5.4999999999999997E-3</v>
      </c>
      <c r="BE76" s="11">
        <v>6.8999999999999999E-3</v>
      </c>
      <c r="BF76" s="11">
        <v>7.7999999999999996E-3</v>
      </c>
      <c r="BG76" s="11">
        <v>8.3000000000000001E-3</v>
      </c>
      <c r="BH76" s="11">
        <v>8.3999999999999995E-3</v>
      </c>
      <c r="BI76" s="11">
        <v>8.2000000000000007E-3</v>
      </c>
      <c r="BJ76" s="11">
        <v>7.7000000000000002E-3</v>
      </c>
      <c r="BK76" s="11">
        <v>7.0000000000000001E-3</v>
      </c>
      <c r="BL76" s="11">
        <v>6.1999999999999998E-3</v>
      </c>
      <c r="BM76" s="11">
        <v>5.3E-3</v>
      </c>
      <c r="BN76" s="12">
        <v>5.1000000000000004E-3</v>
      </c>
      <c r="BO76" s="12">
        <v>5.0000000000000001E-3</v>
      </c>
      <c r="BP76" s="12">
        <v>5.0000000000000001E-3</v>
      </c>
      <c r="BQ76" s="12">
        <v>5.0000000000000001E-3</v>
      </c>
      <c r="BR76" s="12">
        <v>5.1999999999999998E-3</v>
      </c>
      <c r="BS76" s="12">
        <v>5.4000000000000003E-3</v>
      </c>
      <c r="BT76" s="12">
        <v>5.5999999999999999E-3</v>
      </c>
      <c r="BU76" s="12">
        <v>5.8999999999999999E-3</v>
      </c>
      <c r="BV76" s="12">
        <v>6.1000000000000004E-3</v>
      </c>
      <c r="BW76" s="12">
        <v>6.3E-3</v>
      </c>
      <c r="BX76" s="12">
        <v>6.4999999999999997E-3</v>
      </c>
      <c r="BY76" s="12">
        <v>6.7999999999999996E-3</v>
      </c>
      <c r="BZ76" s="12">
        <v>7.0000000000000001E-3</v>
      </c>
      <c r="CA76" s="12">
        <v>7.3000000000000001E-3</v>
      </c>
      <c r="CB76" s="12">
        <v>7.6E-3</v>
      </c>
      <c r="CC76" s="12">
        <v>7.9000000000000008E-3</v>
      </c>
      <c r="CD76" s="12">
        <v>8.0999999999999996E-3</v>
      </c>
      <c r="CE76" s="12">
        <v>8.3000000000000001E-3</v>
      </c>
      <c r="CF76" s="12">
        <v>8.6E-3</v>
      </c>
      <c r="CG76" s="12">
        <v>8.6999999999999994E-3</v>
      </c>
    </row>
    <row r="77" spans="1:85" x14ac:dyDescent="0.2">
      <c r="A77" s="6">
        <v>95</v>
      </c>
      <c r="B77" s="11">
        <v>-1.61E-2</v>
      </c>
      <c r="C77" s="11">
        <v>-1.4E-2</v>
      </c>
      <c r="D77" s="11">
        <v>-1.1900000000000001E-2</v>
      </c>
      <c r="E77" s="11">
        <v>-9.9000000000000008E-3</v>
      </c>
      <c r="F77" s="11">
        <v>-7.7999999999999996E-3</v>
      </c>
      <c r="G77" s="11">
        <v>-5.7000000000000002E-3</v>
      </c>
      <c r="H77" s="11">
        <v>-3.5999999999999999E-3</v>
      </c>
      <c r="I77" s="11">
        <v>-1.6000000000000001E-3</v>
      </c>
      <c r="J77" s="11">
        <v>5.0000000000000001E-4</v>
      </c>
      <c r="K77" s="11">
        <v>2.5999999999999999E-3</v>
      </c>
      <c r="L77" s="11">
        <v>4.7000000000000002E-3</v>
      </c>
      <c r="M77" s="11">
        <v>6.7000000000000002E-3</v>
      </c>
      <c r="N77" s="11">
        <v>8.6E-3</v>
      </c>
      <c r="O77" s="11">
        <v>1.04E-2</v>
      </c>
      <c r="P77" s="11">
        <v>1.21E-2</v>
      </c>
      <c r="Q77" s="11">
        <v>1.3599999999999999E-2</v>
      </c>
      <c r="R77" s="11">
        <v>1.4800000000000001E-2</v>
      </c>
      <c r="S77" s="11">
        <v>1.5800000000000002E-2</v>
      </c>
      <c r="T77" s="11">
        <v>1.6500000000000001E-2</v>
      </c>
      <c r="U77" s="11">
        <v>1.6899999999999998E-2</v>
      </c>
      <c r="V77" s="11">
        <v>1.7000000000000001E-2</v>
      </c>
      <c r="W77" s="11">
        <v>1.6799999999999999E-2</v>
      </c>
      <c r="X77" s="11">
        <v>1.6299999999999999E-2</v>
      </c>
      <c r="Y77" s="11">
        <v>1.5599999999999999E-2</v>
      </c>
      <c r="Z77" s="11">
        <v>1.46E-2</v>
      </c>
      <c r="AA77" s="11">
        <v>1.35E-2</v>
      </c>
      <c r="AB77" s="11">
        <v>1.2200000000000001E-2</v>
      </c>
      <c r="AC77" s="11">
        <v>1.09E-2</v>
      </c>
      <c r="AD77" s="11">
        <v>9.4999999999999998E-3</v>
      </c>
      <c r="AE77" s="11">
        <v>8.0000000000000002E-3</v>
      </c>
      <c r="AF77" s="11">
        <v>6.6E-3</v>
      </c>
      <c r="AG77" s="11">
        <v>5.1999999999999998E-3</v>
      </c>
      <c r="AH77" s="11">
        <v>4.0000000000000001E-3</v>
      </c>
      <c r="AI77" s="11">
        <v>2.8E-3</v>
      </c>
      <c r="AJ77" s="11">
        <v>1.8E-3</v>
      </c>
      <c r="AK77" s="11">
        <v>8.0000000000000004E-4</v>
      </c>
      <c r="AL77" s="11">
        <v>0</v>
      </c>
      <c r="AM77" s="11">
        <v>-8.0000000000000004E-4</v>
      </c>
      <c r="AN77" s="11">
        <v>-1.6000000000000001E-3</v>
      </c>
      <c r="AO77" s="11">
        <v>-2.5000000000000001E-3</v>
      </c>
      <c r="AP77" s="11">
        <v>-3.3999999999999998E-3</v>
      </c>
      <c r="AQ77" s="11">
        <v>-4.4999999999999997E-3</v>
      </c>
      <c r="AR77" s="11">
        <v>-5.4999999999999997E-3</v>
      </c>
      <c r="AS77" s="11">
        <v>-6.3E-3</v>
      </c>
      <c r="AT77" s="11">
        <v>-7.0000000000000001E-3</v>
      </c>
      <c r="AU77" s="11">
        <v>-7.3000000000000001E-3</v>
      </c>
      <c r="AV77" s="11">
        <v>-7.1999999999999998E-3</v>
      </c>
      <c r="AW77" s="11">
        <v>-6.7999999999999996E-3</v>
      </c>
      <c r="AX77" s="11">
        <v>-5.7999999999999996E-3</v>
      </c>
      <c r="AY77" s="11">
        <v>-4.4999999999999997E-3</v>
      </c>
      <c r="AZ77" s="11">
        <v>-2.8999999999999998E-3</v>
      </c>
      <c r="BA77" s="11">
        <v>-1E-3</v>
      </c>
      <c r="BB77" s="11">
        <v>8.9999999999999998E-4</v>
      </c>
      <c r="BC77" s="11">
        <v>2.7000000000000001E-3</v>
      </c>
      <c r="BD77" s="11">
        <v>4.3E-3</v>
      </c>
      <c r="BE77" s="11">
        <v>5.7000000000000002E-3</v>
      </c>
      <c r="BF77" s="11">
        <v>6.7000000000000002E-3</v>
      </c>
      <c r="BG77" s="11">
        <v>7.3000000000000001E-3</v>
      </c>
      <c r="BH77" s="11">
        <v>7.6E-3</v>
      </c>
      <c r="BI77" s="11">
        <v>7.6E-3</v>
      </c>
      <c r="BJ77" s="11">
        <v>7.4000000000000003E-3</v>
      </c>
      <c r="BK77" s="11">
        <v>6.8999999999999999E-3</v>
      </c>
      <c r="BL77" s="11">
        <v>6.4000000000000003E-3</v>
      </c>
      <c r="BM77" s="11">
        <v>5.7999999999999996E-3</v>
      </c>
      <c r="BN77" s="12">
        <v>5.5999999999999999E-3</v>
      </c>
      <c r="BO77" s="12">
        <v>5.4000000000000003E-3</v>
      </c>
      <c r="BP77" s="12">
        <v>5.3E-3</v>
      </c>
      <c r="BQ77" s="12">
        <v>5.3E-3</v>
      </c>
      <c r="BR77" s="12">
        <v>5.3E-3</v>
      </c>
      <c r="BS77" s="12">
        <v>5.4000000000000003E-3</v>
      </c>
      <c r="BT77" s="12">
        <v>5.5999999999999999E-3</v>
      </c>
      <c r="BU77" s="12">
        <v>5.7999999999999996E-3</v>
      </c>
      <c r="BV77" s="12">
        <v>5.8999999999999999E-3</v>
      </c>
      <c r="BW77" s="12">
        <v>6.1000000000000004E-3</v>
      </c>
      <c r="BX77" s="12">
        <v>6.3E-3</v>
      </c>
      <c r="BY77" s="12">
        <v>6.4999999999999997E-3</v>
      </c>
      <c r="BZ77" s="12">
        <v>6.7999999999999996E-3</v>
      </c>
      <c r="CA77" s="12">
        <v>7.0000000000000001E-3</v>
      </c>
      <c r="CB77" s="12">
        <v>7.3000000000000001E-3</v>
      </c>
      <c r="CC77" s="12">
        <v>7.6E-3</v>
      </c>
      <c r="CD77" s="12">
        <v>7.7999999999999996E-3</v>
      </c>
      <c r="CE77" s="12">
        <v>8.0999999999999996E-3</v>
      </c>
      <c r="CF77" s="12">
        <v>8.3000000000000001E-3</v>
      </c>
      <c r="CG77" s="12">
        <v>8.5000000000000006E-3</v>
      </c>
    </row>
    <row r="78" spans="1:85" x14ac:dyDescent="0.2">
      <c r="A78" s="6">
        <v>96</v>
      </c>
      <c r="B78" s="11">
        <v>-1.5299999999999999E-2</v>
      </c>
      <c r="C78" s="11">
        <v>-1.3299999999999999E-2</v>
      </c>
      <c r="D78" s="11">
        <v>-1.1299999999999999E-2</v>
      </c>
      <c r="E78" s="11">
        <v>-9.4000000000000004E-3</v>
      </c>
      <c r="F78" s="11">
        <v>-7.4000000000000003E-3</v>
      </c>
      <c r="G78" s="11">
        <v>-5.4000000000000003E-3</v>
      </c>
      <c r="H78" s="11">
        <v>-3.5000000000000001E-3</v>
      </c>
      <c r="I78" s="11">
        <v>-1.5E-3</v>
      </c>
      <c r="J78" s="11">
        <v>5.0000000000000001E-4</v>
      </c>
      <c r="K78" s="11">
        <v>2.5000000000000001E-3</v>
      </c>
      <c r="L78" s="11">
        <v>4.4000000000000003E-3</v>
      </c>
      <c r="M78" s="11">
        <v>6.3E-3</v>
      </c>
      <c r="N78" s="11">
        <v>8.2000000000000007E-3</v>
      </c>
      <c r="O78" s="11">
        <v>9.9000000000000008E-3</v>
      </c>
      <c r="P78" s="11">
        <v>1.15E-2</v>
      </c>
      <c r="Q78" s="11">
        <v>1.29E-2</v>
      </c>
      <c r="R78" s="11">
        <v>1.41E-2</v>
      </c>
      <c r="S78" s="11">
        <v>1.4999999999999999E-2</v>
      </c>
      <c r="T78" s="11">
        <v>1.5699999999999999E-2</v>
      </c>
      <c r="U78" s="11">
        <v>1.61E-2</v>
      </c>
      <c r="V78" s="11">
        <v>1.6199999999999999E-2</v>
      </c>
      <c r="W78" s="11">
        <v>1.6E-2</v>
      </c>
      <c r="X78" s="11">
        <v>1.55E-2</v>
      </c>
      <c r="Y78" s="11">
        <v>1.4800000000000001E-2</v>
      </c>
      <c r="Z78" s="11">
        <v>1.3899999999999999E-2</v>
      </c>
      <c r="AA78" s="11">
        <v>1.2800000000000001E-2</v>
      </c>
      <c r="AB78" s="11">
        <v>1.1599999999999999E-2</v>
      </c>
      <c r="AC78" s="11">
        <v>1.03E-2</v>
      </c>
      <c r="AD78" s="11">
        <v>8.9999999999999993E-3</v>
      </c>
      <c r="AE78" s="11">
        <v>7.6E-3</v>
      </c>
      <c r="AF78" s="11">
        <v>6.3E-3</v>
      </c>
      <c r="AG78" s="11">
        <v>5.0000000000000001E-3</v>
      </c>
      <c r="AH78" s="11">
        <v>3.8E-3</v>
      </c>
      <c r="AI78" s="11">
        <v>2.7000000000000001E-3</v>
      </c>
      <c r="AJ78" s="11">
        <v>1.6999999999999999E-3</v>
      </c>
      <c r="AK78" s="11">
        <v>8.0000000000000004E-4</v>
      </c>
      <c r="AL78" s="11">
        <v>0</v>
      </c>
      <c r="AM78" s="11">
        <v>-6.9999999999999999E-4</v>
      </c>
      <c r="AN78" s="11">
        <v>-1.5E-3</v>
      </c>
      <c r="AO78" s="11">
        <v>-2.3E-3</v>
      </c>
      <c r="AP78" s="11">
        <v>-3.3E-3</v>
      </c>
      <c r="AQ78" s="11">
        <v>-4.1999999999999997E-3</v>
      </c>
      <c r="AR78" s="11">
        <v>-5.1999999999999998E-3</v>
      </c>
      <c r="AS78" s="11">
        <v>-6.0000000000000001E-3</v>
      </c>
      <c r="AT78" s="11">
        <v>-6.6E-3</v>
      </c>
      <c r="AU78" s="11">
        <v>-6.8999999999999999E-3</v>
      </c>
      <c r="AV78" s="11">
        <v>-6.8999999999999999E-3</v>
      </c>
      <c r="AW78" s="11">
        <v>-6.4000000000000003E-3</v>
      </c>
      <c r="AX78" s="11">
        <v>-5.4999999999999997E-3</v>
      </c>
      <c r="AY78" s="11">
        <v>-4.3E-3</v>
      </c>
      <c r="AZ78" s="11">
        <v>-2.7000000000000001E-3</v>
      </c>
      <c r="BA78" s="11">
        <v>-1E-3</v>
      </c>
      <c r="BB78" s="11">
        <v>8.0000000000000004E-4</v>
      </c>
      <c r="BC78" s="11">
        <v>2.5999999999999999E-3</v>
      </c>
      <c r="BD78" s="11">
        <v>4.1000000000000003E-3</v>
      </c>
      <c r="BE78" s="11">
        <v>5.4000000000000003E-3</v>
      </c>
      <c r="BF78" s="11">
        <v>6.4000000000000003E-3</v>
      </c>
      <c r="BG78" s="11">
        <v>7.0000000000000001E-3</v>
      </c>
      <c r="BH78" s="11">
        <v>7.3000000000000001E-3</v>
      </c>
      <c r="BI78" s="11">
        <v>7.1999999999999998E-3</v>
      </c>
      <c r="BJ78" s="11">
        <v>7.0000000000000001E-3</v>
      </c>
      <c r="BK78" s="11">
        <v>6.6E-3</v>
      </c>
      <c r="BL78" s="11">
        <v>6.1000000000000004E-3</v>
      </c>
      <c r="BM78" s="11">
        <v>5.5999999999999999E-3</v>
      </c>
      <c r="BN78" s="12">
        <v>5.3E-3</v>
      </c>
      <c r="BO78" s="12">
        <v>5.1000000000000004E-3</v>
      </c>
      <c r="BP78" s="12">
        <v>5.1000000000000004E-3</v>
      </c>
      <c r="BQ78" s="12">
        <v>5.0000000000000001E-3</v>
      </c>
      <c r="BR78" s="12">
        <v>5.1000000000000004E-3</v>
      </c>
      <c r="BS78" s="12">
        <v>5.1999999999999998E-3</v>
      </c>
      <c r="BT78" s="12">
        <v>5.3E-3</v>
      </c>
      <c r="BU78" s="12">
        <v>5.4999999999999997E-3</v>
      </c>
      <c r="BV78" s="12">
        <v>5.5999999999999999E-3</v>
      </c>
      <c r="BW78" s="12">
        <v>5.7999999999999996E-3</v>
      </c>
      <c r="BX78" s="12">
        <v>6.0000000000000001E-3</v>
      </c>
      <c r="BY78" s="12">
        <v>6.1999999999999998E-3</v>
      </c>
      <c r="BZ78" s="12">
        <v>6.4000000000000003E-3</v>
      </c>
      <c r="CA78" s="12">
        <v>6.7000000000000002E-3</v>
      </c>
      <c r="CB78" s="12">
        <v>6.8999999999999999E-3</v>
      </c>
      <c r="CC78" s="12">
        <v>7.1999999999999998E-3</v>
      </c>
      <c r="CD78" s="12">
        <v>7.4000000000000003E-3</v>
      </c>
      <c r="CE78" s="12">
        <v>7.7000000000000002E-3</v>
      </c>
      <c r="CF78" s="12">
        <v>7.9000000000000008E-3</v>
      </c>
      <c r="CG78" s="12">
        <v>8.0999999999999996E-3</v>
      </c>
    </row>
    <row r="79" spans="1:85" x14ac:dyDescent="0.2">
      <c r="A79" s="6">
        <v>97</v>
      </c>
      <c r="B79" s="11">
        <v>-1.4500000000000001E-2</v>
      </c>
      <c r="C79" s="11">
        <v>-1.26E-2</v>
      </c>
      <c r="D79" s="11">
        <v>-1.0699999999999999E-2</v>
      </c>
      <c r="E79" s="11">
        <v>-8.8999999999999999E-3</v>
      </c>
      <c r="F79" s="11">
        <v>-7.0000000000000001E-3</v>
      </c>
      <c r="G79" s="11">
        <v>-5.1999999999999998E-3</v>
      </c>
      <c r="H79" s="11">
        <v>-3.3E-3</v>
      </c>
      <c r="I79" s="11">
        <v>-1.4E-3</v>
      </c>
      <c r="J79" s="11">
        <v>5.0000000000000001E-4</v>
      </c>
      <c r="K79" s="11">
        <v>2.3E-3</v>
      </c>
      <c r="L79" s="11">
        <v>4.1999999999999997E-3</v>
      </c>
      <c r="M79" s="11">
        <v>6.0000000000000001E-3</v>
      </c>
      <c r="N79" s="11">
        <v>7.7000000000000002E-3</v>
      </c>
      <c r="O79" s="11">
        <v>9.4000000000000004E-3</v>
      </c>
      <c r="P79" s="11">
        <v>1.09E-2</v>
      </c>
      <c r="Q79" s="11">
        <v>1.2200000000000001E-2</v>
      </c>
      <c r="R79" s="11">
        <v>1.3299999999999999E-2</v>
      </c>
      <c r="S79" s="11">
        <v>1.4200000000000001E-2</v>
      </c>
      <c r="T79" s="11">
        <v>1.49E-2</v>
      </c>
      <c r="U79" s="11">
        <v>1.52E-2</v>
      </c>
      <c r="V79" s="11">
        <v>1.5299999999999999E-2</v>
      </c>
      <c r="W79" s="11">
        <v>1.5100000000000001E-2</v>
      </c>
      <c r="X79" s="11">
        <v>1.47E-2</v>
      </c>
      <c r="Y79" s="11">
        <v>1.4E-2</v>
      </c>
      <c r="Z79" s="11">
        <v>1.32E-2</v>
      </c>
      <c r="AA79" s="11">
        <v>1.2200000000000001E-2</v>
      </c>
      <c r="AB79" s="11">
        <v>1.0999999999999999E-2</v>
      </c>
      <c r="AC79" s="11">
        <v>9.7999999999999997E-3</v>
      </c>
      <c r="AD79" s="11">
        <v>8.5000000000000006E-3</v>
      </c>
      <c r="AE79" s="11">
        <v>7.1999999999999998E-3</v>
      </c>
      <c r="AF79" s="11">
        <v>5.8999999999999999E-3</v>
      </c>
      <c r="AG79" s="11">
        <v>4.7000000000000002E-3</v>
      </c>
      <c r="AH79" s="11">
        <v>3.5999999999999999E-3</v>
      </c>
      <c r="AI79" s="11">
        <v>2.5000000000000001E-3</v>
      </c>
      <c r="AJ79" s="11">
        <v>1.6000000000000001E-3</v>
      </c>
      <c r="AK79" s="11">
        <v>8.0000000000000004E-4</v>
      </c>
      <c r="AL79" s="11">
        <v>0</v>
      </c>
      <c r="AM79" s="11">
        <v>-6.9999999999999999E-4</v>
      </c>
      <c r="AN79" s="11">
        <v>-1.4E-3</v>
      </c>
      <c r="AO79" s="11">
        <v>-2.2000000000000001E-3</v>
      </c>
      <c r="AP79" s="11">
        <v>-3.0999999999999999E-3</v>
      </c>
      <c r="AQ79" s="11">
        <v>-4.0000000000000001E-3</v>
      </c>
      <c r="AR79" s="11">
        <v>-4.8999999999999998E-3</v>
      </c>
      <c r="AS79" s="11">
        <v>-5.7000000000000002E-3</v>
      </c>
      <c r="AT79" s="11">
        <v>-6.3E-3</v>
      </c>
      <c r="AU79" s="11">
        <v>-6.6E-3</v>
      </c>
      <c r="AV79" s="11">
        <v>-6.4999999999999997E-3</v>
      </c>
      <c r="AW79" s="11">
        <v>-6.1000000000000004E-3</v>
      </c>
      <c r="AX79" s="11">
        <v>-5.1999999999999998E-3</v>
      </c>
      <c r="AY79" s="11">
        <v>-4.0000000000000001E-3</v>
      </c>
      <c r="AZ79" s="11">
        <v>-2.5999999999999999E-3</v>
      </c>
      <c r="BA79" s="11">
        <v>-8.9999999999999998E-4</v>
      </c>
      <c r="BB79" s="11">
        <v>8.0000000000000004E-4</v>
      </c>
      <c r="BC79" s="11">
        <v>2.3999999999999998E-3</v>
      </c>
      <c r="BD79" s="11">
        <v>3.8999999999999998E-3</v>
      </c>
      <c r="BE79" s="11">
        <v>5.1000000000000004E-3</v>
      </c>
      <c r="BF79" s="11">
        <v>6.0000000000000001E-3</v>
      </c>
      <c r="BG79" s="11">
        <v>6.6E-3</v>
      </c>
      <c r="BH79" s="11">
        <v>6.8999999999999999E-3</v>
      </c>
      <c r="BI79" s="11">
        <v>6.8999999999999999E-3</v>
      </c>
      <c r="BJ79" s="11">
        <v>6.6E-3</v>
      </c>
      <c r="BK79" s="11">
        <v>6.1999999999999998E-3</v>
      </c>
      <c r="BL79" s="11">
        <v>5.7999999999999996E-3</v>
      </c>
      <c r="BM79" s="11">
        <v>5.3E-3</v>
      </c>
      <c r="BN79" s="12">
        <v>5.0000000000000001E-3</v>
      </c>
      <c r="BO79" s="12">
        <v>4.8999999999999998E-3</v>
      </c>
      <c r="BP79" s="12">
        <v>4.7999999999999996E-3</v>
      </c>
      <c r="BQ79" s="12">
        <v>4.7999999999999996E-3</v>
      </c>
      <c r="BR79" s="12">
        <v>4.7999999999999996E-3</v>
      </c>
      <c r="BS79" s="12">
        <v>4.8999999999999998E-3</v>
      </c>
      <c r="BT79" s="12">
        <v>5.0000000000000001E-3</v>
      </c>
      <c r="BU79" s="12">
        <v>5.1999999999999998E-3</v>
      </c>
      <c r="BV79" s="12">
        <v>5.3E-3</v>
      </c>
      <c r="BW79" s="12">
        <v>5.4999999999999997E-3</v>
      </c>
      <c r="BX79" s="12">
        <v>5.7000000000000002E-3</v>
      </c>
      <c r="BY79" s="12">
        <v>5.8999999999999999E-3</v>
      </c>
      <c r="BZ79" s="12">
        <v>6.1000000000000004E-3</v>
      </c>
      <c r="CA79" s="12">
        <v>6.3E-3</v>
      </c>
      <c r="CB79" s="12">
        <v>6.6E-3</v>
      </c>
      <c r="CC79" s="12">
        <v>6.7999999999999996E-3</v>
      </c>
      <c r="CD79" s="12">
        <v>7.0000000000000001E-3</v>
      </c>
      <c r="CE79" s="12">
        <v>7.3000000000000001E-3</v>
      </c>
      <c r="CF79" s="12">
        <v>7.4999999999999997E-3</v>
      </c>
      <c r="CG79" s="12">
        <v>7.7000000000000002E-3</v>
      </c>
    </row>
    <row r="80" spans="1:85" x14ac:dyDescent="0.2">
      <c r="A80" s="6">
        <v>98</v>
      </c>
      <c r="B80" s="11">
        <v>-1.37E-2</v>
      </c>
      <c r="C80" s="11">
        <v>-1.1900000000000001E-2</v>
      </c>
      <c r="D80" s="11">
        <v>-1.01E-2</v>
      </c>
      <c r="E80" s="11">
        <v>-8.3999999999999995E-3</v>
      </c>
      <c r="F80" s="11">
        <v>-6.6E-3</v>
      </c>
      <c r="G80" s="11">
        <v>-4.8999999999999998E-3</v>
      </c>
      <c r="H80" s="11">
        <v>-3.0999999999999999E-3</v>
      </c>
      <c r="I80" s="11">
        <v>-1.2999999999999999E-3</v>
      </c>
      <c r="J80" s="11">
        <v>4.0000000000000002E-4</v>
      </c>
      <c r="K80" s="11">
        <v>2.2000000000000001E-3</v>
      </c>
      <c r="L80" s="11">
        <v>4.0000000000000001E-3</v>
      </c>
      <c r="M80" s="11">
        <v>5.7000000000000002E-3</v>
      </c>
      <c r="N80" s="11">
        <v>7.3000000000000001E-3</v>
      </c>
      <c r="O80" s="11">
        <v>8.8000000000000005E-3</v>
      </c>
      <c r="P80" s="11">
        <v>1.03E-2</v>
      </c>
      <c r="Q80" s="11">
        <v>1.15E-2</v>
      </c>
      <c r="R80" s="11">
        <v>1.26E-2</v>
      </c>
      <c r="S80" s="11">
        <v>1.35E-2</v>
      </c>
      <c r="T80" s="11">
        <v>1.41E-2</v>
      </c>
      <c r="U80" s="11">
        <v>1.44E-2</v>
      </c>
      <c r="V80" s="11">
        <v>1.4500000000000001E-2</v>
      </c>
      <c r="W80" s="11">
        <v>1.43E-2</v>
      </c>
      <c r="X80" s="11">
        <v>1.3899999999999999E-2</v>
      </c>
      <c r="Y80" s="11">
        <v>1.3299999999999999E-2</v>
      </c>
      <c r="Z80" s="11">
        <v>1.24E-2</v>
      </c>
      <c r="AA80" s="11">
        <v>1.15E-2</v>
      </c>
      <c r="AB80" s="11">
        <v>1.04E-2</v>
      </c>
      <c r="AC80" s="11">
        <v>9.1999999999999998E-3</v>
      </c>
      <c r="AD80" s="11">
        <v>8.0000000000000002E-3</v>
      </c>
      <c r="AE80" s="11">
        <v>6.7999999999999996E-3</v>
      </c>
      <c r="AF80" s="11">
        <v>5.5999999999999999E-3</v>
      </c>
      <c r="AG80" s="11">
        <v>4.4000000000000003E-3</v>
      </c>
      <c r="AH80" s="11">
        <v>3.3999999999999998E-3</v>
      </c>
      <c r="AI80" s="11">
        <v>2.3999999999999998E-3</v>
      </c>
      <c r="AJ80" s="11">
        <v>1.5E-3</v>
      </c>
      <c r="AK80" s="11">
        <v>6.9999999999999999E-4</v>
      </c>
      <c r="AL80" s="11">
        <v>0</v>
      </c>
      <c r="AM80" s="11">
        <v>-5.9999999999999995E-4</v>
      </c>
      <c r="AN80" s="11">
        <v>-1.2999999999999999E-3</v>
      </c>
      <c r="AO80" s="11">
        <v>-2.0999999999999999E-3</v>
      </c>
      <c r="AP80" s="11">
        <v>-2.8999999999999998E-3</v>
      </c>
      <c r="AQ80" s="11">
        <v>-3.8E-3</v>
      </c>
      <c r="AR80" s="11">
        <v>-4.5999999999999999E-3</v>
      </c>
      <c r="AS80" s="11">
        <v>-5.4000000000000003E-3</v>
      </c>
      <c r="AT80" s="11">
        <v>-5.8999999999999999E-3</v>
      </c>
      <c r="AU80" s="11">
        <v>-6.1999999999999998E-3</v>
      </c>
      <c r="AV80" s="11">
        <v>-6.1999999999999998E-3</v>
      </c>
      <c r="AW80" s="11">
        <v>-5.7000000000000002E-3</v>
      </c>
      <c r="AX80" s="11">
        <v>-5.0000000000000001E-3</v>
      </c>
      <c r="AY80" s="11">
        <v>-3.8E-3</v>
      </c>
      <c r="AZ80" s="11">
        <v>-2.3999999999999998E-3</v>
      </c>
      <c r="BA80" s="11">
        <v>-8.9999999999999998E-4</v>
      </c>
      <c r="BB80" s="11">
        <v>6.9999999999999999E-4</v>
      </c>
      <c r="BC80" s="11">
        <v>2.3E-3</v>
      </c>
      <c r="BD80" s="11">
        <v>3.7000000000000002E-3</v>
      </c>
      <c r="BE80" s="11">
        <v>4.7999999999999996E-3</v>
      </c>
      <c r="BF80" s="11">
        <v>5.7000000000000002E-3</v>
      </c>
      <c r="BG80" s="11">
        <v>6.1999999999999998E-3</v>
      </c>
      <c r="BH80" s="11">
        <v>6.4999999999999997E-3</v>
      </c>
      <c r="BI80" s="11">
        <v>6.4999999999999997E-3</v>
      </c>
      <c r="BJ80" s="11">
        <v>6.3E-3</v>
      </c>
      <c r="BK80" s="11">
        <v>5.8999999999999999E-3</v>
      </c>
      <c r="BL80" s="11">
        <v>5.4999999999999997E-3</v>
      </c>
      <c r="BM80" s="11">
        <v>5.0000000000000001E-3</v>
      </c>
      <c r="BN80" s="12">
        <v>4.7999999999999996E-3</v>
      </c>
      <c r="BO80" s="12">
        <v>4.5999999999999999E-3</v>
      </c>
      <c r="BP80" s="12">
        <v>4.4999999999999997E-3</v>
      </c>
      <c r="BQ80" s="12">
        <v>4.4999999999999997E-3</v>
      </c>
      <c r="BR80" s="12">
        <v>4.4999999999999997E-3</v>
      </c>
      <c r="BS80" s="12">
        <v>4.5999999999999999E-3</v>
      </c>
      <c r="BT80" s="12">
        <v>4.7999999999999996E-3</v>
      </c>
      <c r="BU80" s="12">
        <v>4.8999999999999998E-3</v>
      </c>
      <c r="BV80" s="12">
        <v>5.0000000000000001E-3</v>
      </c>
      <c r="BW80" s="12">
        <v>5.1999999999999998E-3</v>
      </c>
      <c r="BX80" s="12">
        <v>5.3E-3</v>
      </c>
      <c r="BY80" s="12">
        <v>5.4999999999999997E-3</v>
      </c>
      <c r="BZ80" s="12">
        <v>5.7000000000000002E-3</v>
      </c>
      <c r="CA80" s="12">
        <v>6.0000000000000001E-3</v>
      </c>
      <c r="CB80" s="12">
        <v>6.1999999999999998E-3</v>
      </c>
      <c r="CC80" s="12">
        <v>6.4000000000000003E-3</v>
      </c>
      <c r="CD80" s="12">
        <v>6.6E-3</v>
      </c>
      <c r="CE80" s="12">
        <v>6.7999999999999996E-3</v>
      </c>
      <c r="CF80" s="12">
        <v>7.0000000000000001E-3</v>
      </c>
      <c r="CG80" s="12">
        <v>7.1999999999999998E-3</v>
      </c>
    </row>
    <row r="81" spans="1:85" x14ac:dyDescent="0.2">
      <c r="A81" s="6">
        <v>99</v>
      </c>
      <c r="B81" s="11">
        <v>-1.2800000000000001E-2</v>
      </c>
      <c r="C81" s="11">
        <v>-1.12E-2</v>
      </c>
      <c r="D81" s="11">
        <v>-9.4999999999999998E-3</v>
      </c>
      <c r="E81" s="11">
        <v>-7.9000000000000008E-3</v>
      </c>
      <c r="F81" s="11">
        <v>-6.1999999999999998E-3</v>
      </c>
      <c r="G81" s="11">
        <v>-4.5999999999999999E-3</v>
      </c>
      <c r="H81" s="11">
        <v>-2.8999999999999998E-3</v>
      </c>
      <c r="I81" s="11">
        <v>-1.1999999999999999E-3</v>
      </c>
      <c r="J81" s="11">
        <v>4.0000000000000002E-4</v>
      </c>
      <c r="K81" s="11">
        <v>2.0999999999999999E-3</v>
      </c>
      <c r="L81" s="11">
        <v>3.7000000000000002E-3</v>
      </c>
      <c r="M81" s="11">
        <v>5.3E-3</v>
      </c>
      <c r="N81" s="11">
        <v>6.8999999999999999E-3</v>
      </c>
      <c r="O81" s="11">
        <v>8.3000000000000001E-3</v>
      </c>
      <c r="P81" s="11">
        <v>9.7000000000000003E-3</v>
      </c>
      <c r="Q81" s="11">
        <v>1.09E-2</v>
      </c>
      <c r="R81" s="11">
        <v>1.1900000000000001E-2</v>
      </c>
      <c r="S81" s="11">
        <v>1.2699999999999999E-2</v>
      </c>
      <c r="T81" s="11">
        <v>1.32E-2</v>
      </c>
      <c r="U81" s="11">
        <v>1.3599999999999999E-2</v>
      </c>
      <c r="V81" s="11">
        <v>1.3599999999999999E-2</v>
      </c>
      <c r="W81" s="11">
        <v>1.35E-2</v>
      </c>
      <c r="X81" s="11">
        <v>1.3100000000000001E-2</v>
      </c>
      <c r="Y81" s="11">
        <v>1.2500000000000001E-2</v>
      </c>
      <c r="Z81" s="11">
        <v>1.17E-2</v>
      </c>
      <c r="AA81" s="11">
        <v>1.0800000000000001E-2</v>
      </c>
      <c r="AB81" s="11">
        <v>9.7999999999999997E-3</v>
      </c>
      <c r="AC81" s="11">
        <v>8.6999999999999994E-3</v>
      </c>
      <c r="AD81" s="11">
        <v>7.6E-3</v>
      </c>
      <c r="AE81" s="11">
        <v>6.4000000000000003E-3</v>
      </c>
      <c r="AF81" s="11">
        <v>5.3E-3</v>
      </c>
      <c r="AG81" s="11">
        <v>4.1999999999999997E-3</v>
      </c>
      <c r="AH81" s="11">
        <v>3.2000000000000002E-3</v>
      </c>
      <c r="AI81" s="11">
        <v>2.2000000000000001E-3</v>
      </c>
      <c r="AJ81" s="11">
        <v>1.4E-3</v>
      </c>
      <c r="AK81" s="11">
        <v>6.9999999999999999E-4</v>
      </c>
      <c r="AL81" s="11">
        <v>0</v>
      </c>
      <c r="AM81" s="11">
        <v>-5.9999999999999995E-4</v>
      </c>
      <c r="AN81" s="11">
        <v>-1.2999999999999999E-3</v>
      </c>
      <c r="AO81" s="11">
        <v>-2E-3</v>
      </c>
      <c r="AP81" s="11">
        <v>-2.7000000000000001E-3</v>
      </c>
      <c r="AQ81" s="11">
        <v>-3.5999999999999999E-3</v>
      </c>
      <c r="AR81" s="11">
        <v>-4.4000000000000003E-3</v>
      </c>
      <c r="AS81" s="11">
        <v>-5.1000000000000004E-3</v>
      </c>
      <c r="AT81" s="11">
        <v>-5.5999999999999999E-3</v>
      </c>
      <c r="AU81" s="11">
        <v>-5.7999999999999996E-3</v>
      </c>
      <c r="AV81" s="11">
        <v>-5.7999999999999996E-3</v>
      </c>
      <c r="AW81" s="11">
        <v>-5.4000000000000003E-3</v>
      </c>
      <c r="AX81" s="11">
        <v>-4.7000000000000002E-3</v>
      </c>
      <c r="AY81" s="11">
        <v>-3.5999999999999999E-3</v>
      </c>
      <c r="AZ81" s="11">
        <v>-2.3E-3</v>
      </c>
      <c r="BA81" s="11">
        <v>-8.0000000000000004E-4</v>
      </c>
      <c r="BB81" s="11">
        <v>6.9999999999999999E-4</v>
      </c>
      <c r="BC81" s="11">
        <v>2.2000000000000001E-3</v>
      </c>
      <c r="BD81" s="11">
        <v>3.5000000000000001E-3</v>
      </c>
      <c r="BE81" s="11">
        <v>4.4999999999999997E-3</v>
      </c>
      <c r="BF81" s="11">
        <v>5.4000000000000003E-3</v>
      </c>
      <c r="BG81" s="11">
        <v>5.8999999999999999E-3</v>
      </c>
      <c r="BH81" s="11">
        <v>6.1000000000000004E-3</v>
      </c>
      <c r="BI81" s="11">
        <v>6.1000000000000004E-3</v>
      </c>
      <c r="BJ81" s="11">
        <v>5.8999999999999999E-3</v>
      </c>
      <c r="BK81" s="11">
        <v>5.5999999999999999E-3</v>
      </c>
      <c r="BL81" s="11">
        <v>5.1000000000000004E-3</v>
      </c>
      <c r="BM81" s="11">
        <v>4.7000000000000002E-3</v>
      </c>
      <c r="BN81" s="12">
        <v>4.4999999999999997E-3</v>
      </c>
      <c r="BO81" s="12">
        <v>4.3E-3</v>
      </c>
      <c r="BP81" s="12">
        <v>4.3E-3</v>
      </c>
      <c r="BQ81" s="12">
        <v>4.1999999999999997E-3</v>
      </c>
      <c r="BR81" s="12">
        <v>4.3E-3</v>
      </c>
      <c r="BS81" s="12">
        <v>4.4000000000000003E-3</v>
      </c>
      <c r="BT81" s="12">
        <v>4.4999999999999997E-3</v>
      </c>
      <c r="BU81" s="12">
        <v>4.5999999999999999E-3</v>
      </c>
      <c r="BV81" s="12">
        <v>4.7000000000000002E-3</v>
      </c>
      <c r="BW81" s="12">
        <v>4.8999999999999998E-3</v>
      </c>
      <c r="BX81" s="12">
        <v>5.0000000000000001E-3</v>
      </c>
      <c r="BY81" s="12">
        <v>5.1999999999999998E-3</v>
      </c>
      <c r="BZ81" s="12">
        <v>5.4000000000000003E-3</v>
      </c>
      <c r="CA81" s="12">
        <v>5.5999999999999999E-3</v>
      </c>
      <c r="CB81" s="12">
        <v>5.7999999999999996E-3</v>
      </c>
      <c r="CC81" s="12">
        <v>6.1000000000000004E-3</v>
      </c>
      <c r="CD81" s="12">
        <v>6.3E-3</v>
      </c>
      <c r="CE81" s="12">
        <v>6.4000000000000003E-3</v>
      </c>
      <c r="CF81" s="12">
        <v>6.6E-3</v>
      </c>
      <c r="CG81" s="12">
        <v>6.7999999999999996E-3</v>
      </c>
    </row>
    <row r="82" spans="1:85" x14ac:dyDescent="0.2">
      <c r="A82" s="6">
        <v>100</v>
      </c>
      <c r="B82" s="11">
        <v>-1.2E-2</v>
      </c>
      <c r="C82" s="11">
        <v>-1.0500000000000001E-2</v>
      </c>
      <c r="D82" s="11">
        <v>-8.8999999999999999E-3</v>
      </c>
      <c r="E82" s="11">
        <v>-7.4000000000000003E-3</v>
      </c>
      <c r="F82" s="11">
        <v>-5.7999999999999996E-3</v>
      </c>
      <c r="G82" s="11">
        <v>-4.3E-3</v>
      </c>
      <c r="H82" s="11">
        <v>-2.7000000000000001E-3</v>
      </c>
      <c r="I82" s="11">
        <v>-1.1999999999999999E-3</v>
      </c>
      <c r="J82" s="11">
        <v>4.0000000000000002E-4</v>
      </c>
      <c r="K82" s="11">
        <v>2E-3</v>
      </c>
      <c r="L82" s="11">
        <v>3.5000000000000001E-3</v>
      </c>
      <c r="M82" s="11">
        <v>5.0000000000000001E-3</v>
      </c>
      <c r="N82" s="11">
        <v>6.4000000000000003E-3</v>
      </c>
      <c r="O82" s="11">
        <v>7.7999999999999996E-3</v>
      </c>
      <c r="P82" s="11">
        <v>9.1000000000000004E-3</v>
      </c>
      <c r="Q82" s="11">
        <v>1.0200000000000001E-2</v>
      </c>
      <c r="R82" s="11">
        <v>1.11E-2</v>
      </c>
      <c r="S82" s="11">
        <v>1.1900000000000001E-2</v>
      </c>
      <c r="T82" s="11">
        <v>1.24E-2</v>
      </c>
      <c r="U82" s="11">
        <v>1.2699999999999999E-2</v>
      </c>
      <c r="V82" s="11">
        <v>1.2800000000000001E-2</v>
      </c>
      <c r="W82" s="11">
        <v>1.26E-2</v>
      </c>
      <c r="X82" s="11">
        <v>1.23E-2</v>
      </c>
      <c r="Y82" s="11">
        <v>1.17E-2</v>
      </c>
      <c r="Z82" s="11">
        <v>1.0999999999999999E-2</v>
      </c>
      <c r="AA82" s="11">
        <v>1.01E-2</v>
      </c>
      <c r="AB82" s="11">
        <v>9.1999999999999998E-3</v>
      </c>
      <c r="AC82" s="11">
        <v>8.2000000000000007E-3</v>
      </c>
      <c r="AD82" s="11">
        <v>7.1000000000000004E-3</v>
      </c>
      <c r="AE82" s="11">
        <v>6.0000000000000001E-3</v>
      </c>
      <c r="AF82" s="11">
        <v>4.8999999999999998E-3</v>
      </c>
      <c r="AG82" s="11">
        <v>3.8999999999999998E-3</v>
      </c>
      <c r="AH82" s="11">
        <v>3.0000000000000001E-3</v>
      </c>
      <c r="AI82" s="11">
        <v>2.0999999999999999E-3</v>
      </c>
      <c r="AJ82" s="11">
        <v>1.2999999999999999E-3</v>
      </c>
      <c r="AK82" s="11">
        <v>5.9999999999999995E-4</v>
      </c>
      <c r="AL82" s="11">
        <v>0</v>
      </c>
      <c r="AM82" s="11">
        <v>-5.9999999999999995E-4</v>
      </c>
      <c r="AN82" s="11">
        <v>-1.1999999999999999E-3</v>
      </c>
      <c r="AO82" s="11">
        <v>-1.8E-3</v>
      </c>
      <c r="AP82" s="11">
        <v>-2.5999999999999999E-3</v>
      </c>
      <c r="AQ82" s="11">
        <v>-3.3E-3</v>
      </c>
      <c r="AR82" s="11">
        <v>-4.1000000000000003E-3</v>
      </c>
      <c r="AS82" s="11">
        <v>-4.7000000000000002E-3</v>
      </c>
      <c r="AT82" s="11">
        <v>-5.1999999999999998E-3</v>
      </c>
      <c r="AU82" s="11">
        <v>-5.4999999999999997E-3</v>
      </c>
      <c r="AV82" s="11">
        <v>-5.4000000000000003E-3</v>
      </c>
      <c r="AW82" s="11">
        <v>-5.1000000000000004E-3</v>
      </c>
      <c r="AX82" s="11">
        <v>-4.4000000000000003E-3</v>
      </c>
      <c r="AY82" s="11">
        <v>-3.3999999999999998E-3</v>
      </c>
      <c r="AZ82" s="11">
        <v>-2.0999999999999999E-3</v>
      </c>
      <c r="BA82" s="11">
        <v>-8.0000000000000004E-4</v>
      </c>
      <c r="BB82" s="11">
        <v>6.9999999999999999E-4</v>
      </c>
      <c r="BC82" s="11">
        <v>2E-3</v>
      </c>
      <c r="BD82" s="11">
        <v>3.2000000000000002E-3</v>
      </c>
      <c r="BE82" s="11">
        <v>4.3E-3</v>
      </c>
      <c r="BF82" s="11">
        <v>5.0000000000000001E-3</v>
      </c>
      <c r="BG82" s="11">
        <v>5.4999999999999997E-3</v>
      </c>
      <c r="BH82" s="11">
        <v>5.7000000000000002E-3</v>
      </c>
      <c r="BI82" s="11">
        <v>5.7000000000000002E-3</v>
      </c>
      <c r="BJ82" s="11">
        <v>5.4999999999999997E-3</v>
      </c>
      <c r="BK82" s="11">
        <v>5.1999999999999998E-3</v>
      </c>
      <c r="BL82" s="11">
        <v>4.7999999999999996E-3</v>
      </c>
      <c r="BM82" s="11">
        <v>4.4000000000000003E-3</v>
      </c>
      <c r="BN82" s="12">
        <v>4.1999999999999997E-3</v>
      </c>
      <c r="BO82" s="12">
        <v>4.1000000000000003E-3</v>
      </c>
      <c r="BP82" s="12">
        <v>4.0000000000000001E-3</v>
      </c>
      <c r="BQ82" s="12">
        <v>4.0000000000000001E-3</v>
      </c>
      <c r="BR82" s="12">
        <v>4.0000000000000001E-3</v>
      </c>
      <c r="BS82" s="12">
        <v>4.1000000000000003E-3</v>
      </c>
      <c r="BT82" s="12">
        <v>4.1999999999999997E-3</v>
      </c>
      <c r="BU82" s="12">
        <v>4.3E-3</v>
      </c>
      <c r="BV82" s="12">
        <v>4.4999999999999997E-3</v>
      </c>
      <c r="BW82" s="12">
        <v>4.5999999999999999E-3</v>
      </c>
      <c r="BX82" s="12">
        <v>4.7000000000000002E-3</v>
      </c>
      <c r="BY82" s="12">
        <v>4.8999999999999998E-3</v>
      </c>
      <c r="BZ82" s="12">
        <v>5.1000000000000004E-3</v>
      </c>
      <c r="CA82" s="12">
        <v>5.3E-3</v>
      </c>
      <c r="CB82" s="12">
        <v>5.4999999999999997E-3</v>
      </c>
      <c r="CC82" s="12">
        <v>5.7000000000000002E-3</v>
      </c>
      <c r="CD82" s="12">
        <v>5.8999999999999999E-3</v>
      </c>
      <c r="CE82" s="12">
        <v>6.0000000000000001E-3</v>
      </c>
      <c r="CF82" s="12">
        <v>6.1999999999999998E-3</v>
      </c>
      <c r="CG82" s="12">
        <v>6.4000000000000003E-3</v>
      </c>
    </row>
    <row r="83" spans="1:85" x14ac:dyDescent="0.2">
      <c r="A83" s="6">
        <v>101</v>
      </c>
      <c r="B83" s="11">
        <v>-1.12E-2</v>
      </c>
      <c r="C83" s="11">
        <v>-9.7999999999999997E-3</v>
      </c>
      <c r="D83" s="11">
        <v>-8.3000000000000001E-3</v>
      </c>
      <c r="E83" s="11">
        <v>-6.8999999999999999E-3</v>
      </c>
      <c r="F83" s="11">
        <v>-5.4999999999999997E-3</v>
      </c>
      <c r="G83" s="11">
        <v>-4.0000000000000001E-3</v>
      </c>
      <c r="H83" s="11">
        <v>-2.5999999999999999E-3</v>
      </c>
      <c r="I83" s="11">
        <v>-1.1000000000000001E-3</v>
      </c>
      <c r="J83" s="11">
        <v>4.0000000000000002E-4</v>
      </c>
      <c r="K83" s="11">
        <v>1.8E-3</v>
      </c>
      <c r="L83" s="11">
        <v>3.3E-3</v>
      </c>
      <c r="M83" s="11">
        <v>4.7000000000000002E-3</v>
      </c>
      <c r="N83" s="11">
        <v>6.0000000000000001E-3</v>
      </c>
      <c r="O83" s="11">
        <v>7.3000000000000001E-3</v>
      </c>
      <c r="P83" s="11">
        <v>8.5000000000000006E-3</v>
      </c>
      <c r="Q83" s="11">
        <v>9.4999999999999998E-3</v>
      </c>
      <c r="R83" s="11">
        <v>1.04E-2</v>
      </c>
      <c r="S83" s="11">
        <v>1.11E-2</v>
      </c>
      <c r="T83" s="11">
        <v>1.1599999999999999E-2</v>
      </c>
      <c r="U83" s="11">
        <v>1.1900000000000001E-2</v>
      </c>
      <c r="V83" s="11">
        <v>1.1900000000000001E-2</v>
      </c>
      <c r="W83" s="11">
        <v>1.18E-2</v>
      </c>
      <c r="X83" s="11">
        <v>1.14E-2</v>
      </c>
      <c r="Y83" s="11">
        <v>1.09E-2</v>
      </c>
      <c r="Z83" s="11">
        <v>1.03E-2</v>
      </c>
      <c r="AA83" s="11">
        <v>9.4999999999999998E-3</v>
      </c>
      <c r="AB83" s="11">
        <v>8.6E-3</v>
      </c>
      <c r="AC83" s="11">
        <v>7.6E-3</v>
      </c>
      <c r="AD83" s="11">
        <v>6.6E-3</v>
      </c>
      <c r="AE83" s="11">
        <v>5.5999999999999999E-3</v>
      </c>
      <c r="AF83" s="11">
        <v>4.5999999999999999E-3</v>
      </c>
      <c r="AG83" s="11">
        <v>3.7000000000000002E-3</v>
      </c>
      <c r="AH83" s="11">
        <v>2.8E-3</v>
      </c>
      <c r="AI83" s="11">
        <v>2E-3</v>
      </c>
      <c r="AJ83" s="11">
        <v>1.1999999999999999E-3</v>
      </c>
      <c r="AK83" s="11">
        <v>5.9999999999999995E-4</v>
      </c>
      <c r="AL83" s="11">
        <v>0</v>
      </c>
      <c r="AM83" s="11">
        <v>-5.0000000000000001E-4</v>
      </c>
      <c r="AN83" s="11">
        <v>-1.1000000000000001E-3</v>
      </c>
      <c r="AO83" s="11">
        <v>-1.6999999999999999E-3</v>
      </c>
      <c r="AP83" s="11">
        <v>-2.3999999999999998E-3</v>
      </c>
      <c r="AQ83" s="11">
        <v>-3.0999999999999999E-3</v>
      </c>
      <c r="AR83" s="11">
        <v>-3.8E-3</v>
      </c>
      <c r="AS83" s="11">
        <v>-4.4000000000000003E-3</v>
      </c>
      <c r="AT83" s="11">
        <v>-4.8999999999999998E-3</v>
      </c>
      <c r="AU83" s="11">
        <v>-5.1000000000000004E-3</v>
      </c>
      <c r="AV83" s="11">
        <v>-5.1000000000000004E-3</v>
      </c>
      <c r="AW83" s="11">
        <v>-4.7000000000000002E-3</v>
      </c>
      <c r="AX83" s="11">
        <v>-4.1000000000000003E-3</v>
      </c>
      <c r="AY83" s="11">
        <v>-3.0999999999999999E-3</v>
      </c>
      <c r="AZ83" s="11">
        <v>-2E-3</v>
      </c>
      <c r="BA83" s="11">
        <v>-6.9999999999999999E-4</v>
      </c>
      <c r="BB83" s="11">
        <v>5.9999999999999995E-4</v>
      </c>
      <c r="BC83" s="11">
        <v>1.9E-3</v>
      </c>
      <c r="BD83" s="11">
        <v>3.0000000000000001E-3</v>
      </c>
      <c r="BE83" s="11">
        <v>4.0000000000000001E-3</v>
      </c>
      <c r="BF83" s="11">
        <v>4.7000000000000002E-3</v>
      </c>
      <c r="BG83" s="11">
        <v>5.1000000000000004E-3</v>
      </c>
      <c r="BH83" s="11">
        <v>5.3E-3</v>
      </c>
      <c r="BI83" s="11">
        <v>5.3E-3</v>
      </c>
      <c r="BJ83" s="11">
        <v>5.1999999999999998E-3</v>
      </c>
      <c r="BK83" s="11">
        <v>4.8999999999999998E-3</v>
      </c>
      <c r="BL83" s="11">
        <v>4.4999999999999997E-3</v>
      </c>
      <c r="BM83" s="11">
        <v>4.1000000000000003E-3</v>
      </c>
      <c r="BN83" s="12">
        <v>3.8999999999999998E-3</v>
      </c>
      <c r="BO83" s="12">
        <v>3.8E-3</v>
      </c>
      <c r="BP83" s="12">
        <v>3.7000000000000002E-3</v>
      </c>
      <c r="BQ83" s="12">
        <v>3.7000000000000002E-3</v>
      </c>
      <c r="BR83" s="12">
        <v>3.7000000000000002E-3</v>
      </c>
      <c r="BS83" s="12">
        <v>3.8E-3</v>
      </c>
      <c r="BT83" s="12">
        <v>3.8999999999999998E-3</v>
      </c>
      <c r="BU83" s="12">
        <v>4.0000000000000001E-3</v>
      </c>
      <c r="BV83" s="12">
        <v>4.1999999999999997E-3</v>
      </c>
      <c r="BW83" s="12">
        <v>4.3E-3</v>
      </c>
      <c r="BX83" s="12">
        <v>4.4000000000000003E-3</v>
      </c>
      <c r="BY83" s="12">
        <v>4.5999999999999999E-3</v>
      </c>
      <c r="BZ83" s="12">
        <v>4.7000000000000002E-3</v>
      </c>
      <c r="CA83" s="12">
        <v>4.8999999999999998E-3</v>
      </c>
      <c r="CB83" s="12">
        <v>5.1000000000000004E-3</v>
      </c>
      <c r="CC83" s="12">
        <v>5.3E-3</v>
      </c>
      <c r="CD83" s="12">
        <v>5.4999999999999997E-3</v>
      </c>
      <c r="CE83" s="12">
        <v>5.5999999999999999E-3</v>
      </c>
      <c r="CF83" s="12">
        <v>5.7999999999999996E-3</v>
      </c>
      <c r="CG83" s="12">
        <v>6.0000000000000001E-3</v>
      </c>
    </row>
    <row r="84" spans="1:85" x14ac:dyDescent="0.2">
      <c r="A84" s="6">
        <v>102</v>
      </c>
      <c r="B84" s="11">
        <v>-1.04E-2</v>
      </c>
      <c r="C84" s="11">
        <v>-9.1000000000000004E-3</v>
      </c>
      <c r="D84" s="11">
        <v>-7.7999999999999996E-3</v>
      </c>
      <c r="E84" s="11">
        <v>-6.4000000000000003E-3</v>
      </c>
      <c r="F84" s="11">
        <v>-5.1000000000000004E-3</v>
      </c>
      <c r="G84" s="11">
        <v>-3.7000000000000002E-3</v>
      </c>
      <c r="H84" s="11">
        <v>-2.3999999999999998E-3</v>
      </c>
      <c r="I84" s="11">
        <v>-1E-3</v>
      </c>
      <c r="J84" s="11">
        <v>2.9999999999999997E-4</v>
      </c>
      <c r="K84" s="11">
        <v>1.6999999999999999E-3</v>
      </c>
      <c r="L84" s="11">
        <v>3.0000000000000001E-3</v>
      </c>
      <c r="M84" s="11">
        <v>4.3E-3</v>
      </c>
      <c r="N84" s="11">
        <v>5.5999999999999999E-3</v>
      </c>
      <c r="O84" s="11">
        <v>6.7999999999999996E-3</v>
      </c>
      <c r="P84" s="11">
        <v>7.9000000000000008E-3</v>
      </c>
      <c r="Q84" s="11">
        <v>8.8000000000000005E-3</v>
      </c>
      <c r="R84" s="11">
        <v>9.5999999999999992E-3</v>
      </c>
      <c r="S84" s="11">
        <v>1.03E-2</v>
      </c>
      <c r="T84" s="11">
        <v>1.0699999999999999E-2</v>
      </c>
      <c r="U84" s="11">
        <v>1.0999999999999999E-2</v>
      </c>
      <c r="V84" s="11">
        <v>1.11E-2</v>
      </c>
      <c r="W84" s="11">
        <v>1.09E-2</v>
      </c>
      <c r="X84" s="11">
        <v>1.06E-2</v>
      </c>
      <c r="Y84" s="11">
        <v>1.01E-2</v>
      </c>
      <c r="Z84" s="11">
        <v>9.4999999999999998E-3</v>
      </c>
      <c r="AA84" s="11">
        <v>8.8000000000000005E-3</v>
      </c>
      <c r="AB84" s="11">
        <v>8.0000000000000002E-3</v>
      </c>
      <c r="AC84" s="11">
        <v>7.1000000000000004E-3</v>
      </c>
      <c r="AD84" s="11">
        <v>6.1000000000000004E-3</v>
      </c>
      <c r="AE84" s="11">
        <v>5.1999999999999998E-3</v>
      </c>
      <c r="AF84" s="11">
        <v>4.3E-3</v>
      </c>
      <c r="AG84" s="11">
        <v>3.3999999999999998E-3</v>
      </c>
      <c r="AH84" s="11">
        <v>2.5999999999999999E-3</v>
      </c>
      <c r="AI84" s="11">
        <v>1.8E-3</v>
      </c>
      <c r="AJ84" s="11">
        <v>1.1000000000000001E-3</v>
      </c>
      <c r="AK84" s="11">
        <v>5.9999999999999995E-4</v>
      </c>
      <c r="AL84" s="11">
        <v>0</v>
      </c>
      <c r="AM84" s="11">
        <v>-5.0000000000000001E-4</v>
      </c>
      <c r="AN84" s="11">
        <v>-1E-3</v>
      </c>
      <c r="AO84" s="11">
        <v>-1.6000000000000001E-3</v>
      </c>
      <c r="AP84" s="11">
        <v>-2.2000000000000001E-3</v>
      </c>
      <c r="AQ84" s="11">
        <v>-2.8999999999999998E-3</v>
      </c>
      <c r="AR84" s="11">
        <v>-3.5000000000000001E-3</v>
      </c>
      <c r="AS84" s="11">
        <v>-4.1000000000000003E-3</v>
      </c>
      <c r="AT84" s="11">
        <v>-4.4999999999999997E-3</v>
      </c>
      <c r="AU84" s="11">
        <v>-4.7000000000000002E-3</v>
      </c>
      <c r="AV84" s="11">
        <v>-4.7000000000000002E-3</v>
      </c>
      <c r="AW84" s="11">
        <v>-4.4000000000000003E-3</v>
      </c>
      <c r="AX84" s="11">
        <v>-3.8E-3</v>
      </c>
      <c r="AY84" s="11">
        <v>-2.8999999999999998E-3</v>
      </c>
      <c r="AZ84" s="11">
        <v>-1.9E-3</v>
      </c>
      <c r="BA84" s="11">
        <v>-6.9999999999999999E-4</v>
      </c>
      <c r="BB84" s="11">
        <v>5.9999999999999995E-4</v>
      </c>
      <c r="BC84" s="11">
        <v>1.8E-3</v>
      </c>
      <c r="BD84" s="11">
        <v>2.8E-3</v>
      </c>
      <c r="BE84" s="11">
        <v>3.7000000000000002E-3</v>
      </c>
      <c r="BF84" s="11">
        <v>4.4000000000000003E-3</v>
      </c>
      <c r="BG84" s="11">
        <v>4.7999999999999996E-3</v>
      </c>
      <c r="BH84" s="11">
        <v>5.0000000000000001E-3</v>
      </c>
      <c r="BI84" s="11">
        <v>5.0000000000000001E-3</v>
      </c>
      <c r="BJ84" s="11">
        <v>4.7999999999999996E-3</v>
      </c>
      <c r="BK84" s="11">
        <v>4.4999999999999997E-3</v>
      </c>
      <c r="BL84" s="11">
        <v>4.1999999999999997E-3</v>
      </c>
      <c r="BM84" s="11">
        <v>3.8E-3</v>
      </c>
      <c r="BN84" s="12">
        <v>3.5999999999999999E-3</v>
      </c>
      <c r="BO84" s="12">
        <v>3.5000000000000001E-3</v>
      </c>
      <c r="BP84" s="12">
        <v>3.5000000000000001E-3</v>
      </c>
      <c r="BQ84" s="12">
        <v>3.3999999999999998E-3</v>
      </c>
      <c r="BR84" s="12">
        <v>3.5000000000000001E-3</v>
      </c>
      <c r="BS84" s="12">
        <v>3.5000000000000001E-3</v>
      </c>
      <c r="BT84" s="12">
        <v>3.5999999999999999E-3</v>
      </c>
      <c r="BU84" s="12">
        <v>3.7000000000000002E-3</v>
      </c>
      <c r="BV84" s="12">
        <v>3.8999999999999998E-3</v>
      </c>
      <c r="BW84" s="12">
        <v>4.0000000000000001E-3</v>
      </c>
      <c r="BX84" s="12">
        <v>4.1000000000000003E-3</v>
      </c>
      <c r="BY84" s="12">
        <v>4.1999999999999997E-3</v>
      </c>
      <c r="BZ84" s="12">
        <v>4.4000000000000003E-3</v>
      </c>
      <c r="CA84" s="12">
        <v>4.5999999999999999E-3</v>
      </c>
      <c r="CB84" s="12">
        <v>4.7000000000000002E-3</v>
      </c>
      <c r="CC84" s="12">
        <v>4.8999999999999998E-3</v>
      </c>
      <c r="CD84" s="12">
        <v>5.1000000000000004E-3</v>
      </c>
      <c r="CE84" s="12">
        <v>5.1999999999999998E-3</v>
      </c>
      <c r="CF84" s="12">
        <v>5.4000000000000003E-3</v>
      </c>
      <c r="CG84" s="12">
        <v>5.4999999999999997E-3</v>
      </c>
    </row>
    <row r="85" spans="1:85" x14ac:dyDescent="0.2">
      <c r="A85" s="6">
        <v>103</v>
      </c>
      <c r="B85" s="11">
        <v>-9.5999999999999992E-3</v>
      </c>
      <c r="C85" s="11">
        <v>-8.3999999999999995E-3</v>
      </c>
      <c r="D85" s="11">
        <v>-7.1999999999999998E-3</v>
      </c>
      <c r="E85" s="11">
        <v>-5.8999999999999999E-3</v>
      </c>
      <c r="F85" s="11">
        <v>-4.7000000000000002E-3</v>
      </c>
      <c r="G85" s="11">
        <v>-3.3999999999999998E-3</v>
      </c>
      <c r="H85" s="11">
        <v>-2.2000000000000001E-3</v>
      </c>
      <c r="I85" s="11">
        <v>-8.9999999999999998E-4</v>
      </c>
      <c r="J85" s="11">
        <v>2.9999999999999997E-4</v>
      </c>
      <c r="K85" s="11">
        <v>1.6000000000000001E-3</v>
      </c>
      <c r="L85" s="11">
        <v>2.8E-3</v>
      </c>
      <c r="M85" s="11">
        <v>4.0000000000000001E-3</v>
      </c>
      <c r="N85" s="11">
        <v>5.1999999999999998E-3</v>
      </c>
      <c r="O85" s="11">
        <v>6.1999999999999998E-3</v>
      </c>
      <c r="P85" s="11">
        <v>7.1999999999999998E-3</v>
      </c>
      <c r="Q85" s="11">
        <v>8.0999999999999996E-3</v>
      </c>
      <c r="R85" s="11">
        <v>8.8999999999999999E-3</v>
      </c>
      <c r="S85" s="11">
        <v>9.4999999999999998E-3</v>
      </c>
      <c r="T85" s="11">
        <v>9.9000000000000008E-3</v>
      </c>
      <c r="U85" s="11">
        <v>1.0200000000000001E-2</v>
      </c>
      <c r="V85" s="11">
        <v>1.0200000000000001E-2</v>
      </c>
      <c r="W85" s="11">
        <v>1.01E-2</v>
      </c>
      <c r="X85" s="11">
        <v>9.7999999999999997E-3</v>
      </c>
      <c r="Y85" s="11">
        <v>9.4000000000000004E-3</v>
      </c>
      <c r="Z85" s="11">
        <v>8.8000000000000005E-3</v>
      </c>
      <c r="AA85" s="11">
        <v>8.0999999999999996E-3</v>
      </c>
      <c r="AB85" s="11">
        <v>7.3000000000000001E-3</v>
      </c>
      <c r="AC85" s="11">
        <v>6.4999999999999997E-3</v>
      </c>
      <c r="AD85" s="11">
        <v>5.7000000000000002E-3</v>
      </c>
      <c r="AE85" s="11">
        <v>4.7999999999999996E-3</v>
      </c>
      <c r="AF85" s="11">
        <v>4.0000000000000001E-3</v>
      </c>
      <c r="AG85" s="11">
        <v>3.0999999999999999E-3</v>
      </c>
      <c r="AH85" s="11">
        <v>2.3999999999999998E-3</v>
      </c>
      <c r="AI85" s="11">
        <v>1.6999999999999999E-3</v>
      </c>
      <c r="AJ85" s="11">
        <v>1.1000000000000001E-3</v>
      </c>
      <c r="AK85" s="11">
        <v>5.0000000000000001E-4</v>
      </c>
      <c r="AL85" s="11">
        <v>0</v>
      </c>
      <c r="AM85" s="11">
        <v>-5.0000000000000001E-4</v>
      </c>
      <c r="AN85" s="11">
        <v>-8.9999999999999998E-4</v>
      </c>
      <c r="AO85" s="11">
        <v>-1.5E-3</v>
      </c>
      <c r="AP85" s="11">
        <v>-2.0999999999999999E-3</v>
      </c>
      <c r="AQ85" s="11">
        <v>-2.7000000000000001E-3</v>
      </c>
      <c r="AR85" s="11">
        <v>-3.3E-3</v>
      </c>
      <c r="AS85" s="11">
        <v>-3.8E-3</v>
      </c>
      <c r="AT85" s="11">
        <v>-4.1999999999999997E-3</v>
      </c>
      <c r="AU85" s="11">
        <v>-4.4000000000000003E-3</v>
      </c>
      <c r="AV85" s="11">
        <v>-4.3E-3</v>
      </c>
      <c r="AW85" s="11">
        <v>-4.1000000000000003E-3</v>
      </c>
      <c r="AX85" s="11">
        <v>-3.5000000000000001E-3</v>
      </c>
      <c r="AY85" s="11">
        <v>-2.7000000000000001E-3</v>
      </c>
      <c r="AZ85" s="11">
        <v>-1.6999999999999999E-3</v>
      </c>
      <c r="BA85" s="11">
        <v>-5.9999999999999995E-4</v>
      </c>
      <c r="BB85" s="11">
        <v>5.0000000000000001E-4</v>
      </c>
      <c r="BC85" s="11">
        <v>1.6000000000000001E-3</v>
      </c>
      <c r="BD85" s="11">
        <v>2.5999999999999999E-3</v>
      </c>
      <c r="BE85" s="11">
        <v>3.3999999999999998E-3</v>
      </c>
      <c r="BF85" s="11">
        <v>4.0000000000000001E-3</v>
      </c>
      <c r="BG85" s="11">
        <v>4.4000000000000003E-3</v>
      </c>
      <c r="BH85" s="11">
        <v>4.5999999999999999E-3</v>
      </c>
      <c r="BI85" s="11">
        <v>4.5999999999999999E-3</v>
      </c>
      <c r="BJ85" s="11">
        <v>4.4000000000000003E-3</v>
      </c>
      <c r="BK85" s="11">
        <v>4.1999999999999997E-3</v>
      </c>
      <c r="BL85" s="11">
        <v>3.8999999999999998E-3</v>
      </c>
      <c r="BM85" s="11">
        <v>3.5000000000000001E-3</v>
      </c>
      <c r="BN85" s="12">
        <v>3.3999999999999998E-3</v>
      </c>
      <c r="BO85" s="12">
        <v>3.3E-3</v>
      </c>
      <c r="BP85" s="12">
        <v>3.2000000000000002E-3</v>
      </c>
      <c r="BQ85" s="12">
        <v>3.2000000000000002E-3</v>
      </c>
      <c r="BR85" s="12">
        <v>3.2000000000000002E-3</v>
      </c>
      <c r="BS85" s="12">
        <v>3.3E-3</v>
      </c>
      <c r="BT85" s="12">
        <v>3.3999999999999998E-3</v>
      </c>
      <c r="BU85" s="12">
        <v>3.5000000000000001E-3</v>
      </c>
      <c r="BV85" s="12">
        <v>3.5999999999999999E-3</v>
      </c>
      <c r="BW85" s="12">
        <v>3.7000000000000002E-3</v>
      </c>
      <c r="BX85" s="12">
        <v>3.8E-3</v>
      </c>
      <c r="BY85" s="12">
        <v>3.8999999999999998E-3</v>
      </c>
      <c r="BZ85" s="12">
        <v>4.1000000000000003E-3</v>
      </c>
      <c r="CA85" s="12">
        <v>4.1999999999999997E-3</v>
      </c>
      <c r="CB85" s="12">
        <v>4.4000000000000003E-3</v>
      </c>
      <c r="CC85" s="12">
        <v>4.4999999999999997E-3</v>
      </c>
      <c r="CD85" s="12">
        <v>4.7000000000000002E-3</v>
      </c>
      <c r="CE85" s="12">
        <v>4.7999999999999996E-3</v>
      </c>
      <c r="CF85" s="12">
        <v>5.0000000000000001E-3</v>
      </c>
      <c r="CG85" s="12">
        <v>5.1000000000000004E-3</v>
      </c>
    </row>
    <row r="86" spans="1:85" x14ac:dyDescent="0.2">
      <c r="A86" s="6">
        <v>104</v>
      </c>
      <c r="B86" s="11">
        <v>-8.8000000000000005E-3</v>
      </c>
      <c r="C86" s="11">
        <v>-7.7000000000000002E-3</v>
      </c>
      <c r="D86" s="11">
        <v>-6.6E-3</v>
      </c>
      <c r="E86" s="11">
        <v>-5.4000000000000003E-3</v>
      </c>
      <c r="F86" s="11">
        <v>-4.3E-3</v>
      </c>
      <c r="G86" s="11">
        <v>-3.0999999999999999E-3</v>
      </c>
      <c r="H86" s="11">
        <v>-2E-3</v>
      </c>
      <c r="I86" s="11">
        <v>-8.9999999999999998E-4</v>
      </c>
      <c r="J86" s="11">
        <v>2.9999999999999997E-4</v>
      </c>
      <c r="K86" s="11">
        <v>1.4E-3</v>
      </c>
      <c r="L86" s="11">
        <v>2.5999999999999999E-3</v>
      </c>
      <c r="M86" s="11">
        <v>3.7000000000000002E-3</v>
      </c>
      <c r="N86" s="11">
        <v>4.7000000000000002E-3</v>
      </c>
      <c r="O86" s="11">
        <v>5.7000000000000002E-3</v>
      </c>
      <c r="P86" s="11">
        <v>6.6E-3</v>
      </c>
      <c r="Q86" s="11">
        <v>7.4999999999999997E-3</v>
      </c>
      <c r="R86" s="11">
        <v>8.2000000000000007E-3</v>
      </c>
      <c r="S86" s="11">
        <v>8.6999999999999994E-3</v>
      </c>
      <c r="T86" s="11">
        <v>9.1000000000000004E-3</v>
      </c>
      <c r="U86" s="11">
        <v>9.2999999999999992E-3</v>
      </c>
      <c r="V86" s="11">
        <v>9.4000000000000004E-3</v>
      </c>
      <c r="W86" s="11">
        <v>9.2999999999999992E-3</v>
      </c>
      <c r="X86" s="11">
        <v>8.9999999999999993E-3</v>
      </c>
      <c r="Y86" s="11">
        <v>8.6E-3</v>
      </c>
      <c r="Z86" s="11">
        <v>8.0999999999999996E-3</v>
      </c>
      <c r="AA86" s="11">
        <v>7.4000000000000003E-3</v>
      </c>
      <c r="AB86" s="11">
        <v>6.7000000000000002E-3</v>
      </c>
      <c r="AC86" s="11">
        <v>6.0000000000000001E-3</v>
      </c>
      <c r="AD86" s="11">
        <v>5.1999999999999998E-3</v>
      </c>
      <c r="AE86" s="11">
        <v>4.4000000000000003E-3</v>
      </c>
      <c r="AF86" s="11">
        <v>3.5999999999999999E-3</v>
      </c>
      <c r="AG86" s="11">
        <v>2.8999999999999998E-3</v>
      </c>
      <c r="AH86" s="11">
        <v>2.2000000000000001E-3</v>
      </c>
      <c r="AI86" s="11">
        <v>1.5E-3</v>
      </c>
      <c r="AJ86" s="11">
        <v>1E-3</v>
      </c>
      <c r="AK86" s="11">
        <v>5.0000000000000001E-4</v>
      </c>
      <c r="AL86" s="11">
        <v>0</v>
      </c>
      <c r="AM86" s="11">
        <v>-4.0000000000000002E-4</v>
      </c>
      <c r="AN86" s="11">
        <v>-8.9999999999999998E-4</v>
      </c>
      <c r="AO86" s="11">
        <v>-1.4E-3</v>
      </c>
      <c r="AP86" s="11">
        <v>-1.9E-3</v>
      </c>
      <c r="AQ86" s="11">
        <v>-2.3999999999999998E-3</v>
      </c>
      <c r="AR86" s="11">
        <v>-3.0000000000000001E-3</v>
      </c>
      <c r="AS86" s="11">
        <v>-3.5000000000000001E-3</v>
      </c>
      <c r="AT86" s="11">
        <v>-3.8E-3</v>
      </c>
      <c r="AU86" s="11">
        <v>-4.0000000000000001E-3</v>
      </c>
      <c r="AV86" s="11">
        <v>-4.0000000000000001E-3</v>
      </c>
      <c r="AW86" s="11">
        <v>-3.7000000000000002E-3</v>
      </c>
      <c r="AX86" s="11">
        <v>-3.2000000000000002E-3</v>
      </c>
      <c r="AY86" s="11">
        <v>-2.5000000000000001E-3</v>
      </c>
      <c r="AZ86" s="11">
        <v>-1.6000000000000001E-3</v>
      </c>
      <c r="BA86" s="11">
        <v>-5.9999999999999995E-4</v>
      </c>
      <c r="BB86" s="11">
        <v>5.0000000000000001E-4</v>
      </c>
      <c r="BC86" s="11">
        <v>1.5E-3</v>
      </c>
      <c r="BD86" s="11">
        <v>2.3999999999999998E-3</v>
      </c>
      <c r="BE86" s="11">
        <v>3.0999999999999999E-3</v>
      </c>
      <c r="BF86" s="11">
        <v>3.7000000000000002E-3</v>
      </c>
      <c r="BG86" s="11">
        <v>4.0000000000000001E-3</v>
      </c>
      <c r="BH86" s="11">
        <v>4.1999999999999997E-3</v>
      </c>
      <c r="BI86" s="11">
        <v>4.1999999999999997E-3</v>
      </c>
      <c r="BJ86" s="11">
        <v>4.0000000000000001E-3</v>
      </c>
      <c r="BK86" s="11">
        <v>3.8E-3</v>
      </c>
      <c r="BL86" s="11">
        <v>3.5000000000000001E-3</v>
      </c>
      <c r="BM86" s="11">
        <v>3.2000000000000002E-3</v>
      </c>
      <c r="BN86" s="12">
        <v>3.0999999999999999E-3</v>
      </c>
      <c r="BO86" s="12">
        <v>3.0000000000000001E-3</v>
      </c>
      <c r="BP86" s="12">
        <v>2.8999999999999998E-3</v>
      </c>
      <c r="BQ86" s="12">
        <v>2.8999999999999998E-3</v>
      </c>
      <c r="BR86" s="12">
        <v>2.8999999999999998E-3</v>
      </c>
      <c r="BS86" s="12">
        <v>3.0000000000000001E-3</v>
      </c>
      <c r="BT86" s="12">
        <v>3.0999999999999999E-3</v>
      </c>
      <c r="BU86" s="12">
        <v>3.2000000000000002E-3</v>
      </c>
      <c r="BV86" s="12">
        <v>3.3E-3</v>
      </c>
      <c r="BW86" s="12">
        <v>3.3999999999999998E-3</v>
      </c>
      <c r="BX86" s="12">
        <v>3.5000000000000001E-3</v>
      </c>
      <c r="BY86" s="12">
        <v>3.5999999999999999E-3</v>
      </c>
      <c r="BZ86" s="12">
        <v>3.7000000000000002E-3</v>
      </c>
      <c r="CA86" s="12">
        <v>3.8999999999999998E-3</v>
      </c>
      <c r="CB86" s="12">
        <v>4.0000000000000001E-3</v>
      </c>
      <c r="CC86" s="12">
        <v>4.1999999999999997E-3</v>
      </c>
      <c r="CD86" s="12">
        <v>4.3E-3</v>
      </c>
      <c r="CE86" s="12">
        <v>4.4000000000000003E-3</v>
      </c>
      <c r="CF86" s="12">
        <v>4.5999999999999999E-3</v>
      </c>
      <c r="CG86" s="12">
        <v>4.7000000000000002E-3</v>
      </c>
    </row>
    <row r="87" spans="1:85" x14ac:dyDescent="0.2">
      <c r="A87" s="6">
        <v>105</v>
      </c>
      <c r="B87" s="11">
        <v>-8.0000000000000002E-3</v>
      </c>
      <c r="C87" s="11">
        <v>-7.0000000000000001E-3</v>
      </c>
      <c r="D87" s="11">
        <v>-6.0000000000000001E-3</v>
      </c>
      <c r="E87" s="11">
        <v>-4.8999999999999998E-3</v>
      </c>
      <c r="F87" s="11">
        <v>-3.8999999999999998E-3</v>
      </c>
      <c r="G87" s="11">
        <v>-2.8999999999999998E-3</v>
      </c>
      <c r="H87" s="11">
        <v>-1.8E-3</v>
      </c>
      <c r="I87" s="11">
        <v>-8.0000000000000004E-4</v>
      </c>
      <c r="J87" s="11">
        <v>2.9999999999999997E-4</v>
      </c>
      <c r="K87" s="11">
        <v>1.2999999999999999E-3</v>
      </c>
      <c r="L87" s="11">
        <v>2.3E-3</v>
      </c>
      <c r="M87" s="11">
        <v>3.3E-3</v>
      </c>
      <c r="N87" s="11">
        <v>4.3E-3</v>
      </c>
      <c r="O87" s="11">
        <v>5.1999999999999998E-3</v>
      </c>
      <c r="P87" s="11">
        <v>6.0000000000000001E-3</v>
      </c>
      <c r="Q87" s="11">
        <v>6.7999999999999996E-3</v>
      </c>
      <c r="R87" s="11">
        <v>7.4000000000000003E-3</v>
      </c>
      <c r="S87" s="11">
        <v>7.9000000000000008E-3</v>
      </c>
      <c r="T87" s="11">
        <v>8.3000000000000001E-3</v>
      </c>
      <c r="U87" s="11">
        <v>8.5000000000000006E-3</v>
      </c>
      <c r="V87" s="11">
        <v>8.5000000000000006E-3</v>
      </c>
      <c r="W87" s="11">
        <v>8.3999999999999995E-3</v>
      </c>
      <c r="X87" s="11">
        <v>8.2000000000000007E-3</v>
      </c>
      <c r="Y87" s="11">
        <v>7.7999999999999996E-3</v>
      </c>
      <c r="Z87" s="11">
        <v>7.3000000000000001E-3</v>
      </c>
      <c r="AA87" s="11">
        <v>6.7999999999999996E-3</v>
      </c>
      <c r="AB87" s="11">
        <v>6.1000000000000004E-3</v>
      </c>
      <c r="AC87" s="11">
        <v>5.4000000000000003E-3</v>
      </c>
      <c r="AD87" s="11">
        <v>4.7000000000000002E-3</v>
      </c>
      <c r="AE87" s="11">
        <v>4.0000000000000001E-3</v>
      </c>
      <c r="AF87" s="11">
        <v>3.3E-3</v>
      </c>
      <c r="AG87" s="11">
        <v>2.5999999999999999E-3</v>
      </c>
      <c r="AH87" s="11">
        <v>2E-3</v>
      </c>
      <c r="AI87" s="11">
        <v>1.4E-3</v>
      </c>
      <c r="AJ87" s="11">
        <v>8.9999999999999998E-4</v>
      </c>
      <c r="AK87" s="11">
        <v>4.0000000000000002E-4</v>
      </c>
      <c r="AL87" s="11">
        <v>0</v>
      </c>
      <c r="AM87" s="11">
        <v>-4.0000000000000002E-4</v>
      </c>
      <c r="AN87" s="11">
        <v>-8.0000000000000004E-4</v>
      </c>
      <c r="AO87" s="11">
        <v>-1.1999999999999999E-3</v>
      </c>
      <c r="AP87" s="11">
        <v>-1.6999999999999999E-3</v>
      </c>
      <c r="AQ87" s="11">
        <v>-2.2000000000000001E-3</v>
      </c>
      <c r="AR87" s="11">
        <v>-2.7000000000000001E-3</v>
      </c>
      <c r="AS87" s="11">
        <v>-3.2000000000000002E-3</v>
      </c>
      <c r="AT87" s="11">
        <v>-3.5000000000000001E-3</v>
      </c>
      <c r="AU87" s="11">
        <v>-3.7000000000000002E-3</v>
      </c>
      <c r="AV87" s="11">
        <v>-3.5999999999999999E-3</v>
      </c>
      <c r="AW87" s="11">
        <v>-3.3999999999999998E-3</v>
      </c>
      <c r="AX87" s="11">
        <v>-2.8999999999999998E-3</v>
      </c>
      <c r="AY87" s="11">
        <v>-2.2000000000000001E-3</v>
      </c>
      <c r="AZ87" s="11">
        <v>-1.4E-3</v>
      </c>
      <c r="BA87" s="11">
        <v>-5.0000000000000001E-4</v>
      </c>
      <c r="BB87" s="11">
        <v>4.0000000000000002E-4</v>
      </c>
      <c r="BC87" s="11">
        <v>1.4E-3</v>
      </c>
      <c r="BD87" s="11">
        <v>2.2000000000000001E-3</v>
      </c>
      <c r="BE87" s="11">
        <v>2.8E-3</v>
      </c>
      <c r="BF87" s="11">
        <v>3.3E-3</v>
      </c>
      <c r="BG87" s="11">
        <v>3.7000000000000002E-3</v>
      </c>
      <c r="BH87" s="11">
        <v>3.8E-3</v>
      </c>
      <c r="BI87" s="11">
        <v>3.8E-3</v>
      </c>
      <c r="BJ87" s="11">
        <v>3.7000000000000002E-3</v>
      </c>
      <c r="BK87" s="11">
        <v>3.5000000000000001E-3</v>
      </c>
      <c r="BL87" s="11">
        <v>3.2000000000000002E-3</v>
      </c>
      <c r="BM87" s="11">
        <v>2.8999999999999998E-3</v>
      </c>
      <c r="BN87" s="12">
        <v>2.8E-3</v>
      </c>
      <c r="BO87" s="12">
        <v>2.7000000000000001E-3</v>
      </c>
      <c r="BP87" s="12">
        <v>2.7000000000000001E-3</v>
      </c>
      <c r="BQ87" s="12">
        <v>2.7000000000000001E-3</v>
      </c>
      <c r="BR87" s="12">
        <v>2.7000000000000001E-3</v>
      </c>
      <c r="BS87" s="12">
        <v>2.7000000000000001E-3</v>
      </c>
      <c r="BT87" s="12">
        <v>2.8E-3</v>
      </c>
      <c r="BU87" s="12">
        <v>2.8999999999999998E-3</v>
      </c>
      <c r="BV87" s="12">
        <v>3.0000000000000001E-3</v>
      </c>
      <c r="BW87" s="12">
        <v>3.0999999999999999E-3</v>
      </c>
      <c r="BX87" s="12">
        <v>3.0999999999999999E-3</v>
      </c>
      <c r="BY87" s="12">
        <v>3.3E-3</v>
      </c>
      <c r="BZ87" s="12">
        <v>3.3999999999999998E-3</v>
      </c>
      <c r="CA87" s="12">
        <v>3.5000000000000001E-3</v>
      </c>
      <c r="CB87" s="12">
        <v>3.5999999999999999E-3</v>
      </c>
      <c r="CC87" s="12">
        <v>3.8E-3</v>
      </c>
      <c r="CD87" s="12">
        <v>3.8999999999999998E-3</v>
      </c>
      <c r="CE87" s="12">
        <v>4.0000000000000001E-3</v>
      </c>
      <c r="CF87" s="12">
        <v>4.1000000000000003E-3</v>
      </c>
      <c r="CG87" s="12">
        <v>4.3E-3</v>
      </c>
    </row>
    <row r="88" spans="1:85" x14ac:dyDescent="0.2">
      <c r="A88" s="6">
        <v>106</v>
      </c>
      <c r="B88" s="11">
        <v>-7.1999999999999998E-3</v>
      </c>
      <c r="C88" s="11">
        <v>-6.3E-3</v>
      </c>
      <c r="D88" s="11">
        <v>-5.4000000000000003E-3</v>
      </c>
      <c r="E88" s="11">
        <v>-4.4000000000000003E-3</v>
      </c>
      <c r="F88" s="11">
        <v>-3.5000000000000001E-3</v>
      </c>
      <c r="G88" s="11">
        <v>-2.5999999999999999E-3</v>
      </c>
      <c r="H88" s="11">
        <v>-1.6000000000000001E-3</v>
      </c>
      <c r="I88" s="11">
        <v>-6.9999999999999999E-4</v>
      </c>
      <c r="J88" s="11">
        <v>2.0000000000000001E-4</v>
      </c>
      <c r="K88" s="11">
        <v>1.1999999999999999E-3</v>
      </c>
      <c r="L88" s="11">
        <v>2.0999999999999999E-3</v>
      </c>
      <c r="M88" s="11">
        <v>3.0000000000000001E-3</v>
      </c>
      <c r="N88" s="11">
        <v>3.8999999999999998E-3</v>
      </c>
      <c r="O88" s="11">
        <v>4.7000000000000002E-3</v>
      </c>
      <c r="P88" s="11">
        <v>5.4000000000000003E-3</v>
      </c>
      <c r="Q88" s="11">
        <v>6.1000000000000004E-3</v>
      </c>
      <c r="R88" s="11">
        <v>6.7000000000000002E-3</v>
      </c>
      <c r="S88" s="11">
        <v>7.1000000000000004E-3</v>
      </c>
      <c r="T88" s="11">
        <v>7.4000000000000003E-3</v>
      </c>
      <c r="U88" s="11">
        <v>7.6E-3</v>
      </c>
      <c r="V88" s="11">
        <v>7.7000000000000002E-3</v>
      </c>
      <c r="W88" s="11">
        <v>7.6E-3</v>
      </c>
      <c r="X88" s="11">
        <v>7.4000000000000003E-3</v>
      </c>
      <c r="Y88" s="11">
        <v>7.0000000000000001E-3</v>
      </c>
      <c r="Z88" s="11">
        <v>6.6E-3</v>
      </c>
      <c r="AA88" s="11">
        <v>6.1000000000000004E-3</v>
      </c>
      <c r="AB88" s="11">
        <v>5.4999999999999997E-3</v>
      </c>
      <c r="AC88" s="11">
        <v>4.8999999999999998E-3</v>
      </c>
      <c r="AD88" s="11">
        <v>4.3E-3</v>
      </c>
      <c r="AE88" s="11">
        <v>3.5999999999999999E-3</v>
      </c>
      <c r="AF88" s="11">
        <v>3.0000000000000001E-3</v>
      </c>
      <c r="AG88" s="11">
        <v>2.3999999999999998E-3</v>
      </c>
      <c r="AH88" s="11">
        <v>1.8E-3</v>
      </c>
      <c r="AI88" s="11">
        <v>1.2999999999999999E-3</v>
      </c>
      <c r="AJ88" s="11">
        <v>8.0000000000000004E-4</v>
      </c>
      <c r="AK88" s="11">
        <v>4.0000000000000002E-4</v>
      </c>
      <c r="AL88" s="11">
        <v>0</v>
      </c>
      <c r="AM88" s="11">
        <v>-2.9999999999999997E-4</v>
      </c>
      <c r="AN88" s="11">
        <v>-6.9999999999999999E-4</v>
      </c>
      <c r="AO88" s="11">
        <v>-1.1000000000000001E-3</v>
      </c>
      <c r="AP88" s="11">
        <v>-1.5E-3</v>
      </c>
      <c r="AQ88" s="11">
        <v>-2E-3</v>
      </c>
      <c r="AR88" s="11">
        <v>-2.5000000000000001E-3</v>
      </c>
      <c r="AS88" s="11">
        <v>-2.8E-3</v>
      </c>
      <c r="AT88" s="11">
        <v>-3.0999999999999999E-3</v>
      </c>
      <c r="AU88" s="11">
        <v>-3.3E-3</v>
      </c>
      <c r="AV88" s="11">
        <v>-3.3E-3</v>
      </c>
      <c r="AW88" s="11">
        <v>-3.0000000000000001E-3</v>
      </c>
      <c r="AX88" s="11">
        <v>-2.5999999999999999E-3</v>
      </c>
      <c r="AY88" s="11">
        <v>-2E-3</v>
      </c>
      <c r="AZ88" s="11">
        <v>-1.2999999999999999E-3</v>
      </c>
      <c r="BA88" s="11">
        <v>-5.0000000000000001E-4</v>
      </c>
      <c r="BB88" s="11">
        <v>4.0000000000000002E-4</v>
      </c>
      <c r="BC88" s="11">
        <v>1.1999999999999999E-3</v>
      </c>
      <c r="BD88" s="11">
        <v>1.9E-3</v>
      </c>
      <c r="BE88" s="11">
        <v>2.5999999999999999E-3</v>
      </c>
      <c r="BF88" s="11">
        <v>3.0000000000000001E-3</v>
      </c>
      <c r="BG88" s="11">
        <v>3.3E-3</v>
      </c>
      <c r="BH88" s="11">
        <v>3.3999999999999998E-3</v>
      </c>
      <c r="BI88" s="11">
        <v>3.3999999999999998E-3</v>
      </c>
      <c r="BJ88" s="11">
        <v>3.3E-3</v>
      </c>
      <c r="BK88" s="11">
        <v>3.0999999999999999E-3</v>
      </c>
      <c r="BL88" s="11">
        <v>2.8999999999999998E-3</v>
      </c>
      <c r="BM88" s="11">
        <v>2.5999999999999999E-3</v>
      </c>
      <c r="BN88" s="12">
        <v>2.5000000000000001E-3</v>
      </c>
      <c r="BO88" s="12">
        <v>2.3999999999999998E-3</v>
      </c>
      <c r="BP88" s="12">
        <v>2.3999999999999998E-3</v>
      </c>
      <c r="BQ88" s="12">
        <v>2.3999999999999998E-3</v>
      </c>
      <c r="BR88" s="12">
        <v>2.3999999999999998E-3</v>
      </c>
      <c r="BS88" s="12">
        <v>2.5000000000000001E-3</v>
      </c>
      <c r="BT88" s="12">
        <v>2.5000000000000001E-3</v>
      </c>
      <c r="BU88" s="12">
        <v>2.5999999999999999E-3</v>
      </c>
      <c r="BV88" s="12">
        <v>2.7000000000000001E-3</v>
      </c>
      <c r="BW88" s="12">
        <v>2.7000000000000001E-3</v>
      </c>
      <c r="BX88" s="12">
        <v>2.8E-3</v>
      </c>
      <c r="BY88" s="12">
        <v>2.8999999999999998E-3</v>
      </c>
      <c r="BZ88" s="12">
        <v>3.0000000000000001E-3</v>
      </c>
      <c r="CA88" s="12">
        <v>3.2000000000000002E-3</v>
      </c>
      <c r="CB88" s="12">
        <v>3.3E-3</v>
      </c>
      <c r="CC88" s="12">
        <v>3.3999999999999998E-3</v>
      </c>
      <c r="CD88" s="12">
        <v>3.5000000000000001E-3</v>
      </c>
      <c r="CE88" s="12">
        <v>3.5999999999999999E-3</v>
      </c>
      <c r="CF88" s="12">
        <v>3.7000000000000002E-3</v>
      </c>
      <c r="CG88" s="12">
        <v>3.8E-3</v>
      </c>
    </row>
    <row r="89" spans="1:85" x14ac:dyDescent="0.2">
      <c r="A89" s="6">
        <v>107</v>
      </c>
      <c r="B89" s="11">
        <v>-6.4000000000000003E-3</v>
      </c>
      <c r="C89" s="11">
        <v>-5.5999999999999999E-3</v>
      </c>
      <c r="D89" s="11">
        <v>-4.7999999999999996E-3</v>
      </c>
      <c r="E89" s="11">
        <v>-3.8999999999999998E-3</v>
      </c>
      <c r="F89" s="11">
        <v>-3.0999999999999999E-3</v>
      </c>
      <c r="G89" s="11">
        <v>-2.3E-3</v>
      </c>
      <c r="H89" s="11">
        <v>-1.5E-3</v>
      </c>
      <c r="I89" s="11">
        <v>-5.9999999999999995E-4</v>
      </c>
      <c r="J89" s="11">
        <v>2.0000000000000001E-4</v>
      </c>
      <c r="K89" s="11">
        <v>1E-3</v>
      </c>
      <c r="L89" s="11">
        <v>1.9E-3</v>
      </c>
      <c r="M89" s="11">
        <v>2.7000000000000001E-3</v>
      </c>
      <c r="N89" s="11">
        <v>3.3999999999999998E-3</v>
      </c>
      <c r="O89" s="11">
        <v>4.1999999999999997E-3</v>
      </c>
      <c r="P89" s="11">
        <v>4.7999999999999996E-3</v>
      </c>
      <c r="Q89" s="11">
        <v>5.4000000000000003E-3</v>
      </c>
      <c r="R89" s="11">
        <v>5.8999999999999999E-3</v>
      </c>
      <c r="S89" s="11">
        <v>6.3E-3</v>
      </c>
      <c r="T89" s="11">
        <v>6.6E-3</v>
      </c>
      <c r="U89" s="11">
        <v>6.7999999999999996E-3</v>
      </c>
      <c r="V89" s="11">
        <v>6.7999999999999996E-3</v>
      </c>
      <c r="W89" s="11">
        <v>6.7000000000000002E-3</v>
      </c>
      <c r="X89" s="11">
        <v>6.4999999999999997E-3</v>
      </c>
      <c r="Y89" s="11">
        <v>6.1999999999999998E-3</v>
      </c>
      <c r="Z89" s="11">
        <v>5.8999999999999999E-3</v>
      </c>
      <c r="AA89" s="11">
        <v>5.4000000000000003E-3</v>
      </c>
      <c r="AB89" s="11">
        <v>4.8999999999999998E-3</v>
      </c>
      <c r="AC89" s="11">
        <v>4.3E-3</v>
      </c>
      <c r="AD89" s="11">
        <v>3.8E-3</v>
      </c>
      <c r="AE89" s="11">
        <v>3.2000000000000002E-3</v>
      </c>
      <c r="AF89" s="11">
        <v>2.5999999999999999E-3</v>
      </c>
      <c r="AG89" s="11">
        <v>2.0999999999999999E-3</v>
      </c>
      <c r="AH89" s="11">
        <v>1.6000000000000001E-3</v>
      </c>
      <c r="AI89" s="11">
        <v>1.1000000000000001E-3</v>
      </c>
      <c r="AJ89" s="11">
        <v>6.9999999999999999E-4</v>
      </c>
      <c r="AK89" s="11">
        <v>2.9999999999999997E-4</v>
      </c>
      <c r="AL89" s="11">
        <v>0</v>
      </c>
      <c r="AM89" s="11">
        <v>-2.9999999999999997E-4</v>
      </c>
      <c r="AN89" s="11">
        <v>-5.9999999999999995E-4</v>
      </c>
      <c r="AO89" s="11">
        <v>-1E-3</v>
      </c>
      <c r="AP89" s="11">
        <v>-1.4E-3</v>
      </c>
      <c r="AQ89" s="11">
        <v>-1.8E-3</v>
      </c>
      <c r="AR89" s="11">
        <v>-2.2000000000000001E-3</v>
      </c>
      <c r="AS89" s="11">
        <v>-2.5000000000000001E-3</v>
      </c>
      <c r="AT89" s="11">
        <v>-2.8E-3</v>
      </c>
      <c r="AU89" s="11">
        <v>-2.8999999999999998E-3</v>
      </c>
      <c r="AV89" s="11">
        <v>-2.8999999999999998E-3</v>
      </c>
      <c r="AW89" s="11">
        <v>-2.7000000000000001E-3</v>
      </c>
      <c r="AX89" s="11">
        <v>-2.3E-3</v>
      </c>
      <c r="AY89" s="11">
        <v>-1.8E-3</v>
      </c>
      <c r="AZ89" s="11">
        <v>-1.1000000000000001E-3</v>
      </c>
      <c r="BA89" s="11">
        <v>-4.0000000000000002E-4</v>
      </c>
      <c r="BB89" s="11">
        <v>4.0000000000000002E-4</v>
      </c>
      <c r="BC89" s="11">
        <v>1.1000000000000001E-3</v>
      </c>
      <c r="BD89" s="11">
        <v>1.6999999999999999E-3</v>
      </c>
      <c r="BE89" s="11">
        <v>2.3E-3</v>
      </c>
      <c r="BF89" s="11">
        <v>2.7000000000000001E-3</v>
      </c>
      <c r="BG89" s="11">
        <v>2.8999999999999998E-3</v>
      </c>
      <c r="BH89" s="11">
        <v>3.0999999999999999E-3</v>
      </c>
      <c r="BI89" s="11">
        <v>3.0000000000000001E-3</v>
      </c>
      <c r="BJ89" s="11">
        <v>2.8999999999999998E-3</v>
      </c>
      <c r="BK89" s="11">
        <v>2.8E-3</v>
      </c>
      <c r="BL89" s="11">
        <v>2.5999999999999999E-3</v>
      </c>
      <c r="BM89" s="11">
        <v>2.3E-3</v>
      </c>
      <c r="BN89" s="12">
        <v>2.2000000000000001E-3</v>
      </c>
      <c r="BO89" s="12">
        <v>2.2000000000000001E-3</v>
      </c>
      <c r="BP89" s="12">
        <v>2.0999999999999999E-3</v>
      </c>
      <c r="BQ89" s="12">
        <v>2.0999999999999999E-3</v>
      </c>
      <c r="BR89" s="12">
        <v>2.0999999999999999E-3</v>
      </c>
      <c r="BS89" s="12">
        <v>2.2000000000000001E-3</v>
      </c>
      <c r="BT89" s="12">
        <v>2.2000000000000001E-3</v>
      </c>
      <c r="BU89" s="12">
        <v>2.3E-3</v>
      </c>
      <c r="BV89" s="12">
        <v>2.3999999999999998E-3</v>
      </c>
      <c r="BW89" s="12">
        <v>2.3999999999999998E-3</v>
      </c>
      <c r="BX89" s="12">
        <v>2.5000000000000001E-3</v>
      </c>
      <c r="BY89" s="12">
        <v>2.5999999999999999E-3</v>
      </c>
      <c r="BZ89" s="12">
        <v>2.7000000000000001E-3</v>
      </c>
      <c r="CA89" s="12">
        <v>2.8E-3</v>
      </c>
      <c r="CB89" s="12">
        <v>2.8999999999999998E-3</v>
      </c>
      <c r="CC89" s="12">
        <v>3.0000000000000001E-3</v>
      </c>
      <c r="CD89" s="12">
        <v>3.0999999999999999E-3</v>
      </c>
      <c r="CE89" s="12">
        <v>3.2000000000000002E-3</v>
      </c>
      <c r="CF89" s="12">
        <v>3.3E-3</v>
      </c>
      <c r="CG89" s="12">
        <v>3.3999999999999998E-3</v>
      </c>
    </row>
    <row r="90" spans="1:85" x14ac:dyDescent="0.2">
      <c r="A90" s="6">
        <v>108</v>
      </c>
      <c r="B90" s="11">
        <v>-5.5999999999999999E-3</v>
      </c>
      <c r="C90" s="11">
        <v>-4.8999999999999998E-3</v>
      </c>
      <c r="D90" s="11">
        <v>-4.1999999999999997E-3</v>
      </c>
      <c r="E90" s="11">
        <v>-3.5000000000000001E-3</v>
      </c>
      <c r="F90" s="11">
        <v>-2.7000000000000001E-3</v>
      </c>
      <c r="G90" s="11">
        <v>-2E-3</v>
      </c>
      <c r="H90" s="11">
        <v>-1.2999999999999999E-3</v>
      </c>
      <c r="I90" s="11">
        <v>-5.0000000000000001E-4</v>
      </c>
      <c r="J90" s="11">
        <v>2.0000000000000001E-4</v>
      </c>
      <c r="K90" s="11">
        <v>8.9999999999999998E-4</v>
      </c>
      <c r="L90" s="11">
        <v>1.6000000000000001E-3</v>
      </c>
      <c r="M90" s="11">
        <v>2.3E-3</v>
      </c>
      <c r="N90" s="11">
        <v>3.0000000000000001E-3</v>
      </c>
      <c r="O90" s="11">
        <v>3.5999999999999999E-3</v>
      </c>
      <c r="P90" s="11">
        <v>4.1999999999999997E-3</v>
      </c>
      <c r="Q90" s="11">
        <v>4.7000000000000002E-3</v>
      </c>
      <c r="R90" s="11">
        <v>5.1999999999999998E-3</v>
      </c>
      <c r="S90" s="11">
        <v>5.4999999999999997E-3</v>
      </c>
      <c r="T90" s="11">
        <v>5.7999999999999996E-3</v>
      </c>
      <c r="U90" s="11">
        <v>5.8999999999999999E-3</v>
      </c>
      <c r="V90" s="11">
        <v>6.0000000000000001E-3</v>
      </c>
      <c r="W90" s="11">
        <v>5.8999999999999999E-3</v>
      </c>
      <c r="X90" s="11">
        <v>5.7000000000000002E-3</v>
      </c>
      <c r="Y90" s="11">
        <v>5.4999999999999997E-3</v>
      </c>
      <c r="Z90" s="11">
        <v>5.1000000000000004E-3</v>
      </c>
      <c r="AA90" s="11">
        <v>4.7000000000000002E-3</v>
      </c>
      <c r="AB90" s="11">
        <v>4.3E-3</v>
      </c>
      <c r="AC90" s="11">
        <v>3.8E-3</v>
      </c>
      <c r="AD90" s="11">
        <v>3.3E-3</v>
      </c>
      <c r="AE90" s="11">
        <v>2.8E-3</v>
      </c>
      <c r="AF90" s="11">
        <v>2.3E-3</v>
      </c>
      <c r="AG90" s="11">
        <v>1.8E-3</v>
      </c>
      <c r="AH90" s="11">
        <v>1.4E-3</v>
      </c>
      <c r="AI90" s="11">
        <v>1E-3</v>
      </c>
      <c r="AJ90" s="11">
        <v>5.9999999999999995E-4</v>
      </c>
      <c r="AK90" s="11">
        <v>2.9999999999999997E-4</v>
      </c>
      <c r="AL90" s="11">
        <v>0</v>
      </c>
      <c r="AM90" s="11">
        <v>-2.9999999999999997E-4</v>
      </c>
      <c r="AN90" s="11">
        <v>-5.0000000000000001E-4</v>
      </c>
      <c r="AO90" s="11">
        <v>-8.9999999999999998E-4</v>
      </c>
      <c r="AP90" s="11">
        <v>-1.1999999999999999E-3</v>
      </c>
      <c r="AQ90" s="11">
        <v>-1.6000000000000001E-3</v>
      </c>
      <c r="AR90" s="11">
        <v>-1.9E-3</v>
      </c>
      <c r="AS90" s="11">
        <v>-2.2000000000000001E-3</v>
      </c>
      <c r="AT90" s="11">
        <v>-2.3999999999999998E-3</v>
      </c>
      <c r="AU90" s="11">
        <v>-2.5999999999999999E-3</v>
      </c>
      <c r="AV90" s="11">
        <v>-2.5000000000000001E-3</v>
      </c>
      <c r="AW90" s="11">
        <v>-2.3999999999999998E-3</v>
      </c>
      <c r="AX90" s="11">
        <v>-2E-3</v>
      </c>
      <c r="AY90" s="11">
        <v>-1.6000000000000001E-3</v>
      </c>
      <c r="AZ90" s="11">
        <v>-1E-3</v>
      </c>
      <c r="BA90" s="11">
        <v>-4.0000000000000002E-4</v>
      </c>
      <c r="BB90" s="11">
        <v>2.9999999999999997E-4</v>
      </c>
      <c r="BC90" s="11">
        <v>8.9999999999999998E-4</v>
      </c>
      <c r="BD90" s="11">
        <v>1.5E-3</v>
      </c>
      <c r="BE90" s="11">
        <v>2E-3</v>
      </c>
      <c r="BF90" s="11">
        <v>2.3E-3</v>
      </c>
      <c r="BG90" s="11">
        <v>2.5999999999999999E-3</v>
      </c>
      <c r="BH90" s="11">
        <v>2.7000000000000001E-3</v>
      </c>
      <c r="BI90" s="11">
        <v>2.7000000000000001E-3</v>
      </c>
      <c r="BJ90" s="11">
        <v>2.5999999999999999E-3</v>
      </c>
      <c r="BK90" s="11">
        <v>2.3999999999999998E-3</v>
      </c>
      <c r="BL90" s="11">
        <v>2.2000000000000001E-3</v>
      </c>
      <c r="BM90" s="11">
        <v>2E-3</v>
      </c>
      <c r="BN90" s="12">
        <v>2E-3</v>
      </c>
      <c r="BO90" s="12">
        <v>1.9E-3</v>
      </c>
      <c r="BP90" s="12">
        <v>1.9E-3</v>
      </c>
      <c r="BQ90" s="12">
        <v>1.9E-3</v>
      </c>
      <c r="BR90" s="12">
        <v>1.9E-3</v>
      </c>
      <c r="BS90" s="12">
        <v>1.9E-3</v>
      </c>
      <c r="BT90" s="12">
        <v>2E-3</v>
      </c>
      <c r="BU90" s="12">
        <v>2E-3</v>
      </c>
      <c r="BV90" s="12">
        <v>2.0999999999999999E-3</v>
      </c>
      <c r="BW90" s="12">
        <v>2.0999999999999999E-3</v>
      </c>
      <c r="BX90" s="12">
        <v>2.2000000000000001E-3</v>
      </c>
      <c r="BY90" s="12">
        <v>2.3E-3</v>
      </c>
      <c r="BZ90" s="12">
        <v>2.3999999999999998E-3</v>
      </c>
      <c r="CA90" s="12">
        <v>2.5000000000000001E-3</v>
      </c>
      <c r="CB90" s="12">
        <v>2.5999999999999999E-3</v>
      </c>
      <c r="CC90" s="12">
        <v>2.5999999999999999E-3</v>
      </c>
      <c r="CD90" s="12">
        <v>2.7000000000000001E-3</v>
      </c>
      <c r="CE90" s="12">
        <v>2.8E-3</v>
      </c>
      <c r="CF90" s="12">
        <v>2.8999999999999998E-3</v>
      </c>
      <c r="CG90" s="12">
        <v>3.0000000000000001E-3</v>
      </c>
    </row>
    <row r="91" spans="1:85" x14ac:dyDescent="0.2">
      <c r="A91" s="6">
        <v>109</v>
      </c>
      <c r="B91" s="11">
        <v>-4.7999999999999996E-3</v>
      </c>
      <c r="C91" s="11">
        <v>-4.1999999999999997E-3</v>
      </c>
      <c r="D91" s="11">
        <v>-3.5999999999999999E-3</v>
      </c>
      <c r="E91" s="11">
        <v>-3.0000000000000001E-3</v>
      </c>
      <c r="F91" s="11">
        <v>-2.3E-3</v>
      </c>
      <c r="G91" s="11">
        <v>-1.6999999999999999E-3</v>
      </c>
      <c r="H91" s="11">
        <v>-1.1000000000000001E-3</v>
      </c>
      <c r="I91" s="11">
        <v>-5.0000000000000001E-4</v>
      </c>
      <c r="J91" s="11">
        <v>2.0000000000000001E-4</v>
      </c>
      <c r="K91" s="11">
        <v>8.0000000000000004E-4</v>
      </c>
      <c r="L91" s="11">
        <v>1.4E-3</v>
      </c>
      <c r="M91" s="11">
        <v>2E-3</v>
      </c>
      <c r="N91" s="11">
        <v>2.5999999999999999E-3</v>
      </c>
      <c r="O91" s="11">
        <v>3.0999999999999999E-3</v>
      </c>
      <c r="P91" s="11">
        <v>3.5999999999999999E-3</v>
      </c>
      <c r="Q91" s="11">
        <v>4.1000000000000003E-3</v>
      </c>
      <c r="R91" s="11">
        <v>4.4000000000000003E-3</v>
      </c>
      <c r="S91" s="11">
        <v>4.7000000000000002E-3</v>
      </c>
      <c r="T91" s="11">
        <v>5.0000000000000001E-3</v>
      </c>
      <c r="U91" s="11">
        <v>5.1000000000000004E-3</v>
      </c>
      <c r="V91" s="11">
        <v>5.1000000000000004E-3</v>
      </c>
      <c r="W91" s="11">
        <v>5.0000000000000001E-3</v>
      </c>
      <c r="X91" s="11">
        <v>4.8999999999999998E-3</v>
      </c>
      <c r="Y91" s="11">
        <v>4.7000000000000002E-3</v>
      </c>
      <c r="Z91" s="11">
        <v>4.4000000000000003E-3</v>
      </c>
      <c r="AA91" s="11">
        <v>4.1000000000000003E-3</v>
      </c>
      <c r="AB91" s="11">
        <v>3.7000000000000002E-3</v>
      </c>
      <c r="AC91" s="11">
        <v>3.3E-3</v>
      </c>
      <c r="AD91" s="11">
        <v>2.8E-3</v>
      </c>
      <c r="AE91" s="11">
        <v>2.3999999999999998E-3</v>
      </c>
      <c r="AF91" s="11">
        <v>2E-3</v>
      </c>
      <c r="AG91" s="11">
        <v>1.6000000000000001E-3</v>
      </c>
      <c r="AH91" s="11">
        <v>1.1999999999999999E-3</v>
      </c>
      <c r="AI91" s="11">
        <v>8.0000000000000004E-4</v>
      </c>
      <c r="AJ91" s="11">
        <v>5.0000000000000001E-4</v>
      </c>
      <c r="AK91" s="11">
        <v>2.9999999999999997E-4</v>
      </c>
      <c r="AL91" s="11">
        <v>0</v>
      </c>
      <c r="AM91" s="11">
        <v>-2.0000000000000001E-4</v>
      </c>
      <c r="AN91" s="11">
        <v>-5.0000000000000001E-4</v>
      </c>
      <c r="AO91" s="11">
        <v>-6.9999999999999999E-4</v>
      </c>
      <c r="AP91" s="11">
        <v>-1E-3</v>
      </c>
      <c r="AQ91" s="11">
        <v>-1.2999999999999999E-3</v>
      </c>
      <c r="AR91" s="11">
        <v>-1.6000000000000001E-3</v>
      </c>
      <c r="AS91" s="11">
        <v>-1.9E-3</v>
      </c>
      <c r="AT91" s="11">
        <v>-2.0999999999999999E-3</v>
      </c>
      <c r="AU91" s="11">
        <v>-2.2000000000000001E-3</v>
      </c>
      <c r="AV91" s="11">
        <v>-2.2000000000000001E-3</v>
      </c>
      <c r="AW91" s="11">
        <v>-2E-3</v>
      </c>
      <c r="AX91" s="11">
        <v>-1.6999999999999999E-3</v>
      </c>
      <c r="AY91" s="11">
        <v>-1.2999999999999999E-3</v>
      </c>
      <c r="AZ91" s="11">
        <v>-8.9999999999999998E-4</v>
      </c>
      <c r="BA91" s="11">
        <v>-2.9999999999999997E-4</v>
      </c>
      <c r="BB91" s="11">
        <v>2.9999999999999997E-4</v>
      </c>
      <c r="BC91" s="11">
        <v>8.0000000000000004E-4</v>
      </c>
      <c r="BD91" s="11">
        <v>1.2999999999999999E-3</v>
      </c>
      <c r="BE91" s="11">
        <v>1.6999999999999999E-3</v>
      </c>
      <c r="BF91" s="11">
        <v>2E-3</v>
      </c>
      <c r="BG91" s="11">
        <v>2.2000000000000001E-3</v>
      </c>
      <c r="BH91" s="11">
        <v>2.3E-3</v>
      </c>
      <c r="BI91" s="11">
        <v>2.3E-3</v>
      </c>
      <c r="BJ91" s="11">
        <v>2.2000000000000001E-3</v>
      </c>
      <c r="BK91" s="11">
        <v>2.0999999999999999E-3</v>
      </c>
      <c r="BL91" s="11">
        <v>1.9E-3</v>
      </c>
      <c r="BM91" s="11">
        <v>1.8E-3</v>
      </c>
      <c r="BN91" s="12">
        <v>1.6999999999999999E-3</v>
      </c>
      <c r="BO91" s="12">
        <v>1.6000000000000001E-3</v>
      </c>
      <c r="BP91" s="12">
        <v>1.6000000000000001E-3</v>
      </c>
      <c r="BQ91" s="12">
        <v>1.6000000000000001E-3</v>
      </c>
      <c r="BR91" s="12">
        <v>1.6000000000000001E-3</v>
      </c>
      <c r="BS91" s="12">
        <v>1.6000000000000001E-3</v>
      </c>
      <c r="BT91" s="12">
        <v>1.6999999999999999E-3</v>
      </c>
      <c r="BU91" s="12">
        <v>1.6999999999999999E-3</v>
      </c>
      <c r="BV91" s="12">
        <v>1.8E-3</v>
      </c>
      <c r="BW91" s="12">
        <v>1.8E-3</v>
      </c>
      <c r="BX91" s="12">
        <v>1.9E-3</v>
      </c>
      <c r="BY91" s="12">
        <v>2E-3</v>
      </c>
      <c r="BZ91" s="12">
        <v>2E-3</v>
      </c>
      <c r="CA91" s="12">
        <v>2.0999999999999999E-3</v>
      </c>
      <c r="CB91" s="12">
        <v>2.2000000000000001E-3</v>
      </c>
      <c r="CC91" s="12">
        <v>2.3E-3</v>
      </c>
      <c r="CD91" s="12">
        <v>2.3E-3</v>
      </c>
      <c r="CE91" s="12">
        <v>2.3999999999999998E-3</v>
      </c>
      <c r="CF91" s="12">
        <v>2.5000000000000001E-3</v>
      </c>
      <c r="CG91" s="12">
        <v>2.5999999999999999E-3</v>
      </c>
    </row>
    <row r="92" spans="1:85" x14ac:dyDescent="0.2">
      <c r="A92" s="6">
        <v>110</v>
      </c>
      <c r="B92" s="11">
        <v>-4.0000000000000001E-3</v>
      </c>
      <c r="C92" s="11">
        <v>-3.5000000000000001E-3</v>
      </c>
      <c r="D92" s="11">
        <v>-3.0000000000000001E-3</v>
      </c>
      <c r="E92" s="11">
        <v>-2.5000000000000001E-3</v>
      </c>
      <c r="F92" s="11">
        <v>-1.9E-3</v>
      </c>
      <c r="G92" s="11">
        <v>-1.4E-3</v>
      </c>
      <c r="H92" s="11">
        <v>-8.9999999999999998E-4</v>
      </c>
      <c r="I92" s="11">
        <v>-4.0000000000000002E-4</v>
      </c>
      <c r="J92" s="11">
        <v>1E-4</v>
      </c>
      <c r="K92" s="11">
        <v>6.9999999999999999E-4</v>
      </c>
      <c r="L92" s="11">
        <v>1.1999999999999999E-3</v>
      </c>
      <c r="M92" s="11">
        <v>1.6999999999999999E-3</v>
      </c>
      <c r="N92" s="11">
        <v>2.0999999999999999E-3</v>
      </c>
      <c r="O92" s="11">
        <v>2.5999999999999999E-3</v>
      </c>
      <c r="P92" s="11">
        <v>3.0000000000000001E-3</v>
      </c>
      <c r="Q92" s="11">
        <v>3.3999999999999998E-3</v>
      </c>
      <c r="R92" s="11">
        <v>3.7000000000000002E-3</v>
      </c>
      <c r="S92" s="11">
        <v>4.0000000000000001E-3</v>
      </c>
      <c r="T92" s="11">
        <v>4.1000000000000003E-3</v>
      </c>
      <c r="U92" s="11">
        <v>4.1999999999999997E-3</v>
      </c>
      <c r="V92" s="11">
        <v>4.3E-3</v>
      </c>
      <c r="W92" s="11">
        <v>4.1999999999999997E-3</v>
      </c>
      <c r="X92" s="11">
        <v>4.1000000000000003E-3</v>
      </c>
      <c r="Y92" s="11">
        <v>3.8999999999999998E-3</v>
      </c>
      <c r="Z92" s="11">
        <v>3.7000000000000002E-3</v>
      </c>
      <c r="AA92" s="11">
        <v>3.3999999999999998E-3</v>
      </c>
      <c r="AB92" s="11">
        <v>3.0999999999999999E-3</v>
      </c>
      <c r="AC92" s="11">
        <v>2.7000000000000001E-3</v>
      </c>
      <c r="AD92" s="11">
        <v>2.3999999999999998E-3</v>
      </c>
      <c r="AE92" s="11">
        <v>2E-3</v>
      </c>
      <c r="AF92" s="11">
        <v>1.6000000000000001E-3</v>
      </c>
      <c r="AG92" s="11">
        <v>1.2999999999999999E-3</v>
      </c>
      <c r="AH92" s="11">
        <v>1E-3</v>
      </c>
      <c r="AI92" s="11">
        <v>6.9999999999999999E-4</v>
      </c>
      <c r="AJ92" s="11">
        <v>4.0000000000000002E-4</v>
      </c>
      <c r="AK92" s="11">
        <v>2.0000000000000001E-4</v>
      </c>
      <c r="AL92" s="11">
        <v>0</v>
      </c>
      <c r="AM92" s="11">
        <v>-2.0000000000000001E-4</v>
      </c>
      <c r="AN92" s="11">
        <v>-4.0000000000000002E-4</v>
      </c>
      <c r="AO92" s="11">
        <v>-5.9999999999999995E-4</v>
      </c>
      <c r="AP92" s="11">
        <v>-8.9999999999999998E-4</v>
      </c>
      <c r="AQ92" s="11">
        <v>-1.1000000000000001E-3</v>
      </c>
      <c r="AR92" s="11">
        <v>-1.4E-3</v>
      </c>
      <c r="AS92" s="11">
        <v>-1.6000000000000001E-3</v>
      </c>
      <c r="AT92" s="11">
        <v>-1.6999999999999999E-3</v>
      </c>
      <c r="AU92" s="11">
        <v>-1.8E-3</v>
      </c>
      <c r="AV92" s="11">
        <v>-1.8E-3</v>
      </c>
      <c r="AW92" s="11">
        <v>-1.6999999999999999E-3</v>
      </c>
      <c r="AX92" s="11">
        <v>-1.5E-3</v>
      </c>
      <c r="AY92" s="11">
        <v>-1.1000000000000001E-3</v>
      </c>
      <c r="AZ92" s="11">
        <v>-6.9999999999999999E-4</v>
      </c>
      <c r="BA92" s="11">
        <v>-2.9999999999999997E-4</v>
      </c>
      <c r="BB92" s="11">
        <v>2.0000000000000001E-4</v>
      </c>
      <c r="BC92" s="11">
        <v>6.9999999999999999E-4</v>
      </c>
      <c r="BD92" s="11">
        <v>1.1000000000000001E-3</v>
      </c>
      <c r="BE92" s="11">
        <v>1.4E-3</v>
      </c>
      <c r="BF92" s="11">
        <v>1.6999999999999999E-3</v>
      </c>
      <c r="BG92" s="11">
        <v>1.8E-3</v>
      </c>
      <c r="BH92" s="11">
        <v>1.9E-3</v>
      </c>
      <c r="BI92" s="11">
        <v>1.9E-3</v>
      </c>
      <c r="BJ92" s="11">
        <v>1.8E-3</v>
      </c>
      <c r="BK92" s="11">
        <v>1.6999999999999999E-3</v>
      </c>
      <c r="BL92" s="11">
        <v>1.6000000000000001E-3</v>
      </c>
      <c r="BM92" s="11">
        <v>1.5E-3</v>
      </c>
      <c r="BN92" s="12">
        <v>1.4E-3</v>
      </c>
      <c r="BO92" s="12">
        <v>1.4E-3</v>
      </c>
      <c r="BP92" s="12">
        <v>1.2999999999999999E-3</v>
      </c>
      <c r="BQ92" s="12">
        <v>1.2999999999999999E-3</v>
      </c>
      <c r="BR92" s="12">
        <v>1.2999999999999999E-3</v>
      </c>
      <c r="BS92" s="12">
        <v>1.4E-3</v>
      </c>
      <c r="BT92" s="12">
        <v>1.4E-3</v>
      </c>
      <c r="BU92" s="12">
        <v>1.4E-3</v>
      </c>
      <c r="BV92" s="12">
        <v>1.5E-3</v>
      </c>
      <c r="BW92" s="12">
        <v>1.5E-3</v>
      </c>
      <c r="BX92" s="12">
        <v>1.6000000000000001E-3</v>
      </c>
      <c r="BY92" s="12">
        <v>1.6000000000000001E-3</v>
      </c>
      <c r="BZ92" s="12">
        <v>1.6999999999999999E-3</v>
      </c>
      <c r="CA92" s="12">
        <v>1.8E-3</v>
      </c>
      <c r="CB92" s="12">
        <v>1.8E-3</v>
      </c>
      <c r="CC92" s="12">
        <v>1.9E-3</v>
      </c>
      <c r="CD92" s="12">
        <v>2E-3</v>
      </c>
      <c r="CE92" s="12">
        <v>2E-3</v>
      </c>
      <c r="CF92" s="12">
        <v>2.0999999999999999E-3</v>
      </c>
      <c r="CG92" s="12">
        <v>2.0999999999999999E-3</v>
      </c>
    </row>
    <row r="93" spans="1:85" x14ac:dyDescent="0.2">
      <c r="A93" s="6">
        <v>111</v>
      </c>
      <c r="B93" s="11">
        <v>-3.2000000000000002E-3</v>
      </c>
      <c r="C93" s="11">
        <v>-2.8E-3</v>
      </c>
      <c r="D93" s="11">
        <v>-2.3999999999999998E-3</v>
      </c>
      <c r="E93" s="11">
        <v>-2E-3</v>
      </c>
      <c r="F93" s="11">
        <v>-1.6000000000000001E-3</v>
      </c>
      <c r="G93" s="11">
        <v>-1.1000000000000001E-3</v>
      </c>
      <c r="H93" s="11">
        <v>-6.9999999999999999E-4</v>
      </c>
      <c r="I93" s="11">
        <v>-2.9999999999999997E-4</v>
      </c>
      <c r="J93" s="11">
        <v>1E-4</v>
      </c>
      <c r="K93" s="11">
        <v>5.0000000000000001E-4</v>
      </c>
      <c r="L93" s="11">
        <v>8.9999999999999998E-4</v>
      </c>
      <c r="M93" s="11">
        <v>1.2999999999999999E-3</v>
      </c>
      <c r="N93" s="11">
        <v>1.6999999999999999E-3</v>
      </c>
      <c r="O93" s="11">
        <v>2.0999999999999999E-3</v>
      </c>
      <c r="P93" s="11">
        <v>2.3999999999999998E-3</v>
      </c>
      <c r="Q93" s="11">
        <v>2.7000000000000001E-3</v>
      </c>
      <c r="R93" s="11">
        <v>3.0000000000000001E-3</v>
      </c>
      <c r="S93" s="11">
        <v>3.2000000000000002E-3</v>
      </c>
      <c r="T93" s="11">
        <v>3.3E-3</v>
      </c>
      <c r="U93" s="11">
        <v>3.3999999999999998E-3</v>
      </c>
      <c r="V93" s="11">
        <v>3.3999999999999998E-3</v>
      </c>
      <c r="W93" s="11">
        <v>3.3999999999999998E-3</v>
      </c>
      <c r="X93" s="11">
        <v>3.3E-3</v>
      </c>
      <c r="Y93" s="11">
        <v>3.0999999999999999E-3</v>
      </c>
      <c r="Z93" s="11">
        <v>2.8999999999999998E-3</v>
      </c>
      <c r="AA93" s="11">
        <v>2.7000000000000001E-3</v>
      </c>
      <c r="AB93" s="11">
        <v>2.3999999999999998E-3</v>
      </c>
      <c r="AC93" s="11">
        <v>2.2000000000000001E-3</v>
      </c>
      <c r="AD93" s="11">
        <v>1.9E-3</v>
      </c>
      <c r="AE93" s="11">
        <v>1.6000000000000001E-3</v>
      </c>
      <c r="AF93" s="11">
        <v>1.2999999999999999E-3</v>
      </c>
      <c r="AG93" s="11">
        <v>1E-3</v>
      </c>
      <c r="AH93" s="11">
        <v>8.0000000000000004E-4</v>
      </c>
      <c r="AI93" s="11">
        <v>5.9999999999999995E-4</v>
      </c>
      <c r="AJ93" s="11">
        <v>4.0000000000000002E-4</v>
      </c>
      <c r="AK93" s="11">
        <v>2.0000000000000001E-4</v>
      </c>
      <c r="AL93" s="11">
        <v>0</v>
      </c>
      <c r="AM93" s="11">
        <v>-2.0000000000000001E-4</v>
      </c>
      <c r="AN93" s="11">
        <v>-2.9999999999999997E-4</v>
      </c>
      <c r="AO93" s="11">
        <v>-5.0000000000000001E-4</v>
      </c>
      <c r="AP93" s="11">
        <v>-6.9999999999999999E-4</v>
      </c>
      <c r="AQ93" s="11">
        <v>-8.9999999999999998E-4</v>
      </c>
      <c r="AR93" s="11">
        <v>-1.1000000000000001E-3</v>
      </c>
      <c r="AS93" s="11">
        <v>-1.2999999999999999E-3</v>
      </c>
      <c r="AT93" s="11">
        <v>-1.4E-3</v>
      </c>
      <c r="AU93" s="11">
        <v>-1.5E-3</v>
      </c>
      <c r="AV93" s="11">
        <v>-1.4E-3</v>
      </c>
      <c r="AW93" s="11">
        <v>-1.4E-3</v>
      </c>
      <c r="AX93" s="11">
        <v>-1.1999999999999999E-3</v>
      </c>
      <c r="AY93" s="11">
        <v>-8.9999999999999998E-4</v>
      </c>
      <c r="AZ93" s="11">
        <v>-5.9999999999999995E-4</v>
      </c>
      <c r="BA93" s="11">
        <v>-2.0000000000000001E-4</v>
      </c>
      <c r="BB93" s="11">
        <v>2.0000000000000001E-4</v>
      </c>
      <c r="BC93" s="11">
        <v>5.0000000000000001E-4</v>
      </c>
      <c r="BD93" s="11">
        <v>8.9999999999999998E-4</v>
      </c>
      <c r="BE93" s="11">
        <v>1.1000000000000001E-3</v>
      </c>
      <c r="BF93" s="11">
        <v>1.2999999999999999E-3</v>
      </c>
      <c r="BG93" s="11">
        <v>1.5E-3</v>
      </c>
      <c r="BH93" s="11">
        <v>1.5E-3</v>
      </c>
      <c r="BI93" s="11">
        <v>1.5E-3</v>
      </c>
      <c r="BJ93" s="11">
        <v>1.5E-3</v>
      </c>
      <c r="BK93" s="11">
        <v>1.4E-3</v>
      </c>
      <c r="BL93" s="11">
        <v>1.2999999999999999E-3</v>
      </c>
      <c r="BM93" s="11">
        <v>1.1999999999999999E-3</v>
      </c>
      <c r="BN93" s="12">
        <v>1.1000000000000001E-3</v>
      </c>
      <c r="BO93" s="12">
        <v>1.1000000000000001E-3</v>
      </c>
      <c r="BP93" s="12">
        <v>1.1000000000000001E-3</v>
      </c>
      <c r="BQ93" s="12">
        <v>1.1000000000000001E-3</v>
      </c>
      <c r="BR93" s="12">
        <v>1.1000000000000001E-3</v>
      </c>
      <c r="BS93" s="12">
        <v>1.1000000000000001E-3</v>
      </c>
      <c r="BT93" s="12">
        <v>1.1000000000000001E-3</v>
      </c>
      <c r="BU93" s="12">
        <v>1.1999999999999999E-3</v>
      </c>
      <c r="BV93" s="12">
        <v>1.1999999999999999E-3</v>
      </c>
      <c r="BW93" s="12">
        <v>1.1999999999999999E-3</v>
      </c>
      <c r="BX93" s="12">
        <v>1.2999999999999999E-3</v>
      </c>
      <c r="BY93" s="12">
        <v>1.2999999999999999E-3</v>
      </c>
      <c r="BZ93" s="12">
        <v>1.4E-3</v>
      </c>
      <c r="CA93" s="12">
        <v>1.4E-3</v>
      </c>
      <c r="CB93" s="12">
        <v>1.5E-3</v>
      </c>
      <c r="CC93" s="12">
        <v>1.5E-3</v>
      </c>
      <c r="CD93" s="12">
        <v>1.6000000000000001E-3</v>
      </c>
      <c r="CE93" s="12">
        <v>1.6000000000000001E-3</v>
      </c>
      <c r="CF93" s="12">
        <v>1.6999999999999999E-3</v>
      </c>
      <c r="CG93" s="12">
        <v>1.6999999999999999E-3</v>
      </c>
    </row>
    <row r="94" spans="1:85" x14ac:dyDescent="0.2">
      <c r="A94" s="6">
        <v>112</v>
      </c>
      <c r="B94" s="11">
        <v>-2.3999999999999998E-3</v>
      </c>
      <c r="C94" s="11">
        <v>-2.0999999999999999E-3</v>
      </c>
      <c r="D94" s="11">
        <v>-1.8E-3</v>
      </c>
      <c r="E94" s="11">
        <v>-1.5E-3</v>
      </c>
      <c r="F94" s="11">
        <v>-1.1999999999999999E-3</v>
      </c>
      <c r="G94" s="11">
        <v>-8.9999999999999998E-4</v>
      </c>
      <c r="H94" s="11">
        <v>-5.0000000000000001E-4</v>
      </c>
      <c r="I94" s="11">
        <v>-2.0000000000000001E-4</v>
      </c>
      <c r="J94" s="11">
        <v>1E-4</v>
      </c>
      <c r="K94" s="11">
        <v>4.0000000000000002E-4</v>
      </c>
      <c r="L94" s="11">
        <v>6.9999999999999999E-4</v>
      </c>
      <c r="M94" s="11">
        <v>1E-3</v>
      </c>
      <c r="N94" s="11">
        <v>1.2999999999999999E-3</v>
      </c>
      <c r="O94" s="11">
        <v>1.6000000000000001E-3</v>
      </c>
      <c r="P94" s="11">
        <v>1.8E-3</v>
      </c>
      <c r="Q94" s="11">
        <v>2E-3</v>
      </c>
      <c r="R94" s="11">
        <v>2.2000000000000001E-3</v>
      </c>
      <c r="S94" s="11">
        <v>2.3999999999999998E-3</v>
      </c>
      <c r="T94" s="11">
        <v>2.5000000000000001E-3</v>
      </c>
      <c r="U94" s="11">
        <v>2.5000000000000001E-3</v>
      </c>
      <c r="V94" s="11">
        <v>2.5999999999999999E-3</v>
      </c>
      <c r="W94" s="11">
        <v>2.5000000000000001E-3</v>
      </c>
      <c r="X94" s="11">
        <v>2.5000000000000001E-3</v>
      </c>
      <c r="Y94" s="11">
        <v>2.3E-3</v>
      </c>
      <c r="Z94" s="11">
        <v>2.2000000000000001E-3</v>
      </c>
      <c r="AA94" s="11">
        <v>2E-3</v>
      </c>
      <c r="AB94" s="11">
        <v>1.8E-3</v>
      </c>
      <c r="AC94" s="11">
        <v>1.6000000000000001E-3</v>
      </c>
      <c r="AD94" s="11">
        <v>1.4E-3</v>
      </c>
      <c r="AE94" s="11">
        <v>1.1999999999999999E-3</v>
      </c>
      <c r="AF94" s="11">
        <v>1E-3</v>
      </c>
      <c r="AG94" s="11">
        <v>8.0000000000000004E-4</v>
      </c>
      <c r="AH94" s="11">
        <v>5.9999999999999995E-4</v>
      </c>
      <c r="AI94" s="11">
        <v>4.0000000000000002E-4</v>
      </c>
      <c r="AJ94" s="11">
        <v>2.9999999999999997E-4</v>
      </c>
      <c r="AK94" s="11">
        <v>1E-4</v>
      </c>
      <c r="AL94" s="11">
        <v>0</v>
      </c>
      <c r="AM94" s="11">
        <v>-1E-4</v>
      </c>
      <c r="AN94" s="11">
        <v>-2.0000000000000001E-4</v>
      </c>
      <c r="AO94" s="11">
        <v>-4.0000000000000002E-4</v>
      </c>
      <c r="AP94" s="11">
        <v>-5.0000000000000001E-4</v>
      </c>
      <c r="AQ94" s="11">
        <v>-6.9999999999999999E-4</v>
      </c>
      <c r="AR94" s="11">
        <v>-8.0000000000000004E-4</v>
      </c>
      <c r="AS94" s="11">
        <v>-8.9999999999999998E-4</v>
      </c>
      <c r="AT94" s="11">
        <v>-1E-3</v>
      </c>
      <c r="AU94" s="11">
        <v>-1.1000000000000001E-3</v>
      </c>
      <c r="AV94" s="11">
        <v>-1.1000000000000001E-3</v>
      </c>
      <c r="AW94" s="11">
        <v>-1E-3</v>
      </c>
      <c r="AX94" s="11">
        <v>-8.9999999999999998E-4</v>
      </c>
      <c r="AY94" s="11">
        <v>-6.9999999999999999E-4</v>
      </c>
      <c r="AZ94" s="11">
        <v>-4.0000000000000002E-4</v>
      </c>
      <c r="BA94" s="11">
        <v>-2.0000000000000001E-4</v>
      </c>
      <c r="BB94" s="11">
        <v>1E-4</v>
      </c>
      <c r="BC94" s="11">
        <v>4.0000000000000002E-4</v>
      </c>
      <c r="BD94" s="11">
        <v>5.9999999999999995E-4</v>
      </c>
      <c r="BE94" s="11">
        <v>8.9999999999999998E-4</v>
      </c>
      <c r="BF94" s="11">
        <v>1E-3</v>
      </c>
      <c r="BG94" s="11">
        <v>1.1000000000000001E-3</v>
      </c>
      <c r="BH94" s="11">
        <v>1.1000000000000001E-3</v>
      </c>
      <c r="BI94" s="11">
        <v>1.1000000000000001E-3</v>
      </c>
      <c r="BJ94" s="11">
        <v>1.1000000000000001E-3</v>
      </c>
      <c r="BK94" s="11">
        <v>1E-3</v>
      </c>
      <c r="BL94" s="11">
        <v>1E-3</v>
      </c>
      <c r="BM94" s="11">
        <v>8.9999999999999998E-4</v>
      </c>
      <c r="BN94" s="12">
        <v>8.0000000000000004E-4</v>
      </c>
      <c r="BO94" s="12">
        <v>8.0000000000000004E-4</v>
      </c>
      <c r="BP94" s="12">
        <v>8.0000000000000004E-4</v>
      </c>
      <c r="BQ94" s="12">
        <v>8.0000000000000004E-4</v>
      </c>
      <c r="BR94" s="12">
        <v>8.0000000000000004E-4</v>
      </c>
      <c r="BS94" s="12">
        <v>8.0000000000000004E-4</v>
      </c>
      <c r="BT94" s="12">
        <v>8.0000000000000004E-4</v>
      </c>
      <c r="BU94" s="12">
        <v>8.9999999999999998E-4</v>
      </c>
      <c r="BV94" s="12">
        <v>8.9999999999999998E-4</v>
      </c>
      <c r="BW94" s="12">
        <v>8.9999999999999998E-4</v>
      </c>
      <c r="BX94" s="12">
        <v>8.9999999999999998E-4</v>
      </c>
      <c r="BY94" s="12">
        <v>1E-3</v>
      </c>
      <c r="BZ94" s="12">
        <v>1E-3</v>
      </c>
      <c r="CA94" s="12">
        <v>1.1000000000000001E-3</v>
      </c>
      <c r="CB94" s="12">
        <v>1.1000000000000001E-3</v>
      </c>
      <c r="CC94" s="12">
        <v>1.1000000000000001E-3</v>
      </c>
      <c r="CD94" s="12">
        <v>1.1999999999999999E-3</v>
      </c>
      <c r="CE94" s="12">
        <v>1.1999999999999999E-3</v>
      </c>
      <c r="CF94" s="12">
        <v>1.1999999999999999E-3</v>
      </c>
      <c r="CG94" s="12">
        <v>1.2999999999999999E-3</v>
      </c>
    </row>
    <row r="95" spans="1:85" x14ac:dyDescent="0.2">
      <c r="A95" s="6">
        <v>113</v>
      </c>
      <c r="B95" s="11">
        <v>-1.6000000000000001E-3</v>
      </c>
      <c r="C95" s="11">
        <v>-1.4E-3</v>
      </c>
      <c r="D95" s="11">
        <v>-1.1999999999999999E-3</v>
      </c>
      <c r="E95" s="11">
        <v>-1E-3</v>
      </c>
      <c r="F95" s="11">
        <v>-8.0000000000000004E-4</v>
      </c>
      <c r="G95" s="11">
        <v>-5.9999999999999995E-4</v>
      </c>
      <c r="H95" s="11">
        <v>-4.0000000000000002E-4</v>
      </c>
      <c r="I95" s="11">
        <v>-2.0000000000000001E-4</v>
      </c>
      <c r="J95" s="11">
        <v>1E-4</v>
      </c>
      <c r="K95" s="11">
        <v>2.9999999999999997E-4</v>
      </c>
      <c r="L95" s="11">
        <v>5.0000000000000001E-4</v>
      </c>
      <c r="M95" s="11">
        <v>6.9999999999999999E-4</v>
      </c>
      <c r="N95" s="11">
        <v>8.9999999999999998E-4</v>
      </c>
      <c r="O95" s="11">
        <v>1E-3</v>
      </c>
      <c r="P95" s="11">
        <v>1.1999999999999999E-3</v>
      </c>
      <c r="Q95" s="11">
        <v>1.4E-3</v>
      </c>
      <c r="R95" s="11">
        <v>1.5E-3</v>
      </c>
      <c r="S95" s="11">
        <v>1.6000000000000001E-3</v>
      </c>
      <c r="T95" s="11">
        <v>1.6999999999999999E-3</v>
      </c>
      <c r="U95" s="11">
        <v>1.6999999999999999E-3</v>
      </c>
      <c r="V95" s="11">
        <v>1.6999999999999999E-3</v>
      </c>
      <c r="W95" s="11">
        <v>1.6999999999999999E-3</v>
      </c>
      <c r="X95" s="11">
        <v>1.6000000000000001E-3</v>
      </c>
      <c r="Y95" s="11">
        <v>1.6000000000000001E-3</v>
      </c>
      <c r="Z95" s="11">
        <v>1.5E-3</v>
      </c>
      <c r="AA95" s="11">
        <v>1.4E-3</v>
      </c>
      <c r="AB95" s="11">
        <v>1.1999999999999999E-3</v>
      </c>
      <c r="AC95" s="11">
        <v>1.1000000000000001E-3</v>
      </c>
      <c r="AD95" s="11">
        <v>8.9999999999999998E-4</v>
      </c>
      <c r="AE95" s="11">
        <v>8.0000000000000004E-4</v>
      </c>
      <c r="AF95" s="11">
        <v>6.9999999999999999E-4</v>
      </c>
      <c r="AG95" s="11">
        <v>5.0000000000000001E-4</v>
      </c>
      <c r="AH95" s="11">
        <v>4.0000000000000002E-4</v>
      </c>
      <c r="AI95" s="11">
        <v>2.9999999999999997E-4</v>
      </c>
      <c r="AJ95" s="11">
        <v>2.0000000000000001E-4</v>
      </c>
      <c r="AK95" s="11">
        <v>1E-4</v>
      </c>
      <c r="AL95" s="11">
        <v>0</v>
      </c>
      <c r="AM95" s="11">
        <v>-1E-4</v>
      </c>
      <c r="AN95" s="11">
        <v>-2.0000000000000001E-4</v>
      </c>
      <c r="AO95" s="11">
        <v>-2.0000000000000001E-4</v>
      </c>
      <c r="AP95" s="11">
        <v>-2.9999999999999997E-4</v>
      </c>
      <c r="AQ95" s="11">
        <v>-4.0000000000000002E-4</v>
      </c>
      <c r="AR95" s="11">
        <v>-5.0000000000000001E-4</v>
      </c>
      <c r="AS95" s="11">
        <v>-5.9999999999999995E-4</v>
      </c>
      <c r="AT95" s="11">
        <v>-6.9999999999999999E-4</v>
      </c>
      <c r="AU95" s="11">
        <v>-6.9999999999999999E-4</v>
      </c>
      <c r="AV95" s="11">
        <v>-6.9999999999999999E-4</v>
      </c>
      <c r="AW95" s="11">
        <v>-6.9999999999999999E-4</v>
      </c>
      <c r="AX95" s="11">
        <v>-5.9999999999999995E-4</v>
      </c>
      <c r="AY95" s="11">
        <v>-4.0000000000000002E-4</v>
      </c>
      <c r="AZ95" s="11">
        <v>-2.9999999999999997E-4</v>
      </c>
      <c r="BA95" s="11">
        <v>-1E-4</v>
      </c>
      <c r="BB95" s="11">
        <v>1E-4</v>
      </c>
      <c r="BC95" s="11">
        <v>2.9999999999999997E-4</v>
      </c>
      <c r="BD95" s="11">
        <v>4.0000000000000002E-4</v>
      </c>
      <c r="BE95" s="11">
        <v>5.9999999999999995E-4</v>
      </c>
      <c r="BF95" s="11">
        <v>6.9999999999999999E-4</v>
      </c>
      <c r="BG95" s="11">
        <v>6.9999999999999999E-4</v>
      </c>
      <c r="BH95" s="11">
        <v>8.0000000000000004E-4</v>
      </c>
      <c r="BI95" s="11">
        <v>8.0000000000000004E-4</v>
      </c>
      <c r="BJ95" s="11">
        <v>6.9999999999999999E-4</v>
      </c>
      <c r="BK95" s="11">
        <v>6.9999999999999999E-4</v>
      </c>
      <c r="BL95" s="11">
        <v>5.9999999999999995E-4</v>
      </c>
      <c r="BM95" s="11">
        <v>5.9999999999999995E-4</v>
      </c>
      <c r="BN95" s="12">
        <v>5.9999999999999995E-4</v>
      </c>
      <c r="BO95" s="12">
        <v>5.0000000000000001E-4</v>
      </c>
      <c r="BP95" s="12">
        <v>5.0000000000000001E-4</v>
      </c>
      <c r="BQ95" s="12">
        <v>5.0000000000000001E-4</v>
      </c>
      <c r="BR95" s="12">
        <v>5.0000000000000001E-4</v>
      </c>
      <c r="BS95" s="12">
        <v>5.0000000000000001E-4</v>
      </c>
      <c r="BT95" s="12">
        <v>5.9999999999999995E-4</v>
      </c>
      <c r="BU95" s="12">
        <v>5.9999999999999995E-4</v>
      </c>
      <c r="BV95" s="12">
        <v>5.9999999999999995E-4</v>
      </c>
      <c r="BW95" s="12">
        <v>5.9999999999999995E-4</v>
      </c>
      <c r="BX95" s="12">
        <v>5.9999999999999995E-4</v>
      </c>
      <c r="BY95" s="12">
        <v>6.9999999999999999E-4</v>
      </c>
      <c r="BZ95" s="12">
        <v>6.9999999999999999E-4</v>
      </c>
      <c r="CA95" s="12">
        <v>6.9999999999999999E-4</v>
      </c>
      <c r="CB95" s="12">
        <v>6.9999999999999999E-4</v>
      </c>
      <c r="CC95" s="12">
        <v>8.0000000000000004E-4</v>
      </c>
      <c r="CD95" s="12">
        <v>8.0000000000000004E-4</v>
      </c>
      <c r="CE95" s="12">
        <v>8.0000000000000004E-4</v>
      </c>
      <c r="CF95" s="12">
        <v>8.0000000000000004E-4</v>
      </c>
      <c r="CG95" s="12">
        <v>8.9999999999999998E-4</v>
      </c>
    </row>
    <row r="96" spans="1:85" x14ac:dyDescent="0.2">
      <c r="A96" s="6">
        <v>114</v>
      </c>
      <c r="B96" s="11">
        <v>-8.0000000000000004E-4</v>
      </c>
      <c r="C96" s="11">
        <v>-6.9999999999999999E-4</v>
      </c>
      <c r="D96" s="11">
        <v>-5.9999999999999995E-4</v>
      </c>
      <c r="E96" s="11">
        <v>-5.0000000000000001E-4</v>
      </c>
      <c r="F96" s="11">
        <v>-4.0000000000000002E-4</v>
      </c>
      <c r="G96" s="11">
        <v>-2.9999999999999997E-4</v>
      </c>
      <c r="H96" s="11">
        <v>-2.0000000000000001E-4</v>
      </c>
      <c r="I96" s="11">
        <v>-1E-4</v>
      </c>
      <c r="J96" s="11">
        <v>0</v>
      </c>
      <c r="K96" s="11">
        <v>1E-4</v>
      </c>
      <c r="L96" s="11">
        <v>2.0000000000000001E-4</v>
      </c>
      <c r="M96" s="11">
        <v>2.9999999999999997E-4</v>
      </c>
      <c r="N96" s="11">
        <v>4.0000000000000002E-4</v>
      </c>
      <c r="O96" s="11">
        <v>5.0000000000000001E-4</v>
      </c>
      <c r="P96" s="11">
        <v>5.9999999999999995E-4</v>
      </c>
      <c r="Q96" s="11">
        <v>6.9999999999999999E-4</v>
      </c>
      <c r="R96" s="11">
        <v>6.9999999999999999E-4</v>
      </c>
      <c r="S96" s="11">
        <v>8.0000000000000004E-4</v>
      </c>
      <c r="T96" s="11">
        <v>8.0000000000000004E-4</v>
      </c>
      <c r="U96" s="11">
        <v>8.0000000000000004E-4</v>
      </c>
      <c r="V96" s="11">
        <v>8.9999999999999998E-4</v>
      </c>
      <c r="W96" s="11">
        <v>8.0000000000000004E-4</v>
      </c>
      <c r="X96" s="11">
        <v>8.0000000000000004E-4</v>
      </c>
      <c r="Y96" s="11">
        <v>8.0000000000000004E-4</v>
      </c>
      <c r="Z96" s="11">
        <v>6.9999999999999999E-4</v>
      </c>
      <c r="AA96" s="11">
        <v>6.9999999999999999E-4</v>
      </c>
      <c r="AB96" s="11">
        <v>5.9999999999999995E-4</v>
      </c>
      <c r="AC96" s="11">
        <v>5.0000000000000001E-4</v>
      </c>
      <c r="AD96" s="11">
        <v>5.0000000000000001E-4</v>
      </c>
      <c r="AE96" s="11">
        <v>4.0000000000000002E-4</v>
      </c>
      <c r="AF96" s="11">
        <v>2.9999999999999997E-4</v>
      </c>
      <c r="AG96" s="11">
        <v>2.9999999999999997E-4</v>
      </c>
      <c r="AH96" s="11">
        <v>2.0000000000000001E-4</v>
      </c>
      <c r="AI96" s="11">
        <v>1E-4</v>
      </c>
      <c r="AJ96" s="11">
        <v>1E-4</v>
      </c>
      <c r="AK96" s="11">
        <v>0</v>
      </c>
      <c r="AL96" s="11">
        <v>0</v>
      </c>
      <c r="AM96" s="11">
        <v>0</v>
      </c>
      <c r="AN96" s="11">
        <v>-1E-4</v>
      </c>
      <c r="AO96" s="11">
        <v>-1E-4</v>
      </c>
      <c r="AP96" s="11">
        <v>-2.0000000000000001E-4</v>
      </c>
      <c r="AQ96" s="11">
        <v>-2.0000000000000001E-4</v>
      </c>
      <c r="AR96" s="11">
        <v>-2.9999999999999997E-4</v>
      </c>
      <c r="AS96" s="11">
        <v>-2.9999999999999997E-4</v>
      </c>
      <c r="AT96" s="11">
        <v>-2.9999999999999997E-4</v>
      </c>
      <c r="AU96" s="11">
        <v>-4.0000000000000002E-4</v>
      </c>
      <c r="AV96" s="11">
        <v>-4.0000000000000002E-4</v>
      </c>
      <c r="AW96" s="11">
        <v>-2.9999999999999997E-4</v>
      </c>
      <c r="AX96" s="11">
        <v>-2.9999999999999997E-4</v>
      </c>
      <c r="AY96" s="11">
        <v>-2.0000000000000001E-4</v>
      </c>
      <c r="AZ96" s="11">
        <v>-1E-4</v>
      </c>
      <c r="BA96" s="11">
        <v>-1E-4</v>
      </c>
      <c r="BB96" s="11">
        <v>0</v>
      </c>
      <c r="BC96" s="11">
        <v>1E-4</v>
      </c>
      <c r="BD96" s="11">
        <v>2.0000000000000001E-4</v>
      </c>
      <c r="BE96" s="11">
        <v>2.9999999999999997E-4</v>
      </c>
      <c r="BF96" s="11">
        <v>2.9999999999999997E-4</v>
      </c>
      <c r="BG96" s="11">
        <v>4.0000000000000002E-4</v>
      </c>
      <c r="BH96" s="11">
        <v>4.0000000000000002E-4</v>
      </c>
      <c r="BI96" s="11">
        <v>4.0000000000000002E-4</v>
      </c>
      <c r="BJ96" s="11">
        <v>4.0000000000000002E-4</v>
      </c>
      <c r="BK96" s="11">
        <v>2.9999999999999997E-4</v>
      </c>
      <c r="BL96" s="11">
        <v>2.9999999999999997E-4</v>
      </c>
      <c r="BM96" s="11">
        <v>2.9999999999999997E-4</v>
      </c>
      <c r="BN96" s="12">
        <v>2.9999999999999997E-4</v>
      </c>
      <c r="BO96" s="12">
        <v>2.9999999999999997E-4</v>
      </c>
      <c r="BP96" s="12">
        <v>2.9999999999999997E-4</v>
      </c>
      <c r="BQ96" s="12">
        <v>2.9999999999999997E-4</v>
      </c>
      <c r="BR96" s="12">
        <v>2.9999999999999997E-4</v>
      </c>
      <c r="BS96" s="12">
        <v>2.9999999999999997E-4</v>
      </c>
      <c r="BT96" s="12">
        <v>2.9999999999999997E-4</v>
      </c>
      <c r="BU96" s="12">
        <v>2.9999999999999997E-4</v>
      </c>
      <c r="BV96" s="12">
        <v>2.9999999999999997E-4</v>
      </c>
      <c r="BW96" s="12">
        <v>2.9999999999999997E-4</v>
      </c>
      <c r="BX96" s="12">
        <v>2.9999999999999997E-4</v>
      </c>
      <c r="BY96" s="12">
        <v>2.9999999999999997E-4</v>
      </c>
      <c r="BZ96" s="12">
        <v>2.9999999999999997E-4</v>
      </c>
      <c r="CA96" s="12">
        <v>4.0000000000000002E-4</v>
      </c>
      <c r="CB96" s="12">
        <v>4.0000000000000002E-4</v>
      </c>
      <c r="CC96" s="12">
        <v>4.0000000000000002E-4</v>
      </c>
      <c r="CD96" s="12">
        <v>4.0000000000000002E-4</v>
      </c>
      <c r="CE96" s="12">
        <v>4.0000000000000002E-4</v>
      </c>
      <c r="CF96" s="12">
        <v>4.0000000000000002E-4</v>
      </c>
      <c r="CG96" s="12">
        <v>4.0000000000000002E-4</v>
      </c>
    </row>
    <row r="97" spans="1:85" x14ac:dyDescent="0.2">
      <c r="A97" s="6">
        <v>115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</row>
    <row r="98" spans="1:85" x14ac:dyDescent="0.2">
      <c r="A98" s="6">
        <v>116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</row>
    <row r="99" spans="1:85" x14ac:dyDescent="0.2">
      <c r="A99" s="6">
        <v>117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2">
        <v>0</v>
      </c>
      <c r="BO99" s="12">
        <v>0</v>
      </c>
      <c r="BP99" s="12">
        <v>0</v>
      </c>
      <c r="BQ99" s="12">
        <v>0</v>
      </c>
      <c r="BR99" s="12">
        <v>0</v>
      </c>
      <c r="BS99" s="12">
        <v>0</v>
      </c>
      <c r="BT99" s="12">
        <v>0</v>
      </c>
      <c r="BU99" s="12">
        <v>0</v>
      </c>
      <c r="BV99" s="12">
        <v>0</v>
      </c>
      <c r="BW99" s="12">
        <v>0</v>
      </c>
      <c r="BX99" s="12">
        <v>0</v>
      </c>
      <c r="BY99" s="12">
        <v>0</v>
      </c>
      <c r="BZ99" s="12">
        <v>0</v>
      </c>
      <c r="CA99" s="12">
        <v>0</v>
      </c>
      <c r="CB99" s="12">
        <v>0</v>
      </c>
      <c r="CC99" s="12">
        <v>0</v>
      </c>
      <c r="CD99" s="12">
        <v>0</v>
      </c>
      <c r="CE99" s="12">
        <v>0</v>
      </c>
      <c r="CF99" s="12">
        <v>0</v>
      </c>
      <c r="CG99" s="12">
        <v>0</v>
      </c>
    </row>
    <row r="100" spans="1:85" x14ac:dyDescent="0.2">
      <c r="A100" s="6">
        <v>118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2">
        <v>0</v>
      </c>
      <c r="BO100" s="12">
        <v>0</v>
      </c>
      <c r="BP100" s="12">
        <v>0</v>
      </c>
      <c r="BQ100" s="12">
        <v>0</v>
      </c>
      <c r="BR100" s="12">
        <v>0</v>
      </c>
      <c r="BS100" s="12">
        <v>0</v>
      </c>
      <c r="BT100" s="12">
        <v>0</v>
      </c>
      <c r="BU100" s="12">
        <v>0</v>
      </c>
      <c r="BV100" s="12">
        <v>0</v>
      </c>
      <c r="BW100" s="12">
        <v>0</v>
      </c>
      <c r="BX100" s="12">
        <v>0</v>
      </c>
      <c r="BY100" s="12">
        <v>0</v>
      </c>
      <c r="BZ100" s="12">
        <v>0</v>
      </c>
      <c r="CA100" s="12">
        <v>0</v>
      </c>
      <c r="CB100" s="12">
        <v>0</v>
      </c>
      <c r="CC100" s="12">
        <v>0</v>
      </c>
      <c r="CD100" s="12">
        <v>0</v>
      </c>
      <c r="CE100" s="12">
        <v>0</v>
      </c>
      <c r="CF100" s="12">
        <v>0</v>
      </c>
      <c r="CG100" s="12">
        <v>0</v>
      </c>
    </row>
    <row r="101" spans="1:85" x14ac:dyDescent="0.2">
      <c r="A101" s="6">
        <v>119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2">
        <v>0</v>
      </c>
      <c r="BO101" s="12">
        <v>0</v>
      </c>
      <c r="BP101" s="12">
        <v>0</v>
      </c>
      <c r="BQ101" s="12">
        <v>0</v>
      </c>
      <c r="BR101" s="12">
        <v>0</v>
      </c>
      <c r="BS101" s="12">
        <v>0</v>
      </c>
      <c r="BT101" s="12">
        <v>0</v>
      </c>
      <c r="BU101" s="12">
        <v>0</v>
      </c>
      <c r="BV101" s="12">
        <v>0</v>
      </c>
      <c r="BW101" s="12">
        <v>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>
        <v>0</v>
      </c>
      <c r="CF101" s="12">
        <v>0</v>
      </c>
      <c r="CG101" s="12">
        <v>0</v>
      </c>
    </row>
    <row r="102" spans="1:85" x14ac:dyDescent="0.2">
      <c r="A102" s="6">
        <v>120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2">
        <v>0</v>
      </c>
      <c r="BO102" s="12">
        <v>0</v>
      </c>
      <c r="BP102" s="12">
        <v>0</v>
      </c>
      <c r="BQ102" s="12">
        <v>0</v>
      </c>
      <c r="BR102" s="12">
        <v>0</v>
      </c>
      <c r="BS102" s="12">
        <v>0</v>
      </c>
      <c r="BT102" s="12">
        <v>0</v>
      </c>
      <c r="BU102" s="12">
        <v>0</v>
      </c>
      <c r="BV102" s="12">
        <v>0</v>
      </c>
      <c r="BW102" s="12">
        <v>0</v>
      </c>
      <c r="BX102" s="12">
        <v>0</v>
      </c>
      <c r="BY102" s="12">
        <v>0</v>
      </c>
      <c r="BZ102" s="12">
        <v>0</v>
      </c>
      <c r="CA102" s="12">
        <v>0</v>
      </c>
      <c r="CB102" s="12">
        <v>0</v>
      </c>
      <c r="CC102" s="12">
        <v>0</v>
      </c>
      <c r="CD102" s="12">
        <v>0</v>
      </c>
      <c r="CE102" s="12">
        <v>0</v>
      </c>
      <c r="CF102" s="12">
        <v>0</v>
      </c>
      <c r="CG10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Salary and Headcount</vt:lpstr>
      <vt:lpstr>Salary Growth YOS</vt:lpstr>
      <vt:lpstr>Mortality Rates</vt:lpstr>
      <vt:lpstr>Termination Rates after 10</vt:lpstr>
      <vt:lpstr>Termination Rates before 10</vt:lpstr>
      <vt:lpstr>Retirement Rates</vt:lpstr>
      <vt:lpstr>MP-2018_Male</vt:lpstr>
      <vt:lpstr>MP-2018_Female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 Niraula</cp:lastModifiedBy>
  <dcterms:created xsi:type="dcterms:W3CDTF">2018-01-15T17:42:00Z</dcterms:created>
  <dcterms:modified xsi:type="dcterms:W3CDTF">2022-06-14T18:25:50Z</dcterms:modified>
</cp:coreProperties>
</file>