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A568CA48-106C-754F-8472-8117BDED33AD}" xr6:coauthVersionLast="47" xr6:coauthVersionMax="47" xr10:uidLastSave="{00000000-0000-0000-0000-000000000000}"/>
  <bookViews>
    <workbookView xWindow="0" yWindow="500" windowWidth="27320" windowHeight="13840" activeTab="6" xr2:uid="{00000000-000D-0000-FFFF-FFFF00000000}"/>
  </bookViews>
  <sheets>
    <sheet name="triangle" sheetId="1" r:id="rId1"/>
    <sheet name="Cumulative Somme" sheetId="2" r:id="rId2"/>
    <sheet name="fdi" sheetId="3" r:id="rId3"/>
    <sheet name="fdc" sheetId="4" r:id="rId4"/>
    <sheet name="Reglements  futurs" sheetId="5" r:id="rId5"/>
    <sheet name="Feuil5" sheetId="10" r:id="rId6"/>
    <sheet name="Triangle décumulé" sheetId="7" r:id="rId7"/>
    <sheet name="Reserve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B16" i="5"/>
  <c r="C15" i="5"/>
  <c r="L16" i="5"/>
  <c r="K16" i="5"/>
  <c r="J16" i="5"/>
  <c r="I16" i="5"/>
  <c r="H16" i="5"/>
  <c r="G16" i="5"/>
  <c r="F16" i="5"/>
  <c r="E16" i="5"/>
  <c r="D16" i="5"/>
  <c r="L15" i="5"/>
  <c r="K15" i="5"/>
  <c r="J15" i="5"/>
  <c r="I15" i="5"/>
  <c r="H15" i="5"/>
  <c r="G15" i="5"/>
  <c r="F15" i="5"/>
  <c r="E15" i="5"/>
  <c r="D15" i="5"/>
  <c r="B15" i="5"/>
  <c r="L17" i="7"/>
  <c r="C13" i="7"/>
  <c r="C17" i="7" s="1"/>
  <c r="D13" i="7"/>
  <c r="D17" i="7" s="1"/>
  <c r="C16" i="7"/>
  <c r="D10" i="4"/>
  <c r="E10" i="4"/>
  <c r="F10" i="4"/>
  <c r="G10" i="4"/>
  <c r="H10" i="4"/>
  <c r="I10" i="4"/>
  <c r="J10" i="4"/>
  <c r="K10" i="4"/>
  <c r="L10" i="4"/>
  <c r="C10" i="4"/>
  <c r="C3" i="4"/>
  <c r="D3" i="4"/>
  <c r="E3" i="4"/>
  <c r="F3" i="4"/>
  <c r="G3" i="4"/>
  <c r="H3" i="4"/>
  <c r="I3" i="4"/>
  <c r="J3" i="4"/>
  <c r="K3" i="4"/>
  <c r="L3" i="4"/>
  <c r="E17" i="7"/>
  <c r="F17" i="7"/>
  <c r="G17" i="7"/>
  <c r="H17" i="7"/>
  <c r="I17" i="7"/>
  <c r="J17" i="7"/>
  <c r="K17" i="7"/>
  <c r="B17" i="7"/>
  <c r="B13" i="7"/>
  <c r="E13" i="7"/>
  <c r="F13" i="7"/>
  <c r="G13" i="7"/>
  <c r="H13" i="7"/>
  <c r="I13" i="7"/>
  <c r="J13" i="7"/>
  <c r="K13" i="7"/>
  <c r="L13" i="7"/>
  <c r="M3" i="7"/>
  <c r="M4" i="7"/>
  <c r="M5" i="7"/>
  <c r="M6" i="7"/>
  <c r="M7" i="7"/>
  <c r="M8" i="7"/>
  <c r="M9" i="7"/>
  <c r="M10" i="7"/>
  <c r="M11" i="7"/>
  <c r="M12" i="7"/>
  <c r="M2" i="7"/>
  <c r="K16" i="7"/>
  <c r="D16" i="7"/>
  <c r="E16" i="7"/>
  <c r="F16" i="7"/>
  <c r="G16" i="7"/>
  <c r="H16" i="7"/>
  <c r="I16" i="7"/>
  <c r="J16" i="7"/>
  <c r="B16" i="7"/>
  <c r="N3" i="5"/>
  <c r="N4" i="5"/>
  <c r="N5" i="5"/>
  <c r="N6" i="5"/>
  <c r="N7" i="5"/>
  <c r="N8" i="5"/>
  <c r="N9" i="5"/>
  <c r="N10" i="5"/>
  <c r="N11" i="5"/>
  <c r="N12" i="5"/>
  <c r="N2" i="5"/>
  <c r="M12" i="5"/>
  <c r="M11" i="5"/>
  <c r="M10" i="5"/>
  <c r="M9" i="5"/>
  <c r="M8" i="5"/>
  <c r="M7" i="5"/>
  <c r="M6" i="5"/>
  <c r="M5" i="5"/>
  <c r="M4" i="5"/>
  <c r="M3" i="5"/>
  <c r="M2" i="5"/>
  <c r="B13" i="5"/>
  <c r="B2" i="7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C3" i="7" l="1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L3" i="5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J6" i="5" l="1"/>
  <c r="K6" i="5" s="1"/>
  <c r="G9" i="5"/>
  <c r="F9" i="7"/>
  <c r="K5" i="5"/>
  <c r="J5" i="7"/>
  <c r="E11" i="5"/>
  <c r="D11" i="7"/>
  <c r="L4" i="5"/>
  <c r="L4" i="7" s="1"/>
  <c r="K4" i="7"/>
  <c r="I7" i="5"/>
  <c r="H7" i="7"/>
  <c r="F10" i="5"/>
  <c r="E10" i="7"/>
  <c r="B3" i="6"/>
  <c r="L3" i="7"/>
  <c r="I8" i="5"/>
  <c r="H8" i="7"/>
  <c r="D12" i="5"/>
  <c r="D13" i="5" s="1"/>
  <c r="C12" i="7"/>
  <c r="B4" i="6"/>
  <c r="J6" i="7" l="1"/>
  <c r="J7" i="5"/>
  <c r="I7" i="7"/>
  <c r="G10" i="5"/>
  <c r="F10" i="7"/>
  <c r="L5" i="5"/>
  <c r="K5" i="7"/>
  <c r="F11" i="5"/>
  <c r="E11" i="7"/>
  <c r="H9" i="5"/>
  <c r="G9" i="7"/>
  <c r="J8" i="5"/>
  <c r="I8" i="7"/>
  <c r="L6" i="5"/>
  <c r="L6" i="7" s="1"/>
  <c r="K6" i="7"/>
  <c r="E12" i="5"/>
  <c r="E13" i="5" s="1"/>
  <c r="D12" i="7"/>
  <c r="B6" i="6" l="1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H11" i="5" l="1"/>
  <c r="G11" i="7"/>
  <c r="L7" i="5"/>
  <c r="K7" i="7"/>
  <c r="J9" i="5"/>
  <c r="I9" i="7"/>
  <c r="I10" i="5"/>
  <c r="H10" i="7"/>
  <c r="L8" i="5"/>
  <c r="B8" i="6" s="1"/>
  <c r="K8" i="7"/>
  <c r="G12" i="5"/>
  <c r="G13" i="5" s="1"/>
  <c r="F12" i="7"/>
  <c r="J10" i="5" l="1"/>
  <c r="I10" i="7"/>
  <c r="L7" i="7"/>
  <c r="B7" i="6"/>
  <c r="L8" i="7"/>
  <c r="K9" i="5"/>
  <c r="J9" i="7"/>
  <c r="I11" i="5"/>
  <c r="H11" i="7"/>
  <c r="H12" i="5"/>
  <c r="H13" i="5" s="1"/>
  <c r="G12" i="7"/>
  <c r="J11" i="5" l="1"/>
  <c r="I11" i="7"/>
  <c r="L9" i="5"/>
  <c r="K9" i="7"/>
  <c r="K10" i="5"/>
  <c r="J10" i="7"/>
  <c r="I12" i="5"/>
  <c r="I13" i="5" s="1"/>
  <c r="H12" i="7"/>
  <c r="L9" i="7" l="1"/>
  <c r="B9" i="6"/>
  <c r="L10" i="5"/>
  <c r="K10" i="7"/>
  <c r="K11" i="5"/>
  <c r="J11" i="7"/>
  <c r="J12" i="5"/>
  <c r="J13" i="5" s="1"/>
  <c r="I12" i="7"/>
  <c r="L11" i="5" l="1"/>
  <c r="K11" i="7"/>
  <c r="L10" i="7"/>
  <c r="B10" i="6"/>
  <c r="K12" i="5"/>
  <c r="K13" i="5" s="1"/>
  <c r="J12" i="7"/>
  <c r="L11" i="7" l="1"/>
  <c r="B11" i="6"/>
  <c r="L12" i="5"/>
  <c r="L13" i="5" s="1"/>
  <c r="K12" i="7"/>
  <c r="L12" i="7" l="1"/>
  <c r="B12" i="6"/>
  <c r="B13" i="6" s="1"/>
  <c r="O5" i="5" l="1"/>
  <c r="O3" i="5"/>
  <c r="O4" i="5"/>
  <c r="O11" i="5"/>
  <c r="O7" i="5"/>
  <c r="O6" i="5"/>
  <c r="O2" i="5"/>
  <c r="O10" i="5"/>
  <c r="O12" i="5"/>
  <c r="O8" i="5"/>
  <c r="O9" i="5"/>
</calcChain>
</file>

<file path=xl/sharedStrings.xml><?xml version="1.0" encoding="utf-8"?>
<sst xmlns="http://schemas.openxmlformats.org/spreadsheetml/2006/main" count="11" uniqueCount="11">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</sst>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  <xf numFmtId="9" fontId="0" fillId="0" borderId="0" xfId="2" applyFont="1"/>
    <xf numFmtId="0" fontId="0" fillId="5" borderId="0" xfId="0" applyFill="1"/>
    <xf numFmtId="171" fontId="0" fillId="5" borderId="0" xfId="2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zoomScale="150" zoomScaleNormal="150" workbookViewId="0">
      <selection activeCell="B2" sqref="B2:L1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0093-19E7-FE42-A77C-3B1A0DA36EB9}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DD7F-70EE-F14D-ABA0-A3A8981DA74C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B43-4DA8-B54E-AEFF-B6A6C5AF1249}">
  <dimension ref="A1:L10"/>
  <sheetViews>
    <sheetView zoomScale="150" zoomScaleNormal="150" workbookViewId="0">
      <selection activeCell="D16" sqref="D16"/>
    </sheetView>
  </sheetViews>
  <sheetFormatPr baseColWidth="10" defaultRowHeight="15" x14ac:dyDescent="0.2"/>
  <cols>
    <col min="3" max="3" width="14.33203125" bestFit="1" customWidth="1"/>
    <col min="4" max="4" width="13.33203125" bestFit="1" customWidth="1"/>
    <col min="5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7FB-03A8-5744-A2CF-F947B91DF9B7}">
  <dimension ref="A1:O18"/>
  <sheetViews>
    <sheetView zoomScale="150" zoomScaleNormal="150" workbookViewId="0">
      <selection activeCell="D16" sqref="D16"/>
    </sheetView>
  </sheetViews>
  <sheetFormatPr baseColWidth="10" defaultRowHeight="15" x14ac:dyDescent="0.2"/>
  <sheetData>
    <row r="1" spans="1:1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">
      <c r="B15" s="21">
        <f>B13/$L$13</f>
        <v>7.7792303578100658E-2</v>
      </c>
      <c r="C15" s="21">
        <f>C13/$L$13</f>
        <v>0.29025651168653244</v>
      </c>
      <c r="D15" s="21">
        <f t="shared" ref="C15:L15" si="2">D13/$L$13</f>
        <v>0.49025652715104673</v>
      </c>
      <c r="E15" s="21">
        <f t="shared" si="2"/>
        <v>0.65021126497932513</v>
      </c>
      <c r="F15" s="21">
        <f t="shared" si="2"/>
        <v>0.76530087947259495</v>
      </c>
      <c r="G15" s="21">
        <f t="shared" si="2"/>
        <v>0.85413090363359034</v>
      </c>
      <c r="H15" s="21">
        <f t="shared" si="2"/>
        <v>0.9040942802680596</v>
      </c>
      <c r="I15" s="21">
        <f t="shared" si="2"/>
        <v>0.94478478316258041</v>
      </c>
      <c r="J15" s="21">
        <f t="shared" si="2"/>
        <v>0.96689870311916359</v>
      </c>
      <c r="K15" s="21">
        <f t="shared" si="2"/>
        <v>0.98390112341947833</v>
      </c>
      <c r="L15" s="21">
        <f t="shared" si="2"/>
        <v>1</v>
      </c>
    </row>
    <row r="16" spans="1:15" x14ac:dyDescent="0.2">
      <c r="A16" s="22" t="s">
        <v>10</v>
      </c>
      <c r="B16" s="23">
        <f>B15</f>
        <v>7.7792303578100658E-2</v>
      </c>
      <c r="C16" s="23">
        <f>C15-B15</f>
        <v>0.21246420810843178</v>
      </c>
      <c r="D16" s="23">
        <f t="shared" ref="D16:L16" si="3">D15-C15</f>
        <v>0.20000001546451429</v>
      </c>
      <c r="E16" s="23">
        <f t="shared" si="3"/>
        <v>0.1599547378282784</v>
      </c>
      <c r="F16" s="23">
        <f t="shared" si="3"/>
        <v>0.11508961449326982</v>
      </c>
      <c r="G16" s="23">
        <f t="shared" si="3"/>
        <v>8.8830024160995391E-2</v>
      </c>
      <c r="H16" s="23">
        <f t="shared" si="3"/>
        <v>4.9963376634469259E-2</v>
      </c>
      <c r="I16" s="23">
        <f t="shared" si="3"/>
        <v>4.0690502894520808E-2</v>
      </c>
      <c r="J16" s="23">
        <f t="shared" si="3"/>
        <v>2.2113919956583183E-2</v>
      </c>
      <c r="K16" s="23">
        <f t="shared" si="3"/>
        <v>1.7002420300314736E-2</v>
      </c>
      <c r="L16" s="23">
        <f t="shared" si="3"/>
        <v>1.609887658052167E-2</v>
      </c>
    </row>
    <row r="18" spans="3:3" x14ac:dyDescent="0.2">
      <c r="C1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670-46BA-1D49-9194-BC40D2498B2F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ADE9-5ADD-954E-81FC-C51BD67139AC}">
  <dimension ref="A1:N26"/>
  <sheetViews>
    <sheetView tabSelected="1" topLeftCell="A4" zoomScale="150" zoomScaleNormal="150" workbookViewId="0">
      <selection activeCell="G17" sqref="G17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4" x14ac:dyDescent="0.2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2" x14ac:dyDescent="0.2">
      <c r="A17" t="s">
        <v>7</v>
      </c>
      <c r="B17" s="20">
        <f>B13/SUM($M$2:$M$12)</f>
        <v>7.7792303578100658E-2</v>
      </c>
      <c r="C17" s="20">
        <f t="shared" ref="C17:K17" si="3">C13/SUM($M$2:$M$12)</f>
        <v>0.21246420810843181</v>
      </c>
      <c r="D17" s="20">
        <f t="shared" si="3"/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2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D066-EADC-4940-B7D7-74684C89AA43}">
  <dimension ref="A1:E15"/>
  <sheetViews>
    <sheetView zoomScale="150" zoomScaleNormal="150" workbookViewId="0">
      <selection activeCell="B2" sqref="B2"/>
    </sheetView>
  </sheetViews>
  <sheetFormatPr baseColWidth="10" defaultRowHeight="15" x14ac:dyDescent="0.2"/>
  <cols>
    <col min="2" max="2" width="11.33203125" bestFit="1" customWidth="1"/>
  </cols>
  <sheetData>
    <row r="1" spans="1:5" x14ac:dyDescent="0.2">
      <c r="A1" s="1"/>
      <c r="B1" s="15" t="s">
        <v>2</v>
      </c>
    </row>
    <row r="2" spans="1:5" x14ac:dyDescent="0.2">
      <c r="A2" s="3">
        <v>2011</v>
      </c>
      <c r="B2" s="11">
        <f>'Reglements  futurs'!L2-'Reglements  futurs'!L2</f>
        <v>0</v>
      </c>
    </row>
    <row r="3" spans="1:5" x14ac:dyDescent="0.2">
      <c r="A3" s="3">
        <v>2012</v>
      </c>
      <c r="B3" s="11">
        <f>'Reglements  futurs'!L3-'Reglements  futurs'!K3</f>
        <v>1052.198830690817</v>
      </c>
    </row>
    <row r="4" spans="1:5" x14ac:dyDescent="0.2">
      <c r="A4" s="3">
        <v>2013</v>
      </c>
      <c r="B4" s="11">
        <f>'Reglements  futurs'!L4-'Reglements  futurs'!J4</f>
        <v>1909.2928366477499</v>
      </c>
    </row>
    <row r="5" spans="1:5" x14ac:dyDescent="0.2">
      <c r="A5" s="3">
        <v>2014</v>
      </c>
      <c r="B5" s="11">
        <f>'Reglements  futurs'!L5-'Reglements  futurs'!I5</f>
        <v>3779.6598744182047</v>
      </c>
    </row>
    <row r="6" spans="1:5" x14ac:dyDescent="0.2">
      <c r="A6" s="3">
        <v>2015</v>
      </c>
      <c r="B6" s="11">
        <f>'Reglements  futurs'!L6-'Reglements  futurs'!H6</f>
        <v>7388.1668008956476</v>
      </c>
    </row>
    <row r="7" spans="1:5" x14ac:dyDescent="0.2">
      <c r="A7" s="3">
        <v>2016</v>
      </c>
      <c r="B7" s="11">
        <f>'Reglements  futurs'!L7-'Reglements  futurs'!G7</f>
        <v>7112.9173509111934</v>
      </c>
    </row>
    <row r="8" spans="1:5" x14ac:dyDescent="0.2">
      <c r="A8" s="3">
        <v>2017</v>
      </c>
      <c r="B8" s="11">
        <f>'Reglements  futurs'!L8-'Reglements  futurs'!F8</f>
        <v>15696.202373680993</v>
      </c>
    </row>
    <row r="9" spans="1:5" x14ac:dyDescent="0.2">
      <c r="A9" s="3">
        <v>2018</v>
      </c>
      <c r="B9" s="11">
        <f>'Reglements  futurs'!L9-'Reglements  futurs'!E9</f>
        <v>30594.249065014701</v>
      </c>
    </row>
    <row r="10" spans="1:5" x14ac:dyDescent="0.2">
      <c r="A10" s="3">
        <v>2019</v>
      </c>
      <c r="B10" s="11">
        <f>'Reglements  futurs'!L10-'Reglements  futurs'!D10</f>
        <v>44371.783848229315</v>
      </c>
    </row>
    <row r="11" spans="1:5" x14ac:dyDescent="0.2">
      <c r="A11" s="3">
        <v>2020</v>
      </c>
      <c r="B11" s="11">
        <f>'Reglements  futurs'!L11-'Reglements  futurs'!C11</f>
        <v>51728.342221295752</v>
      </c>
    </row>
    <row r="12" spans="1:5" x14ac:dyDescent="0.2">
      <c r="A12" s="3">
        <v>2021</v>
      </c>
      <c r="B12" s="11">
        <f>'Reglements  futurs'!L12-'Reglements  futurs'!B12</f>
        <v>68978.485592715544</v>
      </c>
    </row>
    <row r="13" spans="1:5" x14ac:dyDescent="0.2">
      <c r="A13" t="s">
        <v>1</v>
      </c>
      <c r="B13" s="12">
        <f>SUM(B2:B12)</f>
        <v>232611.29879449995</v>
      </c>
    </row>
    <row r="15" spans="1:5" x14ac:dyDescent="0.2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2023-05-23T21:22:04Z</dcterms:modified>
</cp:coreProperties>
</file>