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CDA6B6F1-A79B-7441-9B0D-AB34FE50E089}" xr6:coauthVersionLast="47" xr6:coauthVersionMax="47" xr10:uidLastSave="{00000000-0000-0000-0000-000000000000}"/>
  <bookViews>
    <workbookView xWindow="0" yWindow="500" windowWidth="27320" windowHeight="13840" firstSheet="2" activeTab="9" xr2:uid="{00000000-000D-0000-FFFF-FFFF00000000}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E13" i="13" l="1"/>
  <c r="D10" i="13"/>
  <c r="E10" i="13"/>
  <c r="F10" i="13"/>
  <c r="G10" i="13"/>
  <c r="H10" i="13"/>
  <c r="I10" i="13"/>
  <c r="J10" i="13"/>
  <c r="K10" i="13"/>
  <c r="L10" i="13"/>
  <c r="C10" i="13"/>
  <c r="D13" i="13"/>
  <c r="C13" i="13"/>
  <c r="M13" i="13" s="1"/>
  <c r="F13" i="13"/>
  <c r="G13" i="13"/>
  <c r="H13" i="13"/>
  <c r="I13" i="13"/>
  <c r="J13" i="13"/>
  <c r="K13" i="13"/>
  <c r="L13" i="13"/>
  <c r="L21" i="7"/>
  <c r="K21" i="7"/>
  <c r="J21" i="7"/>
  <c r="I21" i="7"/>
  <c r="H21" i="7"/>
  <c r="G21" i="7"/>
  <c r="F21" i="7"/>
  <c r="E21" i="7"/>
  <c r="D21" i="7"/>
  <c r="C21" i="7"/>
  <c r="B21" i="7"/>
  <c r="B4" i="13" l="1"/>
  <c r="B15" i="13" s="1"/>
  <c r="C5" i="12"/>
  <c r="B8" i="12" s="1"/>
  <c r="B5" i="12"/>
  <c r="M21" i="7" l="1"/>
  <c r="B7" i="12" s="1"/>
  <c r="B12" i="12" s="1"/>
  <c r="D10" i="4"/>
  <c r="E10" i="4"/>
  <c r="F10" i="4"/>
  <c r="G10" i="4"/>
  <c r="H10" i="4"/>
  <c r="I10" i="4"/>
  <c r="J10" i="4"/>
  <c r="K10" i="4"/>
  <c r="L10" i="4"/>
  <c r="C10" i="4"/>
  <c r="B2" i="7"/>
  <c r="Q6" i="1" l="1"/>
  <c r="Q10" i="1"/>
  <c r="M3" i="1"/>
  <c r="Q3" i="1" s="1"/>
  <c r="M4" i="1"/>
  <c r="Q4" i="1" s="1"/>
  <c r="M5" i="1"/>
  <c r="Q5" i="1" s="1"/>
  <c r="M6" i="1"/>
  <c r="M7" i="1"/>
  <c r="Q7" i="1" s="1"/>
  <c r="M8" i="1"/>
  <c r="Q8" i="1" s="1"/>
  <c r="M9" i="1"/>
  <c r="Q9" i="1" s="1"/>
  <c r="M10" i="1"/>
  <c r="M11" i="1"/>
  <c r="Q11" i="1" s="1"/>
  <c r="M12" i="1"/>
  <c r="Q12" i="1" s="1"/>
  <c r="M2" i="1"/>
  <c r="Q2" i="1" s="1"/>
  <c r="B12" i="5"/>
  <c r="M12" i="5" s="1"/>
  <c r="C11" i="5"/>
  <c r="M11" i="5" s="1"/>
  <c r="B11" i="5"/>
  <c r="D10" i="5"/>
  <c r="M10" i="5" s="1"/>
  <c r="C10" i="5"/>
  <c r="B10" i="5"/>
  <c r="E9" i="5"/>
  <c r="M9" i="5" s="1"/>
  <c r="D9" i="5"/>
  <c r="C9" i="5"/>
  <c r="B9" i="5"/>
  <c r="F8" i="5"/>
  <c r="M8" i="5" s="1"/>
  <c r="E8" i="5"/>
  <c r="D8" i="5"/>
  <c r="C8" i="5"/>
  <c r="C8" i="7" s="1"/>
  <c r="B8" i="5"/>
  <c r="G7" i="5"/>
  <c r="M7" i="5" s="1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M4" i="5" s="1"/>
  <c r="I4" i="5"/>
  <c r="I4" i="7" s="1"/>
  <c r="H4" i="5"/>
  <c r="G4" i="5"/>
  <c r="F4" i="5"/>
  <c r="E4" i="5"/>
  <c r="E4" i="7" s="1"/>
  <c r="D4" i="5"/>
  <c r="C4" i="5"/>
  <c r="B4" i="5"/>
  <c r="K3" i="5"/>
  <c r="M3" i="5" s="1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3" i="5" s="1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L3" i="4" s="1"/>
  <c r="K2" i="4"/>
  <c r="K3" i="4" s="1"/>
  <c r="J2" i="4"/>
  <c r="I2" i="4"/>
  <c r="H2" i="4"/>
  <c r="G2" i="4"/>
  <c r="G3" i="4" s="1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D3" i="4" l="1"/>
  <c r="H3" i="4"/>
  <c r="M6" i="5"/>
  <c r="M5" i="5"/>
  <c r="E3" i="4"/>
  <c r="I3" i="4"/>
  <c r="M2" i="5"/>
  <c r="N2" i="5"/>
  <c r="F3" i="4"/>
  <c r="J3" i="4"/>
  <c r="C3" i="4"/>
  <c r="B13" i="7"/>
  <c r="C3" i="7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J7" i="10" s="1"/>
  <c r="K7" i="10" s="1"/>
  <c r="L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H8" i="5"/>
  <c r="F10" i="10"/>
  <c r="G10" i="10" s="1"/>
  <c r="H10" i="10" s="1"/>
  <c r="I10" i="10" s="1"/>
  <c r="J10" i="10" s="1"/>
  <c r="K10" i="10" s="1"/>
  <c r="L10" i="10" s="1"/>
  <c r="L3" i="5"/>
  <c r="N3" i="5" s="1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K4" i="7"/>
  <c r="I7" i="5"/>
  <c r="H7" i="7"/>
  <c r="F10" i="5"/>
  <c r="E10" i="7"/>
  <c r="B3" i="6"/>
  <c r="L3" i="7"/>
  <c r="M3" i="7" s="1"/>
  <c r="I8" i="5"/>
  <c r="H8" i="7"/>
  <c r="D12" i="5"/>
  <c r="D13" i="5" s="1"/>
  <c r="C12" i="7"/>
  <c r="C13" i="7" s="1"/>
  <c r="B4" i="6"/>
  <c r="M4" i="7" l="1"/>
  <c r="L4" i="7"/>
  <c r="N4" i="5"/>
  <c r="B16" i="7"/>
  <c r="J6" i="7"/>
  <c r="J7" i="5"/>
  <c r="I7" i="7"/>
  <c r="G10" i="5"/>
  <c r="F10" i="7"/>
  <c r="L5" i="5"/>
  <c r="N5" i="5" s="1"/>
  <c r="K5" i="7"/>
  <c r="F11" i="5"/>
  <c r="E11" i="7"/>
  <c r="H9" i="5"/>
  <c r="G9" i="7"/>
  <c r="J8" i="5"/>
  <c r="I8" i="7"/>
  <c r="L6" i="5"/>
  <c r="K6" i="7"/>
  <c r="E12" i="5"/>
  <c r="E13" i="5" s="1"/>
  <c r="D12" i="7"/>
  <c r="L6" i="7" l="1"/>
  <c r="M6" i="7" s="1"/>
  <c r="N6" i="5"/>
  <c r="C16" i="7"/>
  <c r="D13" i="7"/>
  <c r="B6" i="6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E13" i="7" s="1"/>
  <c r="M5" i="7" l="1"/>
  <c r="D16" i="7"/>
  <c r="H11" i="5"/>
  <c r="G11" i="7"/>
  <c r="L7" i="5"/>
  <c r="N7" i="5" s="1"/>
  <c r="K7" i="7"/>
  <c r="J9" i="5"/>
  <c r="I9" i="7"/>
  <c r="I10" i="5"/>
  <c r="H10" i="7"/>
  <c r="L8" i="5"/>
  <c r="K8" i="7"/>
  <c r="G12" i="5"/>
  <c r="G13" i="5" s="1"/>
  <c r="F12" i="7"/>
  <c r="B8" i="6" l="1"/>
  <c r="N8" i="5"/>
  <c r="E16" i="7"/>
  <c r="F13" i="7"/>
  <c r="J10" i="5"/>
  <c r="I10" i="7"/>
  <c r="L7" i="7"/>
  <c r="M7" i="7" s="1"/>
  <c r="B7" i="6"/>
  <c r="L8" i="7"/>
  <c r="M8" i="7" s="1"/>
  <c r="K9" i="5"/>
  <c r="J9" i="7"/>
  <c r="I11" i="5"/>
  <c r="H11" i="7"/>
  <c r="H12" i="5"/>
  <c r="H13" i="5" s="1"/>
  <c r="G12" i="7"/>
  <c r="F16" i="7" l="1"/>
  <c r="G13" i="7"/>
  <c r="J11" i="5"/>
  <c r="I11" i="7"/>
  <c r="L9" i="5"/>
  <c r="N9" i="5" s="1"/>
  <c r="K9" i="7"/>
  <c r="K10" i="5"/>
  <c r="J10" i="7"/>
  <c r="I12" i="5"/>
  <c r="I13" i="5" s="1"/>
  <c r="H12" i="7"/>
  <c r="G16" i="7" l="1"/>
  <c r="H13" i="7"/>
  <c r="L9" i="7"/>
  <c r="M9" i="7" s="1"/>
  <c r="B9" i="6"/>
  <c r="L10" i="5"/>
  <c r="N10" i="5" s="1"/>
  <c r="K10" i="7"/>
  <c r="K11" i="5"/>
  <c r="J11" i="7"/>
  <c r="J12" i="5"/>
  <c r="J13" i="5" s="1"/>
  <c r="I12" i="7"/>
  <c r="H16" i="7" l="1"/>
  <c r="I13" i="7"/>
  <c r="L11" i="5"/>
  <c r="N11" i="5" s="1"/>
  <c r="K11" i="7"/>
  <c r="L10" i="7"/>
  <c r="M10" i="7" s="1"/>
  <c r="B10" i="6"/>
  <c r="K12" i="5"/>
  <c r="K13" i="5" s="1"/>
  <c r="J12" i="7"/>
  <c r="I16" i="7" l="1"/>
  <c r="J13" i="7"/>
  <c r="L11" i="7"/>
  <c r="M11" i="7" s="1"/>
  <c r="B11" i="6"/>
  <c r="L12" i="5"/>
  <c r="K12" i="7"/>
  <c r="L13" i="5" l="1"/>
  <c r="N12" i="5"/>
  <c r="J16" i="7"/>
  <c r="K13" i="7"/>
  <c r="L12" i="7"/>
  <c r="B12" i="6"/>
  <c r="B13" i="6" s="1"/>
  <c r="K16" i="7" l="1"/>
  <c r="L13" i="7"/>
  <c r="M12" i="7"/>
  <c r="K17" i="7"/>
  <c r="K18" i="7" s="1"/>
  <c r="O2" i="5"/>
  <c r="O4" i="5" l="1"/>
  <c r="C17" i="7"/>
  <c r="C18" i="7" s="1"/>
  <c r="O10" i="5"/>
  <c r="O11" i="5"/>
  <c r="O9" i="5"/>
  <c r="B17" i="7"/>
  <c r="B18" i="7" s="1"/>
  <c r="D17" i="7"/>
  <c r="D18" i="7" s="1"/>
  <c r="E17" i="7"/>
  <c r="E18" i="7" s="1"/>
  <c r="G17" i="7"/>
  <c r="G18" i="7" s="1"/>
  <c r="I17" i="7"/>
  <c r="I18" i="7" s="1"/>
  <c r="F17" i="7"/>
  <c r="F18" i="7" s="1"/>
  <c r="H17" i="7"/>
  <c r="H18" i="7" s="1"/>
  <c r="J17" i="7"/>
  <c r="J18" i="7" s="1"/>
  <c r="O8" i="5"/>
  <c r="O6" i="5"/>
  <c r="O3" i="5"/>
  <c r="L17" i="7"/>
  <c r="L18" i="7" s="1"/>
  <c r="O12" i="5"/>
  <c r="O7" i="5"/>
  <c r="O5" i="5"/>
</calcChain>
</file>

<file path=xl/sharedStrings.xml><?xml version="1.0" encoding="utf-8"?>
<sst xmlns="http://schemas.openxmlformats.org/spreadsheetml/2006/main" count="90" uniqueCount="81">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</sst>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0" fontId="4" fillId="0" borderId="0" xfId="0" applyFont="1"/>
    <xf numFmtId="1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2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3" sqref="C3:C12"/>
    </sheetView>
  </sheetViews>
  <sheetFormatPr baseColWidth="10" defaultRowHeight="15" x14ac:dyDescent="0.2"/>
  <cols>
    <col min="3" max="3" width="16.5" bestFit="1" customWidth="1"/>
    <col min="4" max="4" width="20" bestFit="1" customWidth="1"/>
    <col min="5" max="5" width="13.33203125" bestFit="1" customWidth="1"/>
    <col min="6" max="6" width="16.83203125" bestFit="1" customWidth="1"/>
  </cols>
  <sheetData>
    <row r="1" spans="1:6" x14ac:dyDescent="0.2">
      <c r="A1" s="28"/>
      <c r="B1" s="29"/>
      <c r="C1" s="29"/>
      <c r="D1" s="29"/>
      <c r="E1" s="29"/>
      <c r="F1" s="29"/>
    </row>
    <row r="2" spans="1:6" x14ac:dyDescent="0.2">
      <c r="B2" s="21" t="s">
        <v>11</v>
      </c>
      <c r="C2" s="21" t="s">
        <v>12</v>
      </c>
      <c r="D2" s="21" t="s">
        <v>13</v>
      </c>
      <c r="E2" s="21" t="s">
        <v>14</v>
      </c>
      <c r="F2" s="21" t="s">
        <v>15</v>
      </c>
    </row>
    <row r="3" spans="1:6" x14ac:dyDescent="0.2">
      <c r="A3" s="22">
        <v>1</v>
      </c>
      <c r="B3">
        <v>1</v>
      </c>
      <c r="C3">
        <v>1.6199999999999999E-2</v>
      </c>
      <c r="D3" t="s">
        <v>16</v>
      </c>
      <c r="E3">
        <v>1.6199999999999999E-2</v>
      </c>
      <c r="F3" t="s">
        <v>16</v>
      </c>
    </row>
    <row r="4" spans="1:6" x14ac:dyDescent="0.2">
      <c r="A4" s="22">
        <v>2</v>
      </c>
      <c r="B4">
        <v>2</v>
      </c>
      <c r="C4">
        <v>1.7229999999999999E-2</v>
      </c>
      <c r="D4" t="s">
        <v>17</v>
      </c>
      <c r="E4">
        <v>1.7219999999999999E-2</v>
      </c>
      <c r="F4" t="s">
        <v>18</v>
      </c>
    </row>
    <row r="5" spans="1:6" x14ac:dyDescent="0.2">
      <c r="A5" s="22">
        <v>3</v>
      </c>
      <c r="B5">
        <v>3</v>
      </c>
      <c r="C5">
        <v>1.8259999999999998E-2</v>
      </c>
      <c r="D5" t="s">
        <v>19</v>
      </c>
      <c r="E5">
        <v>1.8239999999999999E-2</v>
      </c>
      <c r="F5" t="s">
        <v>20</v>
      </c>
    </row>
    <row r="6" spans="1:6" x14ac:dyDescent="0.2">
      <c r="A6" s="22">
        <v>4</v>
      </c>
      <c r="B6">
        <v>4</v>
      </c>
      <c r="C6">
        <v>1.9519999999999999E-2</v>
      </c>
      <c r="D6" t="s">
        <v>21</v>
      </c>
      <c r="E6">
        <v>1.9460000000000002E-2</v>
      </c>
      <c r="F6" t="s">
        <v>22</v>
      </c>
    </row>
    <row r="7" spans="1:6" x14ac:dyDescent="0.2">
      <c r="A7" s="22">
        <v>5</v>
      </c>
      <c r="B7">
        <v>5</v>
      </c>
      <c r="C7">
        <v>1.9890000000000001E-2</v>
      </c>
      <c r="D7" t="s">
        <v>23</v>
      </c>
      <c r="E7">
        <v>1.983E-2</v>
      </c>
      <c r="F7" t="s">
        <v>24</v>
      </c>
    </row>
    <row r="8" spans="1:6" x14ac:dyDescent="0.2">
      <c r="A8" s="22">
        <v>6</v>
      </c>
      <c r="B8">
        <v>6</v>
      </c>
      <c r="C8">
        <v>2.0760000000000001E-2</v>
      </c>
      <c r="D8" t="s">
        <v>25</v>
      </c>
      <c r="E8">
        <v>2.0660000000000001E-2</v>
      </c>
      <c r="F8" t="s">
        <v>26</v>
      </c>
    </row>
    <row r="9" spans="1:6" x14ac:dyDescent="0.2">
      <c r="A9" s="22">
        <v>7</v>
      </c>
      <c r="B9">
        <v>7</v>
      </c>
      <c r="C9">
        <v>2.12E-2</v>
      </c>
      <c r="D9" t="s">
        <v>27</v>
      </c>
      <c r="E9">
        <v>2.1090000000000001E-2</v>
      </c>
      <c r="F9" t="s">
        <v>28</v>
      </c>
    </row>
    <row r="10" spans="1:6" x14ac:dyDescent="0.2">
      <c r="A10" s="22">
        <v>8</v>
      </c>
      <c r="B10">
        <v>8</v>
      </c>
      <c r="C10">
        <v>2.198E-2</v>
      </c>
      <c r="D10" t="s">
        <v>29</v>
      </c>
      <c r="E10">
        <v>2.1819999999999999E-2</v>
      </c>
      <c r="F10" t="s">
        <v>30</v>
      </c>
    </row>
    <row r="11" spans="1:6" x14ac:dyDescent="0.2">
      <c r="A11" s="22">
        <v>9</v>
      </c>
      <c r="B11">
        <v>9</v>
      </c>
      <c r="C11">
        <v>2.2669999999999999E-2</v>
      </c>
      <c r="D11" t="s">
        <v>31</v>
      </c>
      <c r="E11">
        <v>2.2460000000000001E-2</v>
      </c>
      <c r="F11" t="s">
        <v>32</v>
      </c>
    </row>
    <row r="12" spans="1:6" x14ac:dyDescent="0.2">
      <c r="A12" s="22">
        <v>10</v>
      </c>
      <c r="B12">
        <v>10</v>
      </c>
      <c r="C12">
        <v>2.351E-2</v>
      </c>
      <c r="D12" t="s">
        <v>33</v>
      </c>
      <c r="E12">
        <v>2.3230000000000001E-2</v>
      </c>
      <c r="F12" t="s">
        <v>34</v>
      </c>
    </row>
    <row r="13" spans="1:6" x14ac:dyDescent="0.2">
      <c r="A13" s="22">
        <v>11</v>
      </c>
      <c r="B13">
        <v>11</v>
      </c>
      <c r="C13">
        <v>2.4140000000000002E-2</v>
      </c>
      <c r="D13" t="s">
        <v>35</v>
      </c>
      <c r="E13">
        <v>2.3800000000000002E-2</v>
      </c>
      <c r="F13" t="s">
        <v>36</v>
      </c>
    </row>
    <row r="14" spans="1:6" x14ac:dyDescent="0.2">
      <c r="A14" s="22">
        <v>12</v>
      </c>
      <c r="B14">
        <v>12</v>
      </c>
      <c r="C14">
        <v>2.4910000000000002E-2</v>
      </c>
      <c r="D14" t="s">
        <v>37</v>
      </c>
      <c r="E14">
        <v>2.4490000000000001E-2</v>
      </c>
      <c r="F14" t="s">
        <v>38</v>
      </c>
    </row>
    <row r="15" spans="1:6" x14ac:dyDescent="0.2">
      <c r="A15" s="22">
        <v>13</v>
      </c>
      <c r="B15">
        <v>13</v>
      </c>
      <c r="C15">
        <v>2.4930000000000001E-2</v>
      </c>
      <c r="D15" t="s">
        <v>39</v>
      </c>
      <c r="E15">
        <v>2.453E-2</v>
      </c>
      <c r="F15" t="s">
        <v>40</v>
      </c>
    </row>
    <row r="16" spans="1:6" x14ac:dyDescent="0.2">
      <c r="A16" s="22">
        <v>14</v>
      </c>
      <c r="B16">
        <v>14</v>
      </c>
      <c r="C16">
        <v>2.5319999999999999E-2</v>
      </c>
      <c r="D16" t="s">
        <v>41</v>
      </c>
      <c r="E16">
        <v>2.4879999999999999E-2</v>
      </c>
      <c r="F16" t="s">
        <v>42</v>
      </c>
    </row>
    <row r="17" spans="1:6" x14ac:dyDescent="0.2">
      <c r="A17" s="22">
        <v>15</v>
      </c>
      <c r="B17">
        <v>15</v>
      </c>
      <c r="C17">
        <v>2.5909999999999999E-2</v>
      </c>
      <c r="D17" t="s">
        <v>43</v>
      </c>
      <c r="E17">
        <v>2.5389999999999999E-2</v>
      </c>
      <c r="F17" t="s">
        <v>44</v>
      </c>
    </row>
    <row r="18" spans="1:6" x14ac:dyDescent="0.2">
      <c r="A18" s="22">
        <v>16</v>
      </c>
      <c r="B18">
        <v>16</v>
      </c>
      <c r="C18">
        <v>2.6530000000000001E-2</v>
      </c>
      <c r="D18" t="s">
        <v>45</v>
      </c>
      <c r="E18">
        <v>2.5909999999999999E-2</v>
      </c>
      <c r="F18" t="s">
        <v>43</v>
      </c>
    </row>
    <row r="19" spans="1:6" x14ac:dyDescent="0.2">
      <c r="A19" s="22">
        <v>17</v>
      </c>
      <c r="B19">
        <v>17</v>
      </c>
      <c r="C19">
        <v>2.726E-2</v>
      </c>
      <c r="D19" t="s">
        <v>46</v>
      </c>
      <c r="E19">
        <v>2.6509999999999999E-2</v>
      </c>
      <c r="F19" t="s">
        <v>47</v>
      </c>
    </row>
    <row r="20" spans="1:6" x14ac:dyDescent="0.2">
      <c r="A20" s="22">
        <v>18</v>
      </c>
      <c r="B20">
        <v>18</v>
      </c>
      <c r="C20">
        <v>2.8729999999999999E-2</v>
      </c>
      <c r="D20" t="s">
        <v>48</v>
      </c>
      <c r="E20">
        <v>2.7650000000000001E-2</v>
      </c>
      <c r="F20" t="s">
        <v>49</v>
      </c>
    </row>
    <row r="21" spans="1:6" x14ac:dyDescent="0.2">
      <c r="A21" s="22">
        <v>19</v>
      </c>
      <c r="B21">
        <v>19</v>
      </c>
      <c r="C21">
        <v>2.972E-2</v>
      </c>
      <c r="D21" t="s">
        <v>50</v>
      </c>
      <c r="E21">
        <v>2.8420000000000001E-2</v>
      </c>
      <c r="F21" t="s">
        <v>51</v>
      </c>
    </row>
    <row r="22" spans="1:6" x14ac:dyDescent="0.2">
      <c r="A22" s="22">
        <v>20</v>
      </c>
      <c r="B22">
        <v>20</v>
      </c>
      <c r="C22">
        <v>3.0089999999999999E-2</v>
      </c>
      <c r="D22" t="s">
        <v>52</v>
      </c>
      <c r="E22">
        <v>2.8729999999999999E-2</v>
      </c>
      <c r="F22" t="s">
        <v>48</v>
      </c>
    </row>
    <row r="23" spans="1:6" x14ac:dyDescent="0.2">
      <c r="A23" s="22">
        <v>21</v>
      </c>
      <c r="B23">
        <v>21</v>
      </c>
      <c r="C23">
        <v>3.0460000000000001E-2</v>
      </c>
      <c r="D23" t="s">
        <v>53</v>
      </c>
      <c r="E23">
        <v>2.903E-2</v>
      </c>
      <c r="F23" t="s">
        <v>54</v>
      </c>
    </row>
    <row r="24" spans="1:6" x14ac:dyDescent="0.2">
      <c r="A24" s="22">
        <v>22</v>
      </c>
      <c r="B24">
        <v>22</v>
      </c>
      <c r="C24">
        <v>3.083E-2</v>
      </c>
      <c r="D24" t="s">
        <v>55</v>
      </c>
      <c r="E24">
        <v>2.9329999999999998E-2</v>
      </c>
      <c r="F24" t="s">
        <v>56</v>
      </c>
    </row>
    <row r="25" spans="1:6" x14ac:dyDescent="0.2">
      <c r="A25" s="22">
        <v>23</v>
      </c>
      <c r="B25">
        <v>23</v>
      </c>
      <c r="C25">
        <v>3.1220000000000001E-2</v>
      </c>
      <c r="D25" t="s">
        <v>57</v>
      </c>
      <c r="E25">
        <v>2.963E-2</v>
      </c>
      <c r="F25" t="s">
        <v>58</v>
      </c>
    </row>
    <row r="26" spans="1:6" x14ac:dyDescent="0.2">
      <c r="A26" s="22">
        <v>24</v>
      </c>
      <c r="B26">
        <v>24</v>
      </c>
      <c r="C26">
        <v>3.1620000000000002E-2</v>
      </c>
      <c r="D26" t="s">
        <v>59</v>
      </c>
      <c r="E26">
        <v>2.9929999999999998E-2</v>
      </c>
      <c r="F26" t="s">
        <v>60</v>
      </c>
    </row>
    <row r="27" spans="1:6" x14ac:dyDescent="0.2">
      <c r="A27" s="22">
        <v>25</v>
      </c>
      <c r="B27">
        <v>25</v>
      </c>
      <c r="C27">
        <v>3.2120000000000003E-2</v>
      </c>
      <c r="D27" t="s">
        <v>61</v>
      </c>
      <c r="E27">
        <v>3.0290000000000001E-2</v>
      </c>
      <c r="F27" t="s">
        <v>62</v>
      </c>
    </row>
    <row r="28" spans="1:6" x14ac:dyDescent="0.2">
      <c r="A28" s="22">
        <v>26</v>
      </c>
      <c r="B28">
        <v>26</v>
      </c>
      <c r="C28">
        <v>3.2730000000000002E-2</v>
      </c>
      <c r="D28" t="s">
        <v>63</v>
      </c>
      <c r="E28">
        <v>3.0710000000000001E-2</v>
      </c>
      <c r="F28" t="s">
        <v>64</v>
      </c>
    </row>
    <row r="29" spans="1:6" x14ac:dyDescent="0.2">
      <c r="A29" s="22">
        <v>27</v>
      </c>
      <c r="B29">
        <v>27</v>
      </c>
      <c r="C29">
        <v>3.3360000000000001E-2</v>
      </c>
      <c r="D29" t="s">
        <v>65</v>
      </c>
      <c r="E29">
        <v>3.1130000000000001E-2</v>
      </c>
      <c r="F29" t="s">
        <v>66</v>
      </c>
    </row>
    <row r="30" spans="1:6" x14ac:dyDescent="0.2">
      <c r="A30" s="22">
        <v>28</v>
      </c>
      <c r="B30">
        <v>28</v>
      </c>
      <c r="C30">
        <v>3.4020000000000002E-2</v>
      </c>
      <c r="D30" t="s">
        <v>67</v>
      </c>
      <c r="E30">
        <v>3.1550000000000002E-2</v>
      </c>
      <c r="F30" t="s">
        <v>68</v>
      </c>
    </row>
    <row r="31" spans="1:6" x14ac:dyDescent="0.2">
      <c r="A31" s="22">
        <v>29</v>
      </c>
      <c r="B31">
        <v>29</v>
      </c>
      <c r="C31">
        <v>3.4689999999999999E-2</v>
      </c>
      <c r="D31" t="s">
        <v>69</v>
      </c>
      <c r="E31">
        <v>3.1969999999999998E-2</v>
      </c>
      <c r="F31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tabSelected="1" workbookViewId="0">
      <selection activeCell="B12" sqref="B12"/>
    </sheetView>
  </sheetViews>
  <sheetFormatPr baseColWidth="10" defaultRowHeight="15" x14ac:dyDescent="0.2"/>
  <sheetData>
    <row r="1" spans="1:3" x14ac:dyDescent="0.2">
      <c r="B1" t="s">
        <v>71</v>
      </c>
      <c r="C1" t="s">
        <v>6</v>
      </c>
    </row>
    <row r="2" spans="1:3" x14ac:dyDescent="0.2">
      <c r="B2">
        <v>133944</v>
      </c>
      <c r="C2">
        <v>87047.282038229314</v>
      </c>
    </row>
    <row r="3" spans="1:3" x14ac:dyDescent="0.2">
      <c r="B3">
        <v>115787</v>
      </c>
      <c r="C3">
        <v>72883.151551295741</v>
      </c>
    </row>
    <row r="4" spans="1:3" x14ac:dyDescent="0.2">
      <c r="B4">
        <v>86292</v>
      </c>
      <c r="C4">
        <v>74797.126352715539</v>
      </c>
    </row>
    <row r="5" spans="1:3" x14ac:dyDescent="0.2">
      <c r="B5">
        <f>SUM(B2:B4)</f>
        <v>336023</v>
      </c>
      <c r="C5">
        <f>SUM(C2:C4)</f>
        <v>234727.55994224059</v>
      </c>
    </row>
    <row r="7" spans="1:3" x14ac:dyDescent="0.2">
      <c r="A7" t="s">
        <v>77</v>
      </c>
      <c r="B7" s="14">
        <f>'Triangle décumulé'!M21</f>
        <v>1.6173951712101613</v>
      </c>
    </row>
    <row r="8" spans="1:3" x14ac:dyDescent="0.2">
      <c r="A8" t="s">
        <v>72</v>
      </c>
      <c r="B8">
        <f>C5/B5</f>
        <v>0.6985461112550051</v>
      </c>
    </row>
    <row r="9" spans="1:3" x14ac:dyDescent="0.2">
      <c r="A9" t="s">
        <v>73</v>
      </c>
      <c r="B9">
        <v>1824.41742</v>
      </c>
    </row>
    <row r="10" spans="1:3" x14ac:dyDescent="0.2">
      <c r="A10" t="s">
        <v>74</v>
      </c>
      <c r="B10">
        <v>1000000</v>
      </c>
    </row>
    <row r="11" spans="1:3" x14ac:dyDescent="0.2">
      <c r="A11" t="s">
        <v>75</v>
      </c>
      <c r="B11">
        <f>0.9*B10</f>
        <v>900000</v>
      </c>
    </row>
    <row r="12" spans="1:3" x14ac:dyDescent="0.2">
      <c r="A12" t="s">
        <v>76</v>
      </c>
      <c r="B12">
        <f>(B8*(B9+B10)*B7)-Feuil2!B11</f>
        <v>231886.37981863134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6"/>
  <sheetViews>
    <sheetView topLeftCell="A3" workbookViewId="0">
      <selection activeCell="C7" sqref="C7"/>
    </sheetView>
  </sheetViews>
  <sheetFormatPr baseColWidth="10" defaultRowHeight="15" x14ac:dyDescent="0.2"/>
  <cols>
    <col min="2" max="2" width="12.1640625" bestFit="1" customWidth="1"/>
  </cols>
  <sheetData>
    <row r="1" spans="1:13" x14ac:dyDescent="0.2">
      <c r="A1" t="s">
        <v>72</v>
      </c>
      <c r="B1" s="25">
        <v>0.69854611125500499</v>
      </c>
    </row>
    <row r="2" spans="1:13" x14ac:dyDescent="0.2">
      <c r="A2" t="s">
        <v>73</v>
      </c>
      <c r="B2" s="25">
        <v>1824.41742</v>
      </c>
    </row>
    <row r="3" spans="1:13" x14ac:dyDescent="0.2">
      <c r="A3" t="s">
        <v>74</v>
      </c>
      <c r="B3" s="25">
        <v>1000000</v>
      </c>
    </row>
    <row r="4" spans="1:13" x14ac:dyDescent="0.2">
      <c r="A4" t="s">
        <v>75</v>
      </c>
      <c r="B4" s="25">
        <f>0.4*B3</f>
        <v>400000</v>
      </c>
    </row>
    <row r="6" spans="1:13" x14ac:dyDescent="0.2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3" x14ac:dyDescent="0.2">
      <c r="A7" t="s">
        <v>79</v>
      </c>
      <c r="B7" s="26">
        <v>7.7792303578100658E-2</v>
      </c>
      <c r="C7" s="26">
        <v>0.21246420810843181</v>
      </c>
      <c r="D7" s="26">
        <v>0.20000001546451437</v>
      </c>
      <c r="E7" s="26">
        <v>0.15995473782827838</v>
      </c>
      <c r="F7" s="26">
        <v>0.11508961449326979</v>
      </c>
      <c r="G7" s="26">
        <v>8.8830024160995419E-2</v>
      </c>
      <c r="H7" s="26">
        <v>4.9963376634469231E-2</v>
      </c>
      <c r="I7" s="26">
        <v>4.0690502894520718E-2</v>
      </c>
      <c r="J7" s="26">
        <v>2.2113919956583256E-2</v>
      </c>
      <c r="K7" s="26">
        <v>1.7002420300314951E-2</v>
      </c>
      <c r="L7" s="26">
        <v>1.609887658052141E-2</v>
      </c>
    </row>
    <row r="8" spans="1:13" x14ac:dyDescent="0.2">
      <c r="A8" t="s">
        <v>10</v>
      </c>
      <c r="C8">
        <v>1.6199999999999999E-2</v>
      </c>
      <c r="D8">
        <v>1.7229999999999999E-2</v>
      </c>
      <c r="E8">
        <v>1.8259999999999998E-2</v>
      </c>
      <c r="F8">
        <v>1.9519999999999999E-2</v>
      </c>
      <c r="G8">
        <v>1.9890000000000001E-2</v>
      </c>
      <c r="H8">
        <v>2.0760000000000001E-2</v>
      </c>
      <c r="I8">
        <v>2.12E-2</v>
      </c>
      <c r="J8">
        <v>2.198E-2</v>
      </c>
      <c r="K8">
        <v>2.2669999999999999E-2</v>
      </c>
      <c r="L8">
        <v>2.351E-2</v>
      </c>
    </row>
    <row r="9" spans="1:13" x14ac:dyDescent="0.2">
      <c r="C9" s="27">
        <v>1.6199999999999999E-2</v>
      </c>
      <c r="D9" s="27">
        <v>1.7229999999999999E-2</v>
      </c>
      <c r="E9" s="27">
        <v>1.8259999999999998E-2</v>
      </c>
      <c r="F9" s="27">
        <v>1.9519999999999999E-2</v>
      </c>
      <c r="G9" s="27">
        <v>1.9890000000000001E-2</v>
      </c>
      <c r="H9" s="27">
        <v>2.0760000000000001E-2</v>
      </c>
      <c r="I9" s="27">
        <v>2.12E-2</v>
      </c>
      <c r="J9" s="27">
        <v>2.198E-2</v>
      </c>
      <c r="K9" s="27">
        <v>2.2669999999999999E-2</v>
      </c>
      <c r="L9" s="27">
        <v>2.351E-2</v>
      </c>
    </row>
    <row r="10" spans="1:13" x14ac:dyDescent="0.2">
      <c r="C10" s="27" t="b">
        <f>C9=C8</f>
        <v>1</v>
      </c>
      <c r="D10" s="27" t="b">
        <f t="shared" ref="D10:L10" si="0">D9=D8</f>
        <v>1</v>
      </c>
      <c r="E10" s="27" t="b">
        <f t="shared" si="0"/>
        <v>1</v>
      </c>
      <c r="F10" s="27" t="b">
        <f t="shared" si="0"/>
        <v>1</v>
      </c>
      <c r="G10" s="27" t="b">
        <f t="shared" si="0"/>
        <v>1</v>
      </c>
      <c r="H10" s="27" t="b">
        <f t="shared" si="0"/>
        <v>1</v>
      </c>
      <c r="I10" s="27" t="b">
        <f t="shared" si="0"/>
        <v>1</v>
      </c>
      <c r="J10" s="27" t="b">
        <f t="shared" si="0"/>
        <v>1</v>
      </c>
      <c r="K10" s="27" t="b">
        <f t="shared" si="0"/>
        <v>1</v>
      </c>
      <c r="L10" s="27" t="b">
        <f t="shared" si="0"/>
        <v>1</v>
      </c>
    </row>
    <row r="11" spans="1:13" x14ac:dyDescent="0.2">
      <c r="C11">
        <v>1.0162</v>
      </c>
      <c r="D11">
        <v>1.0347568729000001</v>
      </c>
      <c r="E11">
        <v>1.0557863711879758</v>
      </c>
      <c r="F11">
        <v>1.0803960784377977</v>
      </c>
      <c r="G11">
        <v>1.1034855939043207</v>
      </c>
      <c r="H11">
        <v>1.131206415240932</v>
      </c>
      <c r="I11">
        <v>1.1581788849171566</v>
      </c>
      <c r="J11">
        <v>1.1899786632816003</v>
      </c>
      <c r="K11">
        <v>1.2235441503724662</v>
      </c>
      <c r="L11">
        <v>1.2615977392212461</v>
      </c>
    </row>
    <row r="13" spans="1:13" x14ac:dyDescent="0.2">
      <c r="A13" t="s">
        <v>80</v>
      </c>
      <c r="B13" s="24"/>
      <c r="C13">
        <f>C$7/((1+C$8)^C$6)</f>
        <v>0.20907715814645916</v>
      </c>
      <c r="D13">
        <f>D$7/((1+D$8)^D$6)</f>
        <v>0.19328213293620963</v>
      </c>
      <c r="E13">
        <f t="shared" ref="E13:L13" si="1">E$7/((1+E$8)^E$6)</f>
        <v>0.15150293865632736</v>
      </c>
      <c r="F13">
        <f t="shared" si="1"/>
        <v>0.10652539081748982</v>
      </c>
      <c r="G13">
        <f t="shared" si="1"/>
        <v>8.0499486945452198E-2</v>
      </c>
      <c r="H13">
        <f t="shared" si="1"/>
        <v>4.4168222493529342E-2</v>
      </c>
      <c r="I13">
        <f t="shared" si="1"/>
        <v>3.5133176251465913E-2</v>
      </c>
      <c r="J13">
        <f t="shared" si="1"/>
        <v>1.8583459215646584E-2</v>
      </c>
      <c r="K13">
        <f t="shared" si="1"/>
        <v>1.389604150789258E-2</v>
      </c>
      <c r="L13">
        <f t="shared" si="1"/>
        <v>1.2760705001309576E-2</v>
      </c>
      <c r="M13" s="24">
        <f>SUM(B13:L13)</f>
        <v>0.86542871197178217</v>
      </c>
    </row>
    <row r="15" spans="1:13" x14ac:dyDescent="0.2">
      <c r="B15" s="25">
        <f>$B$1*($B$2+$B$3)*M13-B4</f>
        <v>205644.79801922094</v>
      </c>
    </row>
    <row r="16" spans="1:13" x14ac:dyDescent="0.2">
      <c r="B1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zoomScale="150" zoomScaleNormal="150" workbookViewId="0">
      <selection activeCell="C2" sqref="C2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zoomScale="150" zoomScaleNormal="150" workbookViewId="0">
      <selection sqref="A1:L12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">
      <c r="B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topLeftCell="B10" zoomScale="150" zoomScaleNormal="150" workbookViewId="0">
      <selection activeCell="B19" sqref="B19:L19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D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">
      <c r="A18" t="s">
        <v>78</v>
      </c>
      <c r="B18" s="23">
        <f>B17*Feuil2!$B$8*(Feuil2!$B$9+Feuil2!$B$10)</f>
        <v>54440.652749622313</v>
      </c>
      <c r="C18" s="23">
        <f>C17*Feuil2!$B$8*(Feuil2!$B$9+Feuil2!$B$10)</f>
        <v>148686.81917539675</v>
      </c>
      <c r="D18" s="23">
        <f>D17*Feuil2!$B$8*(Feuil2!$B$9+Feuil2!$B$10)</f>
        <v>139964.12101219536</v>
      </c>
      <c r="E18" s="23">
        <f>E17*Feuil2!$B$8*(Feuil2!$B$9+Feuil2!$B$10)</f>
        <v>111939.61275389693</v>
      </c>
      <c r="F18" s="23">
        <f>F17*Feuil2!$B$8*(Feuil2!$B$9+Feuil2!$B$10)</f>
        <v>80542.07742319406</v>
      </c>
      <c r="G18" s="23">
        <f>G17*Feuil2!$B$8*(Feuil2!$B$9+Feuil2!$B$10)</f>
        <v>62165.076449165412</v>
      </c>
      <c r="H18" s="23">
        <f>H17*Feuil2!$B$8*(Feuil2!$B$9+Feuil2!$B$10)</f>
        <v>34965.397763609246</v>
      </c>
      <c r="I18" s="23">
        <f>I17*Feuil2!$B$8*(Feuil2!$B$9+Feuil2!$B$10)</f>
        <v>28476.050154037483</v>
      </c>
      <c r="J18" s="23">
        <f>J17*Feuil2!$B$8*(Feuil2!$B$9+Feuil2!$B$10)</f>
        <v>15475.775647659329</v>
      </c>
      <c r="K18" s="23">
        <f>K17*Feuil2!$B$8*(Feuil2!$B$9+Feuil2!$B$10)</f>
        <v>11898.643142033754</v>
      </c>
      <c r="L18" s="23">
        <f>L17*Feuil2!$B$8*(Feuil2!$B$9+Feuil2!$B$10)</f>
        <v>11266.324678241283</v>
      </c>
    </row>
    <row r="19" spans="1:13" x14ac:dyDescent="0.2">
      <c r="B19" s="23">
        <v>8.8999999999999996E-2</v>
      </c>
      <c r="C19" s="23">
        <v>8.4000000000000005E-2</v>
      </c>
      <c r="D19" s="23">
        <v>7.0000000000000007E-2</v>
      </c>
      <c r="E19" s="23">
        <v>8.7999999999999995E-2</v>
      </c>
      <c r="F19" s="23">
        <v>0.99</v>
      </c>
      <c r="G19" s="23">
        <v>6.2E-2</v>
      </c>
      <c r="H19" s="23">
        <v>8.5999999999999993E-2</v>
      </c>
      <c r="I19" s="23">
        <v>0.11</v>
      </c>
      <c r="J19" s="23">
        <v>0.11</v>
      </c>
      <c r="K19" s="23">
        <v>9.2999999999999999E-2</v>
      </c>
      <c r="L19" s="23">
        <v>9.6000000000000002E-2</v>
      </c>
      <c r="M19" s="23"/>
    </row>
    <row r="20" spans="1:13" x14ac:dyDescent="0.2">
      <c r="A20" t="s">
        <v>10</v>
      </c>
      <c r="B20">
        <v>1.6199999999999999E-2</v>
      </c>
      <c r="C20">
        <v>1.7229999999999999E-2</v>
      </c>
      <c r="D20">
        <v>1.8259999999999998E-2</v>
      </c>
      <c r="E20">
        <v>1.9519999999999999E-2</v>
      </c>
      <c r="F20">
        <v>1.9890000000000001E-2</v>
      </c>
      <c r="G20">
        <v>2.0760000000000001E-2</v>
      </c>
      <c r="H20">
        <v>2.12E-2</v>
      </c>
      <c r="I20">
        <v>2.198E-2</v>
      </c>
      <c r="J20">
        <v>2.2669999999999999E-2</v>
      </c>
      <c r="K20">
        <v>2.351E-2</v>
      </c>
      <c r="L20">
        <v>2.4140000000000002E-2</v>
      </c>
    </row>
    <row r="21" spans="1:13" x14ac:dyDescent="0.2">
      <c r="B21" s="14">
        <f>B19/((1+B20)^B15)</f>
        <v>8.8999999999999996E-2</v>
      </c>
      <c r="C21" s="14">
        <f t="shared" ref="C21:L21" si="4">C19/((1+C20)^C15)</f>
        <v>8.2577194931333128E-2</v>
      </c>
      <c r="D21" s="14">
        <f t="shared" si="4"/>
        <v>6.7511953123431057E-2</v>
      </c>
      <c r="E21" s="14">
        <f t="shared" si="4"/>
        <v>8.3041545402245162E-2</v>
      </c>
      <c r="F21" s="14">
        <f t="shared" si="4"/>
        <v>0.91500161450005002</v>
      </c>
      <c r="G21" s="14">
        <f t="shared" si="4"/>
        <v>5.594657097707556E-2</v>
      </c>
      <c r="H21" s="14">
        <f t="shared" si="4"/>
        <v>7.5828700681485742E-2</v>
      </c>
      <c r="I21" s="14">
        <f t="shared" si="4"/>
        <v>9.4470433352129041E-2</v>
      </c>
      <c r="J21" s="14">
        <f t="shared" si="4"/>
        <v>9.1940858828637395E-2</v>
      </c>
      <c r="K21" s="14">
        <f t="shared" si="4"/>
        <v>7.5449112693207795E-2</v>
      </c>
      <c r="L21" s="14">
        <f t="shared" si="4"/>
        <v>7.5627186720566397E-2</v>
      </c>
      <c r="M21" s="14">
        <f>SUM(C21:L21)</f>
        <v>1.6173951712101613</v>
      </c>
    </row>
    <row r="22" spans="1:13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2023-06-10T19:34:53Z</dcterms:modified>
</cp:coreProperties>
</file>