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$\Ubuntu\mnt\ahd\EPS_PIPELINE\data\raw\"/>
    </mc:Choice>
  </mc:AlternateContent>
  <xr:revisionPtr revIDLastSave="0" documentId="13_ncr:1_{5EE02C3E-24A6-4835-8060-88BC97AFCD51}" xr6:coauthVersionLast="47" xr6:coauthVersionMax="47" xr10:uidLastSave="{00000000-0000-0000-0000-000000000000}"/>
  <bookViews>
    <workbookView xWindow="28680" yWindow="-4665" windowWidth="29040" windowHeight="15840" tabRatio="1000" firstSheet="39" activeTab="49" xr2:uid="{00000000-000D-0000-FFFF-FFFF00000000}"/>
  </bookViews>
  <sheets>
    <sheet name="S88" sheetId="1" r:id="rId1"/>
    <sheet name="PNAG (pga)" sheetId="2" r:id="rId2"/>
    <sheet name="PNAG (ica)" sheetId="3" r:id="rId3"/>
    <sheet name="PNAG (eps)" sheetId="4" r:id="rId4"/>
    <sheet name="Gellan1" sheetId="5" r:id="rId5"/>
    <sheet name="Gellan2" sheetId="6" r:id="rId6"/>
    <sheet name="Diutan" sheetId="7" r:id="rId7"/>
    <sheet name="HA_S_equi_zoo" sheetId="8" r:id="rId8"/>
    <sheet name="HA_S_pyogenes" sheetId="9" r:id="rId9"/>
    <sheet name="HA_Pasteurella multocida" sheetId="10" r:id="rId10"/>
    <sheet name="Psl" sheetId="11" r:id="rId11"/>
    <sheet name="Salecan" sheetId="12" r:id="rId12"/>
    <sheet name="burkholderia_eps" sheetId="13" r:id="rId13"/>
    <sheet name="succinoglycan" sheetId="14" r:id="rId14"/>
    <sheet name="Xanthan" sheetId="15" r:id="rId15"/>
    <sheet name="Cel1" sheetId="16" r:id="rId16"/>
    <sheet name="Cel2" sheetId="17" r:id="rId17"/>
    <sheet name="cellulose" sheetId="18" r:id="rId18"/>
    <sheet name="celluloseI" sheetId="19" r:id="rId19"/>
    <sheet name="celluloseII" sheetId="20" r:id="rId20"/>
    <sheet name="celluloseIII" sheetId="21" r:id="rId21"/>
    <sheet name="cellulose_Ac" sheetId="22" r:id="rId22"/>
    <sheet name="cellulose_NA" sheetId="23" r:id="rId23"/>
    <sheet name="NulOs" sheetId="24" r:id="rId24"/>
    <sheet name="Curdlan" sheetId="25" r:id="rId25"/>
    <sheet name="Pel" sheetId="26" r:id="rId26"/>
    <sheet name="Alginate" sheetId="27" r:id="rId27"/>
    <sheet name="Stewartan" sheetId="28" r:id="rId28"/>
    <sheet name="Amylovoran" sheetId="29" r:id="rId29"/>
    <sheet name="ColA" sheetId="30" r:id="rId30"/>
    <sheet name="Rhizobium_EPS" sheetId="31" r:id="rId31"/>
    <sheet name="Acetan" sheetId="32" r:id="rId32"/>
    <sheet name="vps" sheetId="33" r:id="rId33"/>
    <sheet name="levan" sheetId="34" r:id="rId34"/>
    <sheet name="synechan" sheetId="35" r:id="rId35"/>
    <sheet name="methanolan" sheetId="36" r:id="rId36"/>
    <sheet name="galactoglucan" sheetId="37" r:id="rId37"/>
    <sheet name="Abbreveations" sheetId="38" r:id="rId38"/>
    <sheet name="B_fragilis_PS_A" sheetId="44" r:id="rId39"/>
    <sheet name="B_fragilis_PS_B" sheetId="39" r:id="rId40"/>
    <sheet name="GG" sheetId="40" r:id="rId41"/>
    <sheet name="B_pseudomallei_EPS" sheetId="41" r:id="rId42"/>
    <sheet name="phosphonoglycan" sheetId="42" r:id="rId43"/>
    <sheet name="E_faecalis_PS" sheetId="43" r:id="rId44"/>
    <sheet name="glucorhamnan" sheetId="45" r:id="rId45"/>
    <sheet name="L_plantarum_HePS" sheetId="46" r:id="rId46"/>
    <sheet name="L_johnsonii_ATCC_33200_EPS" sheetId="47" r:id="rId47"/>
    <sheet name="L_johnsonii_ATCC_11506_EPS" sheetId="49" r:id="rId48"/>
    <sheet name="L_johnsonii_ATCC_2767_EPS" sheetId="51" r:id="rId49"/>
    <sheet name="EPS273" sheetId="48" r:id="rId50"/>
    <sheet name="emulsan" sheetId="50" r:id="rId51"/>
    <sheet name="L_lactis_EPS" sheetId="52" r:id="rId52"/>
    <sheet name="cepacian" sheetId="53" r:id="rId53"/>
  </sheets>
  <calcPr calcId="181029"/>
</workbook>
</file>

<file path=xl/calcChain.xml><?xml version="1.0" encoding="utf-8"?>
<calcChain xmlns="http://schemas.openxmlformats.org/spreadsheetml/2006/main">
  <c r="B4" i="39" l="1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C14" i="39"/>
  <c r="B15" i="39"/>
  <c r="C15" i="39"/>
  <c r="B16" i="39"/>
  <c r="C16" i="39"/>
  <c r="B17" i="39"/>
  <c r="C17" i="39"/>
  <c r="B18" i="39"/>
  <c r="C18" i="39"/>
  <c r="B19" i="39"/>
  <c r="C19" i="39"/>
  <c r="B20" i="39"/>
  <c r="C20" i="39"/>
  <c r="B21" i="39"/>
  <c r="C21" i="39"/>
  <c r="B22" i="39"/>
  <c r="C22" i="39"/>
  <c r="B23" i="39"/>
  <c r="C23" i="39"/>
  <c r="B24" i="39"/>
  <c r="C24" i="39"/>
  <c r="B25" i="39"/>
  <c r="C25" i="39"/>
  <c r="B26" i="39"/>
  <c r="C26" i="39"/>
  <c r="B27" i="39"/>
  <c r="C27" i="39"/>
  <c r="B28" i="39"/>
  <c r="C28" i="39"/>
  <c r="B29" i="39"/>
  <c r="C29" i="39"/>
  <c r="B30" i="39"/>
  <c r="C30" i="39"/>
  <c r="B31" i="39"/>
  <c r="C31" i="39"/>
  <c r="B32" i="39"/>
  <c r="C32" i="39"/>
  <c r="C3" i="39"/>
  <c r="B3" i="39"/>
  <c r="B4" i="40"/>
  <c r="C4" i="40"/>
  <c r="B5" i="40"/>
  <c r="C5" i="40"/>
  <c r="B6" i="40"/>
  <c r="C6" i="40"/>
  <c r="B7" i="40"/>
  <c r="C7" i="40"/>
  <c r="B8" i="40"/>
  <c r="C8" i="40"/>
  <c r="B9" i="40"/>
  <c r="C9" i="40"/>
  <c r="B10" i="40"/>
  <c r="C10" i="40"/>
  <c r="B11" i="40"/>
  <c r="C11" i="40"/>
  <c r="B12" i="40"/>
  <c r="C12" i="40"/>
  <c r="B13" i="40"/>
  <c r="C13" i="40"/>
  <c r="B14" i="40"/>
  <c r="C14" i="40"/>
  <c r="B15" i="40"/>
  <c r="C15" i="40"/>
  <c r="B16" i="40"/>
  <c r="C16" i="40"/>
  <c r="B17" i="40"/>
  <c r="C17" i="40"/>
  <c r="B18" i="40"/>
  <c r="C18" i="40"/>
  <c r="C3" i="40"/>
  <c r="B3" i="40"/>
  <c r="B4" i="41"/>
  <c r="C4" i="41"/>
  <c r="B5" i="41"/>
  <c r="C5" i="41"/>
  <c r="B6" i="41"/>
  <c r="C6" i="41"/>
  <c r="B7" i="41"/>
  <c r="C7" i="41"/>
  <c r="B8" i="41"/>
  <c r="C8" i="41"/>
  <c r="B9" i="41"/>
  <c r="C9" i="41"/>
  <c r="B10" i="41"/>
  <c r="C10" i="41"/>
  <c r="B11" i="41"/>
  <c r="C11" i="41"/>
  <c r="B12" i="41"/>
  <c r="C12" i="41"/>
  <c r="B13" i="41"/>
  <c r="C13" i="41"/>
  <c r="B14" i="41"/>
  <c r="C14" i="41"/>
  <c r="B15" i="41"/>
  <c r="C15" i="41"/>
  <c r="B16" i="41"/>
  <c r="C16" i="41"/>
  <c r="B17" i="41"/>
  <c r="C17" i="41"/>
  <c r="B18" i="41"/>
  <c r="C18" i="41"/>
  <c r="B19" i="41"/>
  <c r="C19" i="41"/>
  <c r="B20" i="41"/>
  <c r="C20" i="41"/>
  <c r="B21" i="41"/>
  <c r="C21" i="41"/>
  <c r="B22" i="41"/>
  <c r="C22" i="41"/>
  <c r="C3" i="41"/>
  <c r="B3" i="41"/>
  <c r="B4" i="42"/>
  <c r="C4" i="42"/>
  <c r="B5" i="42"/>
  <c r="C5" i="42"/>
  <c r="B6" i="42"/>
  <c r="C6" i="42"/>
  <c r="B7" i="42"/>
  <c r="C7" i="42"/>
  <c r="B8" i="42"/>
  <c r="C8" i="42"/>
  <c r="B9" i="42"/>
  <c r="C9" i="42"/>
  <c r="B10" i="42"/>
  <c r="C10" i="42"/>
  <c r="B11" i="42"/>
  <c r="C11" i="42"/>
  <c r="B12" i="42"/>
  <c r="C12" i="42"/>
  <c r="B13" i="42"/>
  <c r="C13" i="42"/>
  <c r="B14" i="42"/>
  <c r="C14" i="42"/>
  <c r="B15" i="42"/>
  <c r="C15" i="42"/>
  <c r="B16" i="42"/>
  <c r="C16" i="42"/>
  <c r="B17" i="42"/>
  <c r="C17" i="42"/>
  <c r="B18" i="42"/>
  <c r="C18" i="42"/>
  <c r="B19" i="42"/>
  <c r="C19" i="42"/>
  <c r="B20" i="42"/>
  <c r="C20" i="42"/>
  <c r="B21" i="42"/>
  <c r="C21" i="42"/>
  <c r="B22" i="42"/>
  <c r="C22" i="42"/>
  <c r="B23" i="42"/>
  <c r="C23" i="42"/>
  <c r="B24" i="42"/>
  <c r="C24" i="42"/>
  <c r="B25" i="42"/>
  <c r="C25" i="42"/>
  <c r="B26" i="42"/>
  <c r="C26" i="42"/>
  <c r="B27" i="42"/>
  <c r="C27" i="42"/>
  <c r="B28" i="42"/>
  <c r="C28" i="42"/>
  <c r="B29" i="42"/>
  <c r="C29" i="42"/>
  <c r="B30" i="42"/>
  <c r="C30" i="42"/>
  <c r="B31" i="42"/>
  <c r="C31" i="42"/>
  <c r="B32" i="42"/>
  <c r="C32" i="42"/>
  <c r="B33" i="42"/>
  <c r="C33" i="42"/>
  <c r="B34" i="42"/>
  <c r="C34" i="42"/>
  <c r="B35" i="42"/>
  <c r="C35" i="42"/>
  <c r="B36" i="42"/>
  <c r="C36" i="42"/>
  <c r="B37" i="42"/>
  <c r="C37" i="42"/>
  <c r="B38" i="42"/>
  <c r="C38" i="42"/>
  <c r="B39" i="42"/>
  <c r="C39" i="42"/>
  <c r="B40" i="42"/>
  <c r="C40" i="42"/>
  <c r="B41" i="42"/>
  <c r="C41" i="42"/>
  <c r="B42" i="42"/>
  <c r="C42" i="42"/>
  <c r="B43" i="42"/>
  <c r="C43" i="42"/>
  <c r="B44" i="42"/>
  <c r="C44" i="42"/>
  <c r="B45" i="42"/>
  <c r="C45" i="42"/>
  <c r="B46" i="42"/>
  <c r="C46" i="42"/>
  <c r="B47" i="42"/>
  <c r="C47" i="42"/>
  <c r="B48" i="42"/>
  <c r="C48" i="42"/>
  <c r="B49" i="42"/>
  <c r="C49" i="42"/>
  <c r="B50" i="42"/>
  <c r="C50" i="42"/>
  <c r="B51" i="42"/>
  <c r="C51" i="42"/>
  <c r="B52" i="42"/>
  <c r="C52" i="42"/>
  <c r="B53" i="42"/>
  <c r="C53" i="42"/>
  <c r="B54" i="42"/>
  <c r="C54" i="42"/>
  <c r="B55" i="42"/>
  <c r="C55" i="42"/>
  <c r="B56" i="42"/>
  <c r="C56" i="42"/>
  <c r="B57" i="42"/>
  <c r="C57" i="42"/>
  <c r="C3" i="42"/>
  <c r="B3" i="42"/>
  <c r="B4" i="43"/>
  <c r="C4" i="43"/>
  <c r="B5" i="43"/>
  <c r="C5" i="43"/>
  <c r="B6" i="43"/>
  <c r="C6" i="43"/>
  <c r="B7" i="43"/>
  <c r="C7" i="43"/>
  <c r="B8" i="43"/>
  <c r="C8" i="43"/>
  <c r="B9" i="43"/>
  <c r="C9" i="43"/>
  <c r="B10" i="43"/>
  <c r="C10" i="43"/>
  <c r="B11" i="43"/>
  <c r="C11" i="43"/>
  <c r="B12" i="43"/>
  <c r="C12" i="43"/>
  <c r="B13" i="43"/>
  <c r="C13" i="43"/>
  <c r="B14" i="43"/>
  <c r="C14" i="43"/>
  <c r="B15" i="43"/>
  <c r="C15" i="43"/>
  <c r="B16" i="43"/>
  <c r="C16" i="43"/>
  <c r="B17" i="43"/>
  <c r="C17" i="43"/>
  <c r="B18" i="43"/>
  <c r="C18" i="43"/>
  <c r="B19" i="43"/>
  <c r="C19" i="43"/>
  <c r="B3" i="43"/>
  <c r="C3" i="43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C13" i="44"/>
  <c r="B14" i="44"/>
  <c r="C14" i="44"/>
  <c r="B15" i="44"/>
  <c r="C15" i="44"/>
  <c r="B16" i="44"/>
  <c r="C16" i="44"/>
  <c r="B17" i="44"/>
  <c r="C17" i="44"/>
  <c r="C3" i="44"/>
  <c r="B3" i="44"/>
  <c r="B4" i="45"/>
  <c r="C4" i="45"/>
  <c r="B5" i="45"/>
  <c r="C5" i="45"/>
  <c r="B6" i="45"/>
  <c r="C6" i="45"/>
  <c r="B7" i="45"/>
  <c r="C7" i="45"/>
  <c r="B8" i="45"/>
  <c r="C8" i="45"/>
  <c r="B9" i="45"/>
  <c r="C9" i="45"/>
  <c r="B10" i="45"/>
  <c r="C10" i="45"/>
  <c r="B11" i="45"/>
  <c r="C11" i="45"/>
  <c r="B12" i="45"/>
  <c r="C12" i="45"/>
  <c r="B13" i="45"/>
  <c r="C13" i="45"/>
  <c r="B14" i="45"/>
  <c r="C14" i="45"/>
  <c r="B15" i="45"/>
  <c r="C15" i="45"/>
  <c r="B16" i="45"/>
  <c r="C16" i="45"/>
  <c r="B17" i="45"/>
  <c r="C17" i="45"/>
  <c r="B18" i="45"/>
  <c r="C18" i="45"/>
  <c r="B19" i="45"/>
  <c r="C19" i="45"/>
  <c r="B20" i="45"/>
  <c r="C20" i="45"/>
  <c r="B21" i="45"/>
  <c r="C21" i="45"/>
  <c r="B22" i="45"/>
  <c r="C22" i="45"/>
  <c r="B23" i="45"/>
  <c r="C23" i="45"/>
  <c r="B24" i="45"/>
  <c r="C24" i="45"/>
  <c r="B25" i="45"/>
  <c r="C25" i="45"/>
  <c r="C3" i="45"/>
  <c r="B3" i="45"/>
  <c r="B4" i="46"/>
  <c r="C4" i="46"/>
  <c r="B5" i="46"/>
  <c r="C5" i="46"/>
  <c r="B6" i="46"/>
  <c r="C6" i="46"/>
  <c r="B7" i="46"/>
  <c r="C7" i="46"/>
  <c r="B8" i="46"/>
  <c r="C8" i="46"/>
  <c r="B9" i="46"/>
  <c r="C9" i="46"/>
  <c r="B10" i="46"/>
  <c r="C10" i="46"/>
  <c r="B11" i="46"/>
  <c r="C11" i="46"/>
  <c r="B12" i="46"/>
  <c r="C12" i="46"/>
  <c r="B13" i="46"/>
  <c r="C13" i="46"/>
  <c r="B14" i="46"/>
  <c r="C14" i="46"/>
  <c r="B15" i="46"/>
  <c r="C15" i="46"/>
  <c r="B16" i="46"/>
  <c r="C16" i="46"/>
  <c r="B17" i="46"/>
  <c r="C17" i="46"/>
  <c r="B18" i="46"/>
  <c r="C18" i="46"/>
  <c r="B19" i="46"/>
  <c r="C19" i="46"/>
  <c r="B20" i="46"/>
  <c r="C20" i="46"/>
  <c r="B21" i="46"/>
  <c r="C21" i="46"/>
  <c r="B22" i="46"/>
  <c r="C22" i="46"/>
  <c r="B23" i="46"/>
  <c r="C23" i="46"/>
  <c r="B24" i="46"/>
  <c r="C24" i="46"/>
  <c r="B25" i="46"/>
  <c r="C25" i="46"/>
  <c r="B26" i="46"/>
  <c r="C26" i="46"/>
  <c r="B27" i="46"/>
  <c r="C27" i="46"/>
  <c r="B28" i="46"/>
  <c r="C28" i="46"/>
  <c r="B29" i="46"/>
  <c r="C29" i="46"/>
  <c r="B30" i="46"/>
  <c r="C30" i="46"/>
  <c r="B31" i="46"/>
  <c r="C31" i="46"/>
  <c r="B32" i="46"/>
  <c r="C32" i="46"/>
  <c r="B33" i="46"/>
  <c r="C33" i="46"/>
  <c r="B34" i="46"/>
  <c r="C34" i="46"/>
  <c r="B35" i="46"/>
  <c r="C35" i="46"/>
  <c r="C3" i="46"/>
  <c r="B3" i="46"/>
  <c r="B4" i="47"/>
  <c r="C4" i="47"/>
  <c r="B5" i="47"/>
  <c r="C5" i="47"/>
  <c r="B6" i="47"/>
  <c r="C6" i="47"/>
  <c r="B7" i="47"/>
  <c r="C7" i="47"/>
  <c r="B8" i="47"/>
  <c r="C8" i="47"/>
  <c r="B9" i="47"/>
  <c r="C9" i="47"/>
  <c r="B10" i="47"/>
  <c r="C10" i="47"/>
  <c r="B11" i="47"/>
  <c r="C11" i="47"/>
  <c r="B12" i="47"/>
  <c r="C12" i="47"/>
  <c r="B13" i="47"/>
  <c r="C13" i="47"/>
  <c r="B14" i="47"/>
  <c r="C14" i="47"/>
  <c r="B15" i="47"/>
  <c r="C15" i="47"/>
  <c r="B16" i="47"/>
  <c r="C16" i="47"/>
  <c r="B17" i="47"/>
  <c r="C17" i="47"/>
  <c r="C3" i="47"/>
  <c r="B3" i="47"/>
  <c r="B4" i="48"/>
  <c r="C4" i="48"/>
  <c r="B5" i="48"/>
  <c r="C5" i="48"/>
  <c r="B6" i="48"/>
  <c r="C6" i="48"/>
  <c r="B7" i="48"/>
  <c r="C7" i="48"/>
  <c r="B8" i="48"/>
  <c r="C8" i="48"/>
  <c r="B9" i="48"/>
  <c r="C9" i="48"/>
  <c r="B10" i="48"/>
  <c r="C10" i="48"/>
  <c r="B11" i="48"/>
  <c r="C11" i="48"/>
  <c r="B12" i="48"/>
  <c r="C12" i="48"/>
  <c r="B13" i="48"/>
  <c r="C13" i="48"/>
  <c r="B14" i="48"/>
  <c r="C14" i="48"/>
  <c r="B15" i="48"/>
  <c r="C15" i="48"/>
  <c r="B16" i="48"/>
  <c r="C16" i="48"/>
  <c r="B17" i="48"/>
  <c r="C17" i="48"/>
  <c r="B18" i="48"/>
  <c r="C18" i="48"/>
  <c r="C3" i="48"/>
  <c r="B3" i="48"/>
  <c r="B4" i="49"/>
  <c r="C4" i="49"/>
  <c r="B5" i="49"/>
  <c r="C5" i="49"/>
  <c r="B6" i="49"/>
  <c r="C6" i="49"/>
  <c r="B7" i="49"/>
  <c r="C7" i="49"/>
  <c r="B8" i="49"/>
  <c r="C8" i="49"/>
  <c r="B9" i="49"/>
  <c r="C9" i="49"/>
  <c r="B10" i="49"/>
  <c r="C10" i="49"/>
  <c r="B11" i="49"/>
  <c r="C11" i="49"/>
  <c r="B12" i="49"/>
  <c r="C12" i="49"/>
  <c r="B13" i="49"/>
  <c r="C13" i="49"/>
  <c r="B14" i="49"/>
  <c r="C14" i="49"/>
  <c r="B15" i="49"/>
  <c r="C15" i="49"/>
  <c r="B16" i="49"/>
  <c r="C16" i="49"/>
  <c r="B17" i="49"/>
  <c r="C17" i="49"/>
  <c r="B18" i="49"/>
  <c r="C18" i="49"/>
  <c r="B19" i="49"/>
  <c r="C19" i="49"/>
  <c r="B20" i="49"/>
  <c r="C20" i="49"/>
  <c r="B21" i="49"/>
  <c r="C21" i="49"/>
  <c r="B22" i="49"/>
  <c r="C22" i="49"/>
  <c r="B23" i="49"/>
  <c r="C23" i="49"/>
  <c r="B24" i="49"/>
  <c r="C24" i="49"/>
  <c r="B25" i="49"/>
  <c r="C25" i="49"/>
  <c r="B26" i="49"/>
  <c r="C26" i="49"/>
  <c r="B27" i="49"/>
  <c r="C27" i="49"/>
  <c r="B28" i="49"/>
  <c r="C28" i="49"/>
  <c r="B29" i="49"/>
  <c r="C29" i="49"/>
  <c r="B30" i="49"/>
  <c r="C30" i="49"/>
  <c r="B31" i="49"/>
  <c r="C31" i="49"/>
  <c r="C3" i="49"/>
  <c r="B3" i="49"/>
  <c r="B4" i="50"/>
  <c r="C4" i="50"/>
  <c r="B5" i="50"/>
  <c r="C5" i="50"/>
  <c r="B6" i="50"/>
  <c r="C6" i="50"/>
  <c r="B7" i="50"/>
  <c r="C7" i="50"/>
  <c r="B8" i="50"/>
  <c r="C8" i="50"/>
  <c r="B9" i="50"/>
  <c r="C9" i="50"/>
  <c r="B10" i="50"/>
  <c r="C10" i="50"/>
  <c r="B11" i="50"/>
  <c r="C11" i="50"/>
  <c r="B12" i="50"/>
  <c r="C12" i="50"/>
  <c r="B13" i="50"/>
  <c r="C13" i="50"/>
  <c r="B14" i="50"/>
  <c r="C14" i="50"/>
  <c r="B15" i="50"/>
  <c r="C15" i="50"/>
  <c r="B16" i="50"/>
  <c r="C16" i="50"/>
  <c r="B17" i="50"/>
  <c r="C17" i="50"/>
  <c r="B18" i="50"/>
  <c r="C18" i="50"/>
  <c r="B19" i="50"/>
  <c r="C19" i="50"/>
  <c r="B20" i="50"/>
  <c r="C20" i="50"/>
  <c r="B21" i="50"/>
  <c r="C21" i="50"/>
  <c r="B22" i="50"/>
  <c r="C22" i="50"/>
  <c r="B23" i="50"/>
  <c r="C23" i="50"/>
  <c r="B24" i="50"/>
  <c r="C24" i="50"/>
  <c r="C3" i="50"/>
  <c r="B3" i="50"/>
  <c r="B4" i="51"/>
  <c r="C4" i="51"/>
  <c r="B5" i="51"/>
  <c r="C5" i="51"/>
  <c r="B6" i="51"/>
  <c r="C6" i="51"/>
  <c r="B7" i="51"/>
  <c r="C7" i="51"/>
  <c r="B8" i="51"/>
  <c r="C8" i="51"/>
  <c r="B9" i="51"/>
  <c r="C9" i="51"/>
  <c r="B10" i="51"/>
  <c r="C10" i="51"/>
  <c r="B11" i="51"/>
  <c r="C11" i="51"/>
  <c r="B12" i="51"/>
  <c r="C12" i="51"/>
  <c r="B13" i="51"/>
  <c r="C13" i="51"/>
  <c r="B14" i="51"/>
  <c r="C14" i="51"/>
  <c r="B15" i="51"/>
  <c r="C15" i="51"/>
  <c r="B16" i="51"/>
  <c r="C16" i="51"/>
  <c r="B17" i="51"/>
  <c r="C17" i="51"/>
  <c r="B18" i="51"/>
  <c r="C18" i="51"/>
  <c r="B19" i="51"/>
  <c r="C19" i="51"/>
  <c r="B20" i="51"/>
  <c r="C20" i="51"/>
  <c r="B21" i="51"/>
  <c r="C21" i="51"/>
  <c r="B22" i="51"/>
  <c r="C22" i="51"/>
  <c r="B23" i="51"/>
  <c r="C23" i="51"/>
  <c r="B24" i="51"/>
  <c r="C24" i="51"/>
  <c r="B25" i="51"/>
  <c r="C25" i="51"/>
  <c r="C3" i="51"/>
  <c r="B3" i="51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B19" i="52"/>
  <c r="C19" i="52"/>
  <c r="C3" i="52"/>
  <c r="B3" i="52"/>
  <c r="B5" i="53"/>
  <c r="B6" i="53"/>
  <c r="B7" i="53"/>
  <c r="B8" i="53"/>
  <c r="B9" i="53"/>
  <c r="B10" i="53"/>
  <c r="B11" i="53"/>
  <c r="B12" i="53"/>
  <c r="B13" i="53"/>
  <c r="B14" i="53"/>
  <c r="B15" i="53"/>
  <c r="B16" i="53"/>
  <c r="B17" i="53"/>
  <c r="B18" i="53"/>
  <c r="B19" i="53"/>
  <c r="B20" i="53"/>
  <c r="B21" i="53"/>
  <c r="B22" i="53"/>
  <c r="B23" i="53"/>
  <c r="B24" i="53"/>
  <c r="C4" i="53"/>
  <c r="C5" i="53"/>
  <c r="C6" i="53"/>
  <c r="C7" i="53"/>
  <c r="C8" i="53"/>
  <c r="C9" i="53"/>
  <c r="C10" i="53"/>
  <c r="C11" i="53"/>
  <c r="C12" i="53"/>
  <c r="C13" i="53"/>
  <c r="C14" i="53"/>
  <c r="C15" i="53"/>
  <c r="C16" i="53"/>
  <c r="C17" i="53"/>
  <c r="C18" i="53"/>
  <c r="C19" i="53"/>
  <c r="C20" i="53"/>
  <c r="C21" i="53"/>
  <c r="C22" i="53"/>
  <c r="C23" i="53"/>
  <c r="C24" i="53"/>
  <c r="C3" i="53"/>
  <c r="B4" i="53"/>
  <c r="B3" i="53"/>
  <c r="C23" i="37"/>
  <c r="B23" i="37"/>
  <c r="C22" i="37"/>
  <c r="B22" i="37"/>
  <c r="C21" i="37"/>
  <c r="B21" i="37"/>
  <c r="C20" i="37"/>
  <c r="B20" i="37"/>
  <c r="C19" i="37"/>
  <c r="B19" i="37"/>
  <c r="C18" i="37"/>
  <c r="B18" i="37"/>
  <c r="C17" i="37"/>
  <c r="B17" i="37"/>
  <c r="C16" i="37"/>
  <c r="B16" i="37"/>
  <c r="C15" i="37"/>
  <c r="B15" i="37"/>
  <c r="C14" i="37"/>
  <c r="B14" i="37"/>
  <c r="C13" i="37"/>
  <c r="B13" i="37"/>
  <c r="C12" i="37"/>
  <c r="B12" i="37"/>
  <c r="C11" i="37"/>
  <c r="B11" i="37"/>
  <c r="C10" i="37"/>
  <c r="B10" i="37"/>
  <c r="C9" i="37"/>
  <c r="B9" i="37"/>
  <c r="C8" i="37"/>
  <c r="B8" i="37"/>
  <c r="C7" i="37"/>
  <c r="B7" i="37"/>
  <c r="C6" i="37"/>
  <c r="B6" i="37"/>
  <c r="C5" i="37"/>
  <c r="B5" i="37"/>
  <c r="C4" i="37"/>
  <c r="B4" i="37"/>
  <c r="C3" i="37"/>
  <c r="B3" i="37"/>
  <c r="C23" i="36"/>
  <c r="B23" i="36"/>
  <c r="C22" i="36"/>
  <c r="B22" i="36"/>
  <c r="C21" i="36"/>
  <c r="B21" i="36"/>
  <c r="C20" i="36"/>
  <c r="B20" i="36"/>
  <c r="C19" i="36"/>
  <c r="B19" i="36"/>
  <c r="C18" i="36"/>
  <c r="B18" i="36"/>
  <c r="C17" i="36"/>
  <c r="B17" i="36"/>
  <c r="C16" i="36"/>
  <c r="B16" i="36"/>
  <c r="C15" i="36"/>
  <c r="B15" i="36"/>
  <c r="C14" i="36"/>
  <c r="B14" i="36"/>
  <c r="C13" i="36"/>
  <c r="B13" i="36"/>
  <c r="C12" i="36"/>
  <c r="B12" i="36"/>
  <c r="C11" i="36"/>
  <c r="B11" i="36"/>
  <c r="C10" i="36"/>
  <c r="B10" i="36"/>
  <c r="C9" i="36"/>
  <c r="B9" i="36"/>
  <c r="C8" i="36"/>
  <c r="B8" i="36"/>
  <c r="C7" i="36"/>
  <c r="B7" i="36"/>
  <c r="C6" i="36"/>
  <c r="B6" i="36"/>
  <c r="C5" i="36"/>
  <c r="B5" i="36"/>
  <c r="C4" i="36"/>
  <c r="B4" i="36"/>
  <c r="C3" i="36"/>
  <c r="B3" i="36"/>
  <c r="C21" i="35"/>
  <c r="B21" i="35"/>
  <c r="C20" i="35"/>
  <c r="B20" i="35"/>
  <c r="C19" i="35"/>
  <c r="B19" i="35"/>
  <c r="C18" i="35"/>
  <c r="B18" i="35"/>
  <c r="C17" i="35"/>
  <c r="B17" i="35"/>
  <c r="C16" i="35"/>
  <c r="B16" i="35"/>
  <c r="C15" i="35"/>
  <c r="B15" i="35"/>
  <c r="C14" i="35"/>
  <c r="B14" i="35"/>
  <c r="C13" i="35"/>
  <c r="B13" i="35"/>
  <c r="C12" i="35"/>
  <c r="B12" i="35"/>
  <c r="C11" i="35"/>
  <c r="B11" i="35"/>
  <c r="C10" i="35"/>
  <c r="B10" i="35"/>
  <c r="C9" i="35"/>
  <c r="B9" i="35"/>
  <c r="C8" i="35"/>
  <c r="B8" i="35"/>
  <c r="C7" i="35"/>
  <c r="B7" i="35"/>
  <c r="C6" i="35"/>
  <c r="B6" i="35"/>
  <c r="C5" i="35"/>
  <c r="B5" i="35"/>
  <c r="C4" i="35"/>
  <c r="B4" i="35"/>
  <c r="C3" i="35"/>
  <c r="B3" i="35"/>
  <c r="C4" i="34"/>
  <c r="B4" i="34"/>
  <c r="C3" i="34"/>
  <c r="B3" i="34"/>
  <c r="C20" i="33"/>
  <c r="B20" i="33"/>
  <c r="C19" i="33"/>
  <c r="B19" i="33"/>
  <c r="C18" i="33"/>
  <c r="B18" i="33"/>
  <c r="C17" i="33"/>
  <c r="B17" i="33"/>
  <c r="C16" i="33"/>
  <c r="B16" i="33"/>
  <c r="C15" i="33"/>
  <c r="B15" i="33"/>
  <c r="C14" i="33"/>
  <c r="B14" i="33"/>
  <c r="C13" i="33"/>
  <c r="B13" i="33"/>
  <c r="C12" i="33"/>
  <c r="B12" i="33"/>
  <c r="C11" i="33"/>
  <c r="B11" i="33"/>
  <c r="C10" i="33"/>
  <c r="B10" i="33"/>
  <c r="C9" i="33"/>
  <c r="B9" i="33"/>
  <c r="C8" i="33"/>
  <c r="B8" i="33"/>
  <c r="C7" i="33"/>
  <c r="B7" i="33"/>
  <c r="C6" i="33"/>
  <c r="B6" i="33"/>
  <c r="C5" i="33"/>
  <c r="B5" i="33"/>
  <c r="C4" i="33"/>
  <c r="B4" i="33"/>
  <c r="C3" i="33"/>
  <c r="B3" i="33"/>
  <c r="C19" i="32"/>
  <c r="B19" i="32"/>
  <c r="C18" i="32"/>
  <c r="B18" i="32"/>
  <c r="C17" i="32"/>
  <c r="B17" i="32"/>
  <c r="C16" i="32"/>
  <c r="B16" i="32"/>
  <c r="C15" i="32"/>
  <c r="B15" i="32"/>
  <c r="C14" i="32"/>
  <c r="B14" i="32"/>
  <c r="C13" i="32"/>
  <c r="B13" i="32"/>
  <c r="C12" i="32"/>
  <c r="B12" i="32"/>
  <c r="C11" i="32"/>
  <c r="B11" i="32"/>
  <c r="C10" i="32"/>
  <c r="B10" i="32"/>
  <c r="C9" i="32"/>
  <c r="B9" i="32"/>
  <c r="C8" i="32"/>
  <c r="B8" i="32"/>
  <c r="C7" i="32"/>
  <c r="B7" i="32"/>
  <c r="C6" i="32"/>
  <c r="B6" i="32"/>
  <c r="C5" i="32"/>
  <c r="B5" i="32"/>
  <c r="C4" i="32"/>
  <c r="B4" i="32"/>
  <c r="C3" i="32"/>
  <c r="B3" i="32"/>
  <c r="C21" i="31"/>
  <c r="B21" i="31"/>
  <c r="C20" i="31"/>
  <c r="B20" i="31"/>
  <c r="C19" i="31"/>
  <c r="B19" i="31"/>
  <c r="C18" i="31"/>
  <c r="B18" i="31"/>
  <c r="C17" i="31"/>
  <c r="B17" i="31"/>
  <c r="C16" i="31"/>
  <c r="B16" i="31"/>
  <c r="C15" i="31"/>
  <c r="B15" i="31"/>
  <c r="C14" i="31"/>
  <c r="B14" i="31"/>
  <c r="C13" i="31"/>
  <c r="B13" i="31"/>
  <c r="C12" i="31"/>
  <c r="B12" i="31"/>
  <c r="C11" i="31"/>
  <c r="B11" i="31"/>
  <c r="C10" i="31"/>
  <c r="B10" i="31"/>
  <c r="C9" i="31"/>
  <c r="B9" i="31"/>
  <c r="C8" i="31"/>
  <c r="B8" i="31"/>
  <c r="C7" i="31"/>
  <c r="B7" i="31"/>
  <c r="C6" i="31"/>
  <c r="B6" i="31"/>
  <c r="C5" i="31"/>
  <c r="B5" i="31"/>
  <c r="C4" i="31"/>
  <c r="B4" i="31"/>
  <c r="C3" i="31"/>
  <c r="B3" i="31"/>
  <c r="C14" i="29"/>
  <c r="B14" i="29"/>
  <c r="C13" i="29"/>
  <c r="B13" i="29"/>
  <c r="C12" i="29"/>
  <c r="B12" i="29"/>
  <c r="C11" i="29"/>
  <c r="B11" i="29"/>
  <c r="C10" i="29"/>
  <c r="B10" i="29"/>
  <c r="C9" i="29"/>
  <c r="B9" i="29"/>
  <c r="C8" i="29"/>
  <c r="B8" i="29"/>
  <c r="C7" i="29"/>
  <c r="B7" i="29"/>
  <c r="C6" i="29"/>
  <c r="B6" i="29"/>
  <c r="C5" i="29"/>
  <c r="B5" i="29"/>
  <c r="C4" i="29"/>
  <c r="B4" i="29"/>
  <c r="C3" i="29"/>
  <c r="B3" i="29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5" i="28"/>
  <c r="B5" i="28"/>
  <c r="C4" i="28"/>
  <c r="B4" i="28"/>
  <c r="C3" i="28"/>
  <c r="B3" i="28"/>
  <c r="C6" i="24"/>
  <c r="B6" i="24"/>
  <c r="C5" i="24"/>
  <c r="B5" i="24"/>
  <c r="C4" i="24"/>
  <c r="B4" i="24"/>
  <c r="C3" i="24"/>
  <c r="B3" i="24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C3" i="23" s="1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C3" i="22" s="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C3" i="21" s="1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C3" i="20" s="1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C3" i="19" s="1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C3" i="18" s="1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12" i="10"/>
  <c r="B12" i="10"/>
  <c r="B13" i="10" s="1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5" i="5"/>
  <c r="B5" i="5"/>
  <c r="C4" i="5"/>
  <c r="B4" i="5"/>
  <c r="C3" i="5"/>
  <c r="B3" i="5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4" i="21" l="1"/>
  <c r="B4" i="21"/>
  <c r="C4" i="22"/>
  <c r="B4" i="22"/>
  <c r="C4" i="20"/>
  <c r="B4" i="20"/>
  <c r="B4" i="23"/>
  <c r="C4" i="23"/>
  <c r="C4" i="18"/>
  <c r="B4" i="18"/>
  <c r="I13" i="10"/>
  <c r="C13" i="10"/>
  <c r="B4" i="19"/>
  <c r="C4" i="19"/>
  <c r="C5" i="23" l="1"/>
  <c r="B5" i="23"/>
  <c r="C5" i="19"/>
  <c r="B5" i="19"/>
  <c r="J13" i="10"/>
  <c r="B5" i="18"/>
  <c r="C5" i="18"/>
  <c r="C5" i="20"/>
  <c r="B5" i="20"/>
  <c r="C5" i="22"/>
  <c r="B5" i="22"/>
  <c r="C5" i="21"/>
  <c r="B5" i="21"/>
  <c r="C6" i="20" l="1"/>
  <c r="B6" i="20"/>
  <c r="C6" i="21"/>
  <c r="B6" i="21"/>
  <c r="C6" i="22"/>
  <c r="B6" i="22"/>
  <c r="C6" i="18"/>
  <c r="B6" i="18"/>
  <c r="C6" i="19"/>
  <c r="B6" i="19"/>
  <c r="C6" i="23"/>
  <c r="B6" i="23"/>
  <c r="C7" i="23" l="1"/>
  <c r="B7" i="23"/>
  <c r="B7" i="19"/>
  <c r="C7" i="19"/>
  <c r="C7" i="18"/>
  <c r="B7" i="18"/>
  <c r="C7" i="22"/>
  <c r="B7" i="22"/>
  <c r="C7" i="21"/>
  <c r="B7" i="21"/>
  <c r="C7" i="20"/>
  <c r="B7" i="20"/>
  <c r="C8" i="20" l="1"/>
  <c r="B8" i="20"/>
  <c r="C8" i="21"/>
  <c r="B8" i="21"/>
  <c r="C8" i="22"/>
  <c r="B8" i="22"/>
  <c r="C8" i="18"/>
  <c r="B8" i="18"/>
  <c r="C8" i="19"/>
  <c r="B8" i="19"/>
  <c r="C8" i="23"/>
  <c r="B8" i="23"/>
  <c r="C9" i="23" l="1"/>
  <c r="B9" i="23"/>
  <c r="C9" i="19"/>
  <c r="B9" i="19"/>
  <c r="B9" i="22"/>
  <c r="C9" i="22"/>
  <c r="B9" i="18"/>
  <c r="C9" i="18"/>
  <c r="C9" i="21"/>
  <c r="B9" i="21"/>
  <c r="B9" i="20"/>
  <c r="C9" i="20"/>
  <c r="C10" i="21" l="1"/>
  <c r="B10" i="21"/>
  <c r="C10" i="18"/>
  <c r="B10" i="18"/>
  <c r="C10" i="20"/>
  <c r="B10" i="20"/>
  <c r="C10" i="22"/>
  <c r="B10" i="22"/>
  <c r="C10" i="19"/>
  <c r="B10" i="19"/>
  <c r="C10" i="23"/>
  <c r="B10" i="23"/>
  <c r="C11" i="23" l="1"/>
  <c r="B11" i="23"/>
  <c r="C11" i="19"/>
  <c r="B11" i="19"/>
  <c r="C11" i="22"/>
  <c r="B11" i="22"/>
  <c r="C11" i="20"/>
  <c r="B11" i="20"/>
  <c r="C11" i="18"/>
  <c r="B11" i="18"/>
  <c r="C11" i="21"/>
  <c r="B11" i="21"/>
  <c r="C12" i="18" l="1"/>
  <c r="B12" i="18"/>
  <c r="B12" i="21"/>
  <c r="C12" i="21"/>
  <c r="B12" i="20"/>
  <c r="C12" i="20"/>
  <c r="B12" i="22"/>
  <c r="C12" i="22"/>
  <c r="C12" i="19"/>
  <c r="B12" i="19"/>
  <c r="C12" i="23"/>
  <c r="B12" i="23"/>
  <c r="C13" i="23" l="1"/>
  <c r="B13" i="23"/>
  <c r="C13" i="22"/>
  <c r="B13" i="22"/>
  <c r="C13" i="20"/>
  <c r="B13" i="20"/>
  <c r="B13" i="19"/>
  <c r="C13" i="19"/>
  <c r="C13" i="21"/>
  <c r="B13" i="21"/>
  <c r="C13" i="18"/>
  <c r="B13" i="18"/>
  <c r="C14" i="19" l="1"/>
  <c r="B14" i="19"/>
  <c r="C14" i="18"/>
  <c r="B14" i="18"/>
  <c r="C14" i="21"/>
  <c r="B14" i="21"/>
  <c r="C14" i="20"/>
  <c r="B14" i="20"/>
  <c r="C14" i="22"/>
  <c r="B14" i="22"/>
  <c r="C14" i="23"/>
  <c r="B14" i="23"/>
  <c r="C15" i="23" l="1"/>
  <c r="B15" i="23"/>
  <c r="C15" i="22"/>
  <c r="B15" i="22"/>
  <c r="B15" i="20"/>
  <c r="C15" i="20"/>
  <c r="C15" i="21"/>
  <c r="B15" i="21"/>
  <c r="C15" i="18"/>
  <c r="B15" i="18"/>
  <c r="C15" i="19"/>
  <c r="B15" i="19"/>
  <c r="C16" i="19" l="1"/>
  <c r="B16" i="19"/>
  <c r="C16" i="18"/>
  <c r="B16" i="18"/>
  <c r="C16" i="21"/>
  <c r="B16" i="21"/>
  <c r="C16" i="20"/>
  <c r="B16" i="20"/>
  <c r="C16" i="22"/>
  <c r="B16" i="22"/>
  <c r="C16" i="23"/>
  <c r="B16" i="23"/>
  <c r="C17" i="22" l="1"/>
  <c r="B17" i="22"/>
  <c r="B17" i="23"/>
  <c r="C17" i="23"/>
  <c r="C17" i="20"/>
  <c r="B17" i="20"/>
  <c r="B17" i="21"/>
  <c r="C17" i="21"/>
  <c r="C17" i="18"/>
  <c r="B17" i="18"/>
  <c r="B17" i="19"/>
  <c r="C17" i="19"/>
  <c r="C18" i="19" l="1"/>
  <c r="B18" i="19"/>
  <c r="C18" i="23"/>
  <c r="B18" i="23"/>
  <c r="C18" i="18"/>
  <c r="B18" i="18"/>
  <c r="C18" i="21"/>
  <c r="B18" i="21"/>
  <c r="C18" i="20"/>
  <c r="B18" i="20"/>
  <c r="C18" i="22"/>
  <c r="B18" i="22"/>
  <c r="C19" i="21" l="1"/>
  <c r="B19" i="21"/>
  <c r="C19" i="22"/>
  <c r="B19" i="22"/>
  <c r="C19" i="20"/>
  <c r="B19" i="20"/>
  <c r="C19" i="18"/>
  <c r="B19" i="18"/>
  <c r="C19" i="23"/>
  <c r="B19" i="23"/>
  <c r="C19" i="19"/>
  <c r="B19" i="19"/>
  <c r="B20" i="23" l="1"/>
  <c r="C20" i="23"/>
  <c r="B20" i="19"/>
  <c r="C20" i="19"/>
  <c r="C20" i="18"/>
  <c r="B20" i="18"/>
  <c r="C20" i="20"/>
  <c r="B20" i="20"/>
  <c r="C20" i="22"/>
  <c r="B20" i="22"/>
  <c r="B20" i="21"/>
  <c r="C20" i="21"/>
  <c r="C21" i="22" l="1"/>
  <c r="B21" i="22"/>
  <c r="C21" i="23"/>
  <c r="B21" i="23"/>
  <c r="C21" i="21"/>
  <c r="B21" i="21"/>
  <c r="C21" i="20"/>
  <c r="B21" i="20"/>
  <c r="B21" i="18"/>
  <c r="C21" i="18"/>
  <c r="C21" i="19"/>
  <c r="B21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F3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ID#AAAAMXQpGZ4
    (2021-05-17 08:17:18)
Polymerisation and export
	-Marie Riisgaard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1" authorId="0" shapeId="0" xr:uid="{00000000-0006-0000-1700-000001000000}">
      <text>
        <r>
          <rPr>
            <sz val="10"/>
            <color rgb="FF000000"/>
            <rFont val="Arial"/>
            <family val="2"/>
          </rPr>
          <t>======
ID#AAAAMXQpGZ0
    (2021-05-17 08:17:18)
Streptococcus ex.
Operon structure can vary
	-Sofie Zacho</t>
        </r>
      </text>
    </comment>
    <comment ref="F3" authorId="0" shapeId="0" xr:uid="{00000000-0006-0000-1700-000002000000}">
      <text>
        <r>
          <rPr>
            <sz val="10"/>
            <color rgb="FF000000"/>
            <rFont val="Arial"/>
            <family val="2"/>
          </rPr>
          <t>======
ID#AAAAMXQpGaE
    (2021-05-17 08:17:18)
activates Neu5Ac with CTPto generate CMP-Neu5Ac
	-Sofie Zacho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F3" authorId="0" shapeId="0" xr:uid="{00000000-0006-0000-1800-000001000000}">
      <text>
        <r>
          <rPr>
            <sz val="10"/>
            <color rgb="FF000000"/>
            <rFont val="Arial"/>
            <family val="2"/>
          </rPr>
          <t>======
ID#AAAAMXQpGZw
    (2021-05-17 08:17:18)
Possible transport
	-Marie Riisgaard</t>
        </r>
      </text>
    </comment>
    <comment ref="F5" authorId="0" shapeId="0" xr:uid="{00000000-0006-0000-1800-000002000000}">
      <text>
        <r>
          <rPr>
            <sz val="10"/>
            <color rgb="FF000000"/>
            <rFont val="Arial"/>
            <family val="2"/>
          </rPr>
          <t>======
ID#AAAAMXQpGaM
    (2021-05-17 08:17:18)
Posible transport
	-Marie Riisgaard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 Hostrup Daugberg</author>
  </authors>
  <commentList>
    <comment ref="F5" authorId="0" shapeId="0" xr:uid="{00000000-0006-0000-1F00-000001000000}">
      <text>
        <r>
          <rPr>
            <sz val="10"/>
            <color rgb="FF000000"/>
            <rFont val="Arial"/>
            <family val="2"/>
          </rPr>
          <t xml:space="preserve">Anders Hostrup Daugberg:
gumK and aceRQPABC create a heptasaccharide which is then joined together by aceD and the complex it is in. 2 glucoses of the heptasaccharide are part of the main chain, the other 5 are a branch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F3" authorId="0" shapeId="0" xr:uid="{00000000-0006-0000-0F00-000001000000}">
      <text>
        <r>
          <rPr>
            <sz val="10"/>
            <color rgb="FF000000"/>
            <rFont val="Arial"/>
            <family val="2"/>
          </rPr>
          <t>======
ID#AAAAMXQpGaI
    (2021-05-17 08:17:18)
lidt svært
for cmc og ccp
	-Marie Riisgaard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F4" authorId="0" shapeId="0" xr:uid="{00000000-0006-0000-1000-000001000000}">
      <text>
        <r>
          <rPr>
            <sz val="10"/>
            <color rgb="FF000000"/>
            <rFont val="Arial"/>
            <family val="2"/>
          </rPr>
          <t>======
ID#AAAAMXQpGZ8
    (2021-05-17 08:17:18)
acylase for X og Y
	-Marie Riisgaard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F3" authorId="0" shapeId="0" xr:uid="{00000000-0006-0000-1100-000001000000}">
      <text>
        <r>
          <rPr>
            <sz val="10"/>
            <color rgb="FF000000"/>
            <rFont val="Arial"/>
            <family val="2"/>
          </rPr>
          <t>======
ID#AAAAMXQpGaI
    (2021-05-17 08:17:18)
lidt svært
for cmc og ccp
	-Marie Riisgaard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F3" authorId="0" shapeId="0" xr:uid="{00000000-0006-0000-1200-000001000000}">
      <text>
        <r>
          <rPr>
            <sz val="10"/>
            <color rgb="FF000000"/>
            <rFont val="Arial"/>
            <family val="2"/>
          </rPr>
          <t>======
ID#AAAAMXQpGaI
    (2021-05-17 08:17:18)
lidt svært
for cmc og ccp
	-Marie Riisgaard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F3" authorId="0" shapeId="0" xr:uid="{00000000-0006-0000-1300-000001000000}">
      <text>
        <r>
          <rPr>
            <sz val="10"/>
            <color rgb="FF000000"/>
            <rFont val="Arial"/>
            <family val="2"/>
          </rPr>
          <t>======
ID#AAAAMXQpGaI
    (2021-05-17 08:17:18)
lidt svært
for cmc og ccp
	-Marie Riisgaard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F3" authorId="0" shapeId="0" xr:uid="{00000000-0006-0000-1400-000001000000}">
      <text>
        <r>
          <rPr>
            <sz val="10"/>
            <color rgb="FF000000"/>
            <rFont val="Arial"/>
            <family val="2"/>
          </rPr>
          <t>======
ID#AAAAMXQpGaI
    (2021-05-17 08:17:18)
lidt svært
for cmc og ccp
	-Marie Riisgaard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F3" authorId="0" shapeId="0" xr:uid="{00000000-0006-0000-1500-000001000000}">
      <text>
        <r>
          <rPr>
            <sz val="10"/>
            <color rgb="FF000000"/>
            <rFont val="Arial"/>
            <family val="2"/>
          </rPr>
          <t>======
ID#AAAAMXQpGaI
    (2021-05-17 08:17:18)
lidt svært
for cmc og ccp
	-Marie Riisgaard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F3" authorId="0" shapeId="0" xr:uid="{00000000-0006-0000-1600-000001000000}">
      <text>
        <r>
          <rPr>
            <sz val="10"/>
            <color rgb="FF000000"/>
            <rFont val="Arial"/>
            <family val="2"/>
          </rPr>
          <t>======
ID#AAAAMXQpGaI
    (2021-05-17 08:17:18)
lidt svært
for cmc og ccp
	-Marie Riisgaard</t>
        </r>
      </text>
    </comment>
  </commentList>
</comments>
</file>

<file path=xl/sharedStrings.xml><?xml version="1.0" encoding="utf-8"?>
<sst xmlns="http://schemas.openxmlformats.org/spreadsheetml/2006/main" count="4417" uniqueCount="851">
  <si>
    <t>S88</t>
  </si>
  <si>
    <t>Accesion: U51197</t>
  </si>
  <si>
    <t>Genename</t>
  </si>
  <si>
    <t>Start</t>
  </si>
  <si>
    <t>End</t>
  </si>
  <si>
    <t>Strand</t>
  </si>
  <si>
    <t>Operon</t>
  </si>
  <si>
    <t>Function</t>
  </si>
  <si>
    <t>Polysaccheride</t>
  </si>
  <si>
    <t>Psiblast</t>
  </si>
  <si>
    <t>spsG</t>
  </si>
  <si>
    <t>-</t>
  </si>
  <si>
    <t>POLTRANS</t>
  </si>
  <si>
    <t>spsS</t>
  </si>
  <si>
    <t>TRANS</t>
  </si>
  <si>
    <t>spsR</t>
  </si>
  <si>
    <t>spsQ</t>
  </si>
  <si>
    <t>+</t>
  </si>
  <si>
    <t>POL</t>
  </si>
  <si>
    <t>spsI</t>
  </si>
  <si>
    <t>NA</t>
  </si>
  <si>
    <t>spsK</t>
  </si>
  <si>
    <t>spsL</t>
  </si>
  <si>
    <t>spsJ</t>
  </si>
  <si>
    <t>spsF</t>
  </si>
  <si>
    <t>spsD</t>
  </si>
  <si>
    <t>spsC</t>
  </si>
  <si>
    <t>spsE</t>
  </si>
  <si>
    <t>spsM</t>
  </si>
  <si>
    <t>spsN</t>
  </si>
  <si>
    <t>atrD</t>
  </si>
  <si>
    <t>atrB</t>
  </si>
  <si>
    <t>spsB</t>
  </si>
  <si>
    <t>rhsA</t>
  </si>
  <si>
    <t>PRE</t>
  </si>
  <si>
    <t>rhsC</t>
  </si>
  <si>
    <t>rhsB</t>
  </si>
  <si>
    <t>rhsD</t>
  </si>
  <si>
    <t>Urf 31</t>
  </si>
  <si>
    <t>Urf 34</t>
  </si>
  <si>
    <t>PNAG (pga)</t>
  </si>
  <si>
    <t>Accestion NC_000913.3</t>
  </si>
  <si>
    <t>pgaA</t>
  </si>
  <si>
    <t>PNAG_pga</t>
  </si>
  <si>
    <t>pnag_pga</t>
  </si>
  <si>
    <t>pgaB</t>
  </si>
  <si>
    <t>MOD</t>
  </si>
  <si>
    <t>pgaC</t>
  </si>
  <si>
    <t>pgaD</t>
  </si>
  <si>
    <t>PNAG (ica)</t>
  </si>
  <si>
    <t>Accestion CP000029.1</t>
  </si>
  <si>
    <t>icaA</t>
  </si>
  <si>
    <t>PNAG_ica</t>
  </si>
  <si>
    <t>pnag_ica</t>
  </si>
  <si>
    <t>icaD</t>
  </si>
  <si>
    <t>icaB</t>
  </si>
  <si>
    <t>icaC</t>
  </si>
  <si>
    <t>B. subtilis EPS</t>
  </si>
  <si>
    <t>Accession NC_000964.3</t>
  </si>
  <si>
    <t>epsH</t>
  </si>
  <si>
    <t>B_subtilis_EPS</t>
  </si>
  <si>
    <t>epsI</t>
  </si>
  <si>
    <t>epsJ</t>
  </si>
  <si>
    <t>epsK</t>
  </si>
  <si>
    <t>Gellan</t>
  </si>
  <si>
    <t>Accestion: AY220099</t>
  </si>
  <si>
    <t>Start_ref</t>
  </si>
  <si>
    <t>End_ref</t>
  </si>
  <si>
    <t>gelR</t>
  </si>
  <si>
    <t>Gellan1</t>
  </si>
  <si>
    <t>gellan1</t>
  </si>
  <si>
    <t>gelS</t>
  </si>
  <si>
    <t>gelG</t>
  </si>
  <si>
    <t>Accestion AY217008.1</t>
  </si>
  <si>
    <t>gelQ</t>
  </si>
  <si>
    <t>Gellan2</t>
  </si>
  <si>
    <t>gellan2</t>
  </si>
  <si>
    <t>gelI</t>
  </si>
  <si>
    <t>gelK</t>
  </si>
  <si>
    <t>gelL</t>
  </si>
  <si>
    <t>gelJ</t>
  </si>
  <si>
    <t>gelF</t>
  </si>
  <si>
    <t>gelD</t>
  </si>
  <si>
    <t>gelC</t>
  </si>
  <si>
    <t>gelE</t>
  </si>
  <si>
    <t>gelM</t>
  </si>
  <si>
    <t>gelN</t>
  </si>
  <si>
    <t>gelB</t>
  </si>
  <si>
    <t>rmlA</t>
  </si>
  <si>
    <t>rmlC</t>
  </si>
  <si>
    <t>rmlB</t>
  </si>
  <si>
    <t>rmlD</t>
  </si>
  <si>
    <t>urf302</t>
  </si>
  <si>
    <t>urf209</t>
  </si>
  <si>
    <t>Diutan</t>
  </si>
  <si>
    <t>Accestion EU026118.1</t>
  </si>
  <si>
    <t>dpsS</t>
  </si>
  <si>
    <t>diutan</t>
  </si>
  <si>
    <t>dpsG</t>
  </si>
  <si>
    <t>dpsR</t>
  </si>
  <si>
    <t>dpsQ</t>
  </si>
  <si>
    <t>dpsI</t>
  </si>
  <si>
    <t>dpsK</t>
  </si>
  <si>
    <t>dpsL</t>
  </si>
  <si>
    <t>dpsJ</t>
  </si>
  <si>
    <t>dpsF</t>
  </si>
  <si>
    <t>dpsD</t>
  </si>
  <si>
    <t>dpsC</t>
  </si>
  <si>
    <t>dpsE</t>
  </si>
  <si>
    <t>dpsM</t>
  </si>
  <si>
    <t>dpsN</t>
  </si>
  <si>
    <t>dpsB</t>
  </si>
  <si>
    <t>urf31.4</t>
  </si>
  <si>
    <t>urf31</t>
  </si>
  <si>
    <t>urf34</t>
  </si>
  <si>
    <t>HA</t>
  </si>
  <si>
    <t>Accesion: CP002904.1</t>
  </si>
  <si>
    <t>hasA</t>
  </si>
  <si>
    <t>HAequi</t>
  </si>
  <si>
    <t>HA_streptococcus</t>
  </si>
  <si>
    <t>hasB</t>
  </si>
  <si>
    <t>hasC</t>
  </si>
  <si>
    <t>glmU</t>
  </si>
  <si>
    <t>pgi</t>
  </si>
  <si>
    <t>Accesion: AE009949.1</t>
  </si>
  <si>
    <t>HApyogenes</t>
  </si>
  <si>
    <t>Accession: AF067175.2 &amp; AF036004.2</t>
  </si>
  <si>
    <t>phyB</t>
  </si>
  <si>
    <t>HA_Pasteurella</t>
  </si>
  <si>
    <t>phyA</t>
  </si>
  <si>
    <t>hyaE</t>
  </si>
  <si>
    <t>hyaD</t>
  </si>
  <si>
    <t>hyaC</t>
  </si>
  <si>
    <t>hyaB</t>
  </si>
  <si>
    <t>hexD</t>
  </si>
  <si>
    <t>hexC</t>
  </si>
  <si>
    <t>hexB</t>
  </si>
  <si>
    <t>hexA</t>
  </si>
  <si>
    <t>pmHAS</t>
  </si>
  <si>
    <t>Psl</t>
  </si>
  <si>
    <t>Accesion: AE004091</t>
  </si>
  <si>
    <t>pslA</t>
  </si>
  <si>
    <t>psl</t>
  </si>
  <si>
    <t>pslB</t>
  </si>
  <si>
    <t>pslC</t>
  </si>
  <si>
    <t>pslD</t>
  </si>
  <si>
    <t>pslE</t>
  </si>
  <si>
    <t>pslF</t>
  </si>
  <si>
    <t>pslG</t>
  </si>
  <si>
    <t>pslH</t>
  </si>
  <si>
    <t>pslI</t>
  </si>
  <si>
    <t>pslJ</t>
  </si>
  <si>
    <t>pslK</t>
  </si>
  <si>
    <t>pslL</t>
  </si>
  <si>
    <t>Salecan</t>
  </si>
  <si>
    <t>Accesion: KT780309</t>
  </si>
  <si>
    <t>sleX</t>
  </si>
  <si>
    <t>REG</t>
  </si>
  <si>
    <t>salecan</t>
  </si>
  <si>
    <t>sleU</t>
  </si>
  <si>
    <t>sleV</t>
  </si>
  <si>
    <t>sleW</t>
  </si>
  <si>
    <t>sleT</t>
  </si>
  <si>
    <t>sleA</t>
  </si>
  <si>
    <t>sleB</t>
  </si>
  <si>
    <t>sleC</t>
  </si>
  <si>
    <t>sleD</t>
  </si>
  <si>
    <t>sleE</t>
  </si>
  <si>
    <t>sleF</t>
  </si>
  <si>
    <t>sleG</t>
  </si>
  <si>
    <t>sleH</t>
  </si>
  <si>
    <t>burkholderia_eps</t>
  </si>
  <si>
    <t>Accession:  NCBI Reference Sequence: NZ_HG938371.1</t>
  </si>
  <si>
    <t>bepA</t>
  </si>
  <si>
    <t>bepB</t>
  </si>
  <si>
    <t>bepC</t>
  </si>
  <si>
    <t>bepD</t>
  </si>
  <si>
    <t>bepE</t>
  </si>
  <si>
    <t>bepF</t>
  </si>
  <si>
    <t>bepG</t>
  </si>
  <si>
    <t>bepH</t>
  </si>
  <si>
    <t>bepI</t>
  </si>
  <si>
    <t>bepJ</t>
  </si>
  <si>
    <t>bepK</t>
  </si>
  <si>
    <t>bepL</t>
  </si>
  <si>
    <t>Succinoglycan</t>
  </si>
  <si>
    <t>Accesion: NCBI Reference Sequence:  AL591985.1</t>
  </si>
  <si>
    <t>exsH</t>
  </si>
  <si>
    <t>succinoglycan</t>
  </si>
  <si>
    <t>exsG</t>
  </si>
  <si>
    <t>exsF</t>
  </si>
  <si>
    <t>exsI</t>
  </si>
  <si>
    <t>exsE</t>
  </si>
  <si>
    <t>exsD</t>
  </si>
  <si>
    <t>exsC</t>
  </si>
  <si>
    <t>exsB</t>
  </si>
  <si>
    <t>exsA</t>
  </si>
  <si>
    <t>exoB</t>
  </si>
  <si>
    <t>exoZ</t>
  </si>
  <si>
    <t>exoQ</t>
  </si>
  <si>
    <t>exoF</t>
  </si>
  <si>
    <t>exoY</t>
  </si>
  <si>
    <t>exoX</t>
  </si>
  <si>
    <t>exoU</t>
  </si>
  <si>
    <t>exoV</t>
  </si>
  <si>
    <t>exoW</t>
  </si>
  <si>
    <t>exoT</t>
  </si>
  <si>
    <t>exoI</t>
  </si>
  <si>
    <t>exoH</t>
  </si>
  <si>
    <t>exoK</t>
  </si>
  <si>
    <t>exoL</t>
  </si>
  <si>
    <t>exoA</t>
  </si>
  <si>
    <t>exoM</t>
  </si>
  <si>
    <t>exoO</t>
  </si>
  <si>
    <t>exoN</t>
  </si>
  <si>
    <t>exoP</t>
  </si>
  <si>
    <t>Xanthan</t>
  </si>
  <si>
    <t>Accesion: NCBI Reference Sequence: NC_003078.1</t>
  </si>
  <si>
    <t>gumB</t>
  </si>
  <si>
    <t>xanthan</t>
  </si>
  <si>
    <t>gumC</t>
  </si>
  <si>
    <t>gumD</t>
  </si>
  <si>
    <t>gumE</t>
  </si>
  <si>
    <t>gumF</t>
  </si>
  <si>
    <t>gumG</t>
  </si>
  <si>
    <t>gumH</t>
  </si>
  <si>
    <t>gumI</t>
  </si>
  <si>
    <t>gumJ</t>
  </si>
  <si>
    <t>gumK</t>
  </si>
  <si>
    <t>gumL</t>
  </si>
  <si>
    <t>gumM</t>
  </si>
  <si>
    <t>Cellulose1</t>
  </si>
  <si>
    <t>Accesion: AB015802.1</t>
  </si>
  <si>
    <t>cmc</t>
  </si>
  <si>
    <t>cellulose1</t>
  </si>
  <si>
    <t>ccp</t>
  </si>
  <si>
    <t>bcsAI</t>
  </si>
  <si>
    <t>bcsBI</t>
  </si>
  <si>
    <t>bcsCI</t>
  </si>
  <si>
    <t>bcsDI</t>
  </si>
  <si>
    <t>bgl</t>
  </si>
  <si>
    <t>Cellulose2</t>
  </si>
  <si>
    <t>Accesion: AB015803.1</t>
  </si>
  <si>
    <t>bcsABII-A</t>
  </si>
  <si>
    <t>Cellulose2_old</t>
  </si>
  <si>
    <t>cellulose2_old</t>
  </si>
  <si>
    <t>bcsX</t>
  </si>
  <si>
    <t>bcsY</t>
  </si>
  <si>
    <t>bcsCII</t>
  </si>
  <si>
    <t>Cellulose</t>
  </si>
  <si>
    <t>length AA</t>
  </si>
  <si>
    <t>length n</t>
  </si>
  <si>
    <t>bcsZ</t>
  </si>
  <si>
    <t>DEG</t>
  </si>
  <si>
    <t>cellulose</t>
  </si>
  <si>
    <t>bcsH</t>
  </si>
  <si>
    <t>bcsA</t>
  </si>
  <si>
    <t>bcsB</t>
  </si>
  <si>
    <t>bcsC</t>
  </si>
  <si>
    <t>bcsD</t>
  </si>
  <si>
    <t>bglX</t>
  </si>
  <si>
    <t>bcsG</t>
  </si>
  <si>
    <t>bcsF</t>
  </si>
  <si>
    <t>bcsE</t>
  </si>
  <si>
    <t>bcsR</t>
  </si>
  <si>
    <t>bcsK</t>
  </si>
  <si>
    <t>bcsQ_I</t>
  </si>
  <si>
    <t>algF</t>
  </si>
  <si>
    <t>algI</t>
  </si>
  <si>
    <t>algJ</t>
  </si>
  <si>
    <t>algX</t>
  </si>
  <si>
    <t>bcsQ_II</t>
  </si>
  <si>
    <t>Cellulose I</t>
  </si>
  <si>
    <t>celluloseI</t>
  </si>
  <si>
    <t>Cellulose II</t>
  </si>
  <si>
    <t>celluloseII</t>
  </si>
  <si>
    <t>Cellulose III</t>
  </si>
  <si>
    <t>celluloseIII</t>
  </si>
  <si>
    <t>Acetylated cellulose</t>
  </si>
  <si>
    <t>cellulose_Ac</t>
  </si>
  <si>
    <t>Unclassified cellulose</t>
  </si>
  <si>
    <t>cellulose_NA</t>
  </si>
  <si>
    <t>NulOs</t>
  </si>
  <si>
    <t>Accesion: AE009948.1</t>
  </si>
  <si>
    <t>neuA</t>
  </si>
  <si>
    <t>NulO</t>
  </si>
  <si>
    <t>NulO_merged</t>
  </si>
  <si>
    <t>neuD</t>
  </si>
  <si>
    <t>neuC</t>
  </si>
  <si>
    <t>neuB</t>
  </si>
  <si>
    <t>Curdlan</t>
  </si>
  <si>
    <t>Accesion: AECL01000028</t>
  </si>
  <si>
    <t>crdA</t>
  </si>
  <si>
    <t>curdlan</t>
  </si>
  <si>
    <t>crdS</t>
  </si>
  <si>
    <t>crdC</t>
  </si>
  <si>
    <t>Pel</t>
  </si>
  <si>
    <t>pelA</t>
  </si>
  <si>
    <t>pel_merged</t>
  </si>
  <si>
    <t>pelB</t>
  </si>
  <si>
    <t>pelC</t>
  </si>
  <si>
    <t>pelD</t>
  </si>
  <si>
    <t>pelE</t>
  </si>
  <si>
    <t>pelF</t>
  </si>
  <si>
    <t>pelG</t>
  </si>
  <si>
    <t>Alginate</t>
  </si>
  <si>
    <t>Accession: AE004091</t>
  </si>
  <si>
    <t>algD</t>
  </si>
  <si>
    <t>alginate</t>
  </si>
  <si>
    <t>alg8</t>
  </si>
  <si>
    <t>alg44</t>
  </si>
  <si>
    <t>algK</t>
  </si>
  <si>
    <t>algE</t>
  </si>
  <si>
    <t>algG</t>
  </si>
  <si>
    <t>algL</t>
  </si>
  <si>
    <t>algA</t>
  </si>
  <si>
    <t>Stewartan</t>
  </si>
  <si>
    <t>Accession: AF077292.2</t>
  </si>
  <si>
    <t>CpsA</t>
  </si>
  <si>
    <t>stewartan</t>
  </si>
  <si>
    <t>CpsB</t>
  </si>
  <si>
    <t>CpsI</t>
  </si>
  <si>
    <t>CpsC</t>
  </si>
  <si>
    <t>CpsD</t>
  </si>
  <si>
    <t>CpsE</t>
  </si>
  <si>
    <t>CpsF</t>
  </si>
  <si>
    <t>CpsG</t>
  </si>
  <si>
    <t>CpsH</t>
  </si>
  <si>
    <t>CpsJ</t>
  </si>
  <si>
    <t>CpsK</t>
  </si>
  <si>
    <t>CpsL</t>
  </si>
  <si>
    <t>Amylovoran</t>
  </si>
  <si>
    <t>Accession: X77921</t>
  </si>
  <si>
    <t>amsG</t>
  </si>
  <si>
    <t>amylovoran</t>
  </si>
  <si>
    <t>amsH</t>
  </si>
  <si>
    <t>amsI</t>
  </si>
  <si>
    <t>amsA</t>
  </si>
  <si>
    <t>amsB</t>
  </si>
  <si>
    <t>amsC</t>
  </si>
  <si>
    <t>amsD</t>
  </si>
  <si>
    <t>amsE</t>
  </si>
  <si>
    <t>amsF</t>
  </si>
  <si>
    <t>amsJ</t>
  </si>
  <si>
    <t>amsK</t>
  </si>
  <si>
    <t>amsL</t>
  </si>
  <si>
    <t>Colanic acid</t>
  </si>
  <si>
    <t>Accession: U38473</t>
  </si>
  <si>
    <t>wza</t>
  </si>
  <si>
    <t>ColA</t>
  </si>
  <si>
    <t>wzb</t>
  </si>
  <si>
    <t>wzc</t>
  </si>
  <si>
    <t>wcaA</t>
  </si>
  <si>
    <t>wcaB</t>
  </si>
  <si>
    <t>wcaC</t>
  </si>
  <si>
    <t>wcaD</t>
  </si>
  <si>
    <t>wcaE</t>
  </si>
  <si>
    <t>wcaF</t>
  </si>
  <si>
    <t>gmd</t>
  </si>
  <si>
    <t>wcaG</t>
  </si>
  <si>
    <t>wcaH</t>
  </si>
  <si>
    <t>wcaI</t>
  </si>
  <si>
    <t>manC</t>
  </si>
  <si>
    <t>manB</t>
  </si>
  <si>
    <t>wcaJ</t>
  </si>
  <si>
    <t>wzx</t>
  </si>
  <si>
    <t>wcaK</t>
  </si>
  <si>
    <t>wcaL</t>
  </si>
  <si>
    <t xml:space="preserve">Rhizobium leguminosarum exopolysaccharide </t>
  </si>
  <si>
    <t>Accession: MH595616</t>
  </si>
  <si>
    <t>pssV</t>
  </si>
  <si>
    <t>Rhizobium_EPS</t>
  </si>
  <si>
    <t>rhizobium_eps</t>
  </si>
  <si>
    <t>pssW</t>
  </si>
  <si>
    <t>pssS</t>
  </si>
  <si>
    <t>pssR</t>
  </si>
  <si>
    <t>pssM</t>
  </si>
  <si>
    <t>pssL</t>
  </si>
  <si>
    <t>pssK</t>
  </si>
  <si>
    <t>pssJ</t>
  </si>
  <si>
    <t>pssI</t>
  </si>
  <si>
    <t>pssH</t>
  </si>
  <si>
    <t>pssG</t>
  </si>
  <si>
    <t>pssF</t>
  </si>
  <si>
    <t>pssC</t>
  </si>
  <si>
    <t>pssD</t>
  </si>
  <si>
    <t>pssE</t>
  </si>
  <si>
    <t>pssP</t>
  </si>
  <si>
    <t>pssO</t>
  </si>
  <si>
    <t>pssN</t>
  </si>
  <si>
    <t>pssT</t>
  </si>
  <si>
    <t>Acetan</t>
  </si>
  <si>
    <t>Accession: CP004360.1</t>
  </si>
  <si>
    <t>eg</t>
  </si>
  <si>
    <t>acetan</t>
  </si>
  <si>
    <t>AceR</t>
  </si>
  <si>
    <t>AceQ</t>
  </si>
  <si>
    <t>AceP</t>
  </si>
  <si>
    <t>AceM</t>
  </si>
  <si>
    <t>AceF</t>
  </si>
  <si>
    <t>AceA</t>
  </si>
  <si>
    <t>AceB</t>
  </si>
  <si>
    <t>AceD</t>
  </si>
  <si>
    <t>AceC</t>
  </si>
  <si>
    <t>AceE</t>
  </si>
  <si>
    <t>AceG</t>
  </si>
  <si>
    <t>AceH</t>
  </si>
  <si>
    <t>AceI</t>
  </si>
  <si>
    <t>vps</t>
  </si>
  <si>
    <t>Accession: NC_002505.1</t>
  </si>
  <si>
    <t>vpsU</t>
  </si>
  <si>
    <t>vpsA</t>
  </si>
  <si>
    <t>vpsB</t>
  </si>
  <si>
    <t>vpsC</t>
  </si>
  <si>
    <t>vpsD</t>
  </si>
  <si>
    <t>vpsE</t>
  </si>
  <si>
    <t>vpsF</t>
  </si>
  <si>
    <t>vpsG</t>
  </si>
  <si>
    <t>vpsH</t>
  </si>
  <si>
    <t>vpsI</t>
  </si>
  <si>
    <t>vpsJ</t>
  </si>
  <si>
    <t>vpsK</t>
  </si>
  <si>
    <t>vpsL</t>
  </si>
  <si>
    <t>vpsM</t>
  </si>
  <si>
    <t>vpsN</t>
  </si>
  <si>
    <t>vpsO</t>
  </si>
  <si>
    <t>vpsP</t>
  </si>
  <si>
    <t>vpsQ</t>
  </si>
  <si>
    <t>Levan</t>
  </si>
  <si>
    <t>Accession: L41732.5</t>
  </si>
  <si>
    <t>Levansucrase</t>
  </si>
  <si>
    <t>levan</t>
  </si>
  <si>
    <t>Levanase</t>
  </si>
  <si>
    <t>synechan</t>
  </si>
  <si>
    <t>CP003266</t>
  </si>
  <si>
    <t>xssA</t>
  </si>
  <si>
    <t>xssB</t>
  </si>
  <si>
    <t>xssC</t>
  </si>
  <si>
    <t>xssD</t>
  </si>
  <si>
    <t>xssE</t>
  </si>
  <si>
    <t>xssF</t>
  </si>
  <si>
    <t>xssG</t>
  </si>
  <si>
    <t>xssH</t>
  </si>
  <si>
    <t>xssI</t>
  </si>
  <si>
    <t>xssJ</t>
  </si>
  <si>
    <t>xssK</t>
  </si>
  <si>
    <t>xssL</t>
  </si>
  <si>
    <t>xssM</t>
  </si>
  <si>
    <t>xssN</t>
  </si>
  <si>
    <t>xssO</t>
  </si>
  <si>
    <t>xssP</t>
  </si>
  <si>
    <t>xssQ</t>
  </si>
  <si>
    <t>xssR</t>
  </si>
  <si>
    <t>xssS</t>
  </si>
  <si>
    <t>methanolan</t>
  </si>
  <si>
    <t>EpsC</t>
  </si>
  <si>
    <t>EpsB</t>
  </si>
  <si>
    <t>EpsA</t>
  </si>
  <si>
    <t>EpsK</t>
  </si>
  <si>
    <t>EpsL</t>
  </si>
  <si>
    <t>EpsD</t>
  </si>
  <si>
    <t>EpsE</t>
  </si>
  <si>
    <t>EpsF</t>
  </si>
  <si>
    <t>EpsG</t>
  </si>
  <si>
    <t>EpsH</t>
  </si>
  <si>
    <t>EpsI</t>
  </si>
  <si>
    <t>EpsJ</t>
  </si>
  <si>
    <t>EpsM</t>
  </si>
  <si>
    <t>EpsN</t>
  </si>
  <si>
    <t>EpsO</t>
  </si>
  <si>
    <t>EpsP</t>
  </si>
  <si>
    <t>EpsQ</t>
  </si>
  <si>
    <t>EpsR</t>
  </si>
  <si>
    <t>EpsS</t>
  </si>
  <si>
    <t>EpsT</t>
  </si>
  <si>
    <t>EpsU</t>
  </si>
  <si>
    <t>Galactoglucan</t>
  </si>
  <si>
    <t>AL591985.1</t>
  </si>
  <si>
    <t>wgeH</t>
  </si>
  <si>
    <t>galactoglucan</t>
  </si>
  <si>
    <t>wgeG</t>
  </si>
  <si>
    <t>wgeF</t>
  </si>
  <si>
    <t>wgeE</t>
  </si>
  <si>
    <t>wgeD</t>
  </si>
  <si>
    <t>wgeC</t>
  </si>
  <si>
    <t>wgeB</t>
  </si>
  <si>
    <t>wgeA</t>
  </si>
  <si>
    <t>wgdB</t>
  </si>
  <si>
    <t>wgdA</t>
  </si>
  <si>
    <t>wggR</t>
  </si>
  <si>
    <t>wgcA</t>
  </si>
  <si>
    <t>wgaA</t>
  </si>
  <si>
    <t>wgaB</t>
  </si>
  <si>
    <t>wgaD</t>
  </si>
  <si>
    <t>wgaE</t>
  </si>
  <si>
    <t>wgaF</t>
  </si>
  <si>
    <t>wgaG</t>
  </si>
  <si>
    <t>wgaH</t>
  </si>
  <si>
    <t>wgaI</t>
  </si>
  <si>
    <t>wgaJ</t>
  </si>
  <si>
    <t>Polymerisation</t>
  </si>
  <si>
    <t>Modification</t>
  </si>
  <si>
    <t>Degradation</t>
  </si>
  <si>
    <t>Precursor synthesis</t>
  </si>
  <si>
    <t>Transport</t>
  </si>
  <si>
    <t>Regulation</t>
  </si>
  <si>
    <t>Polymerisation/Transport</t>
  </si>
  <si>
    <t>Unknown function</t>
  </si>
  <si>
    <t>B_fragilis_PS_B</t>
  </si>
  <si>
    <t>AAL61888.1</t>
  </si>
  <si>
    <t>AAL61889.1</t>
  </si>
  <si>
    <t>fcl</t>
  </si>
  <si>
    <t>AAL61892.1</t>
  </si>
  <si>
    <t>AAL61893.1</t>
  </si>
  <si>
    <t>AAL61894.1</t>
  </si>
  <si>
    <t>upbY</t>
  </si>
  <si>
    <t>upbZ</t>
  </si>
  <si>
    <t>wcfT</t>
  </si>
  <si>
    <t>wcfU</t>
  </si>
  <si>
    <t>aepX</t>
  </si>
  <si>
    <t>aepY</t>
  </si>
  <si>
    <t>aepZ</t>
  </si>
  <si>
    <t>wcfV</t>
  </si>
  <si>
    <t>wcfW</t>
  </si>
  <si>
    <t>wcfX</t>
  </si>
  <si>
    <t>wcfY</t>
  </si>
  <si>
    <t>wcfZ</t>
  </si>
  <si>
    <t>wcgQ</t>
  </si>
  <si>
    <t>wzy</t>
  </si>
  <si>
    <t>wcgR</t>
  </si>
  <si>
    <t>wcgS</t>
  </si>
  <si>
    <t>wcgT</t>
  </si>
  <si>
    <t>wcgU</t>
  </si>
  <si>
    <t>wcgV</t>
  </si>
  <si>
    <t>wcgW</t>
  </si>
  <si>
    <t>wcgX</t>
  </si>
  <si>
    <t>AAG26483.1</t>
  </si>
  <si>
    <t>GG</t>
  </si>
  <si>
    <t>wzd</t>
  </si>
  <si>
    <t>wze</t>
  </si>
  <si>
    <t>glf</t>
  </si>
  <si>
    <t>welJ</t>
  </si>
  <si>
    <t>welI</t>
  </si>
  <si>
    <t>welH</t>
  </si>
  <si>
    <t>welG</t>
  </si>
  <si>
    <t>welF</t>
  </si>
  <si>
    <t>welE</t>
  </si>
  <si>
    <t>ACN94857.1</t>
  </si>
  <si>
    <t>wzr</t>
  </si>
  <si>
    <t>B_pseudomallei_EPS</t>
  </si>
  <si>
    <t>WP_004553776.1</t>
  </si>
  <si>
    <t>WP_004543707.1</t>
  </si>
  <si>
    <t>WP_004522818.1</t>
  </si>
  <si>
    <t>WP_004189279.1</t>
  </si>
  <si>
    <t>WP_152768802.1</t>
  </si>
  <si>
    <t>WP_004189328.1</t>
  </si>
  <si>
    <t>WP_004522820.1</t>
  </si>
  <si>
    <t>WP_004522821.1</t>
  </si>
  <si>
    <t>WP_004189723.1</t>
  </si>
  <si>
    <t>WP_004196302.1</t>
  </si>
  <si>
    <t>WP_004196300.1</t>
  </si>
  <si>
    <t>WP_004553777.1</t>
  </si>
  <si>
    <t>WP_004526108.1</t>
  </si>
  <si>
    <t>WP_038735655.1</t>
  </si>
  <si>
    <t>WP_004189296.1</t>
  </si>
  <si>
    <t>WP_004189578.1</t>
  </si>
  <si>
    <t>WP_004526105.1</t>
  </si>
  <si>
    <t>WP_004553779.1</t>
  </si>
  <si>
    <t>WP_004526103.1</t>
  </si>
  <si>
    <t>WP_004553780.1</t>
  </si>
  <si>
    <t>phosphonoglycan</t>
  </si>
  <si>
    <t>AHL24449.1</t>
  </si>
  <si>
    <t>AHL24450.1</t>
  </si>
  <si>
    <t>AHL24451.1</t>
  </si>
  <si>
    <t>AHL24452.1</t>
  </si>
  <si>
    <t>AHL24453.1</t>
  </si>
  <si>
    <t>AHL24454.1</t>
  </si>
  <si>
    <t>AHL24455.1</t>
  </si>
  <si>
    <t>AHL24456.1</t>
  </si>
  <si>
    <t>AHL24457.1</t>
  </si>
  <si>
    <t>AHL24458.1</t>
  </si>
  <si>
    <t>AHL24459.1</t>
  </si>
  <si>
    <t>AHL24460.1</t>
  </si>
  <si>
    <t>AHL24461.1</t>
  </si>
  <si>
    <t>AHL24462.1</t>
  </si>
  <si>
    <t>AHL24463.1</t>
  </si>
  <si>
    <t>AHL24464.1</t>
  </si>
  <si>
    <t>AHL24465.1</t>
  </si>
  <si>
    <t>AHL24466.1</t>
  </si>
  <si>
    <t>AHL24467.1</t>
  </si>
  <si>
    <t>AHL24468.1</t>
  </si>
  <si>
    <t>AHL24469.1</t>
  </si>
  <si>
    <t>AHL24470.1</t>
  </si>
  <si>
    <t>AHL24471.1</t>
  </si>
  <si>
    <t>AHL24472.1</t>
  </si>
  <si>
    <t>AHL24473.1</t>
  </si>
  <si>
    <t>AHL24474.1</t>
  </si>
  <si>
    <t>AHL24475.1</t>
  </si>
  <si>
    <t>AHL24476.1</t>
  </si>
  <si>
    <t>AHL24477.1</t>
  </si>
  <si>
    <t>AHL24478.1</t>
  </si>
  <si>
    <t>AHL24480.1</t>
  </si>
  <si>
    <t>AHL24481.1</t>
  </si>
  <si>
    <t>AHL24482.1</t>
  </si>
  <si>
    <t>AHL24483.1</t>
  </si>
  <si>
    <t>AHL24484.1</t>
  </si>
  <si>
    <t>AHL24485.1</t>
  </si>
  <si>
    <t>AHL24486.1</t>
  </si>
  <si>
    <t>AHL24487.1</t>
  </si>
  <si>
    <t>AHL24488.1</t>
  </si>
  <si>
    <t>AHL24489.1</t>
  </si>
  <si>
    <t>AHL24490.1</t>
  </si>
  <si>
    <t>AHL24491.1</t>
  </si>
  <si>
    <t>AHL24492.1</t>
  </si>
  <si>
    <t>AHL24493.1</t>
  </si>
  <si>
    <t>AHL24494.1</t>
  </si>
  <si>
    <t>AHL24495.1</t>
  </si>
  <si>
    <t>AHL24496.1</t>
  </si>
  <si>
    <t>AHL24497.1</t>
  </si>
  <si>
    <t>AHL24498.1</t>
  </si>
  <si>
    <t>AHL24499.1</t>
  </si>
  <si>
    <t>AHL24500.1</t>
  </si>
  <si>
    <t>AHL24501.1</t>
  </si>
  <si>
    <t>AHL24502.1</t>
  </si>
  <si>
    <t>AHL24503.1</t>
  </si>
  <si>
    <t>E_faecalis_PS</t>
  </si>
  <si>
    <t>AAC35914.1</t>
  </si>
  <si>
    <t>AAC35915.1</t>
  </si>
  <si>
    <t>AAC35916.1</t>
  </si>
  <si>
    <t>AAC35917.1</t>
  </si>
  <si>
    <t>AAC35918.1</t>
  </si>
  <si>
    <t>AAC35919.1</t>
  </si>
  <si>
    <t>AAC35920.1</t>
  </si>
  <si>
    <t>AAC35921.1</t>
  </si>
  <si>
    <t>AAC35922.1</t>
  </si>
  <si>
    <t>AAC35923.1</t>
  </si>
  <si>
    <t>AAC35924.2</t>
  </si>
  <si>
    <t>AAC35925.1</t>
  </si>
  <si>
    <t>AAC35926.1</t>
  </si>
  <si>
    <t>AAC35927.1</t>
  </si>
  <si>
    <t>AAC35928.1</t>
  </si>
  <si>
    <t>AAC35929.1</t>
  </si>
  <si>
    <t>AAC35930.1</t>
  </si>
  <si>
    <t>B_fragilis_PS_A</t>
  </si>
  <si>
    <t>AAK68911.1</t>
  </si>
  <si>
    <t>upaY</t>
  </si>
  <si>
    <t>upaZ</t>
  </si>
  <si>
    <t>wcfM</t>
  </si>
  <si>
    <t>wcfN</t>
  </si>
  <si>
    <t>wcfO</t>
  </si>
  <si>
    <t>wcfP</t>
  </si>
  <si>
    <t>wcfQ</t>
  </si>
  <si>
    <t>wcfR</t>
  </si>
  <si>
    <t>wcfS</t>
  </si>
  <si>
    <t>pdiA</t>
  </si>
  <si>
    <t>trnA</t>
  </si>
  <si>
    <t>mtfA</t>
  </si>
  <si>
    <t>glucorhamnan</t>
  </si>
  <si>
    <t>EDN75889.1</t>
  </si>
  <si>
    <t>EDN75890.1</t>
  </si>
  <si>
    <t>EDN75891.1</t>
  </si>
  <si>
    <t>EDN75892.1</t>
  </si>
  <si>
    <t>EDN75893.1</t>
  </si>
  <si>
    <t>EDN75894.1</t>
  </si>
  <si>
    <t>EDN75895.1</t>
  </si>
  <si>
    <t>EDN75896.1</t>
  </si>
  <si>
    <t>EDN75897.1</t>
  </si>
  <si>
    <t>rfbD</t>
  </si>
  <si>
    <t>EDN75899.1</t>
  </si>
  <si>
    <t>EDN75900.1</t>
  </si>
  <si>
    <t>EDN75901.1</t>
  </si>
  <si>
    <t>EDN75902.1</t>
  </si>
  <si>
    <t>EDN75903.1</t>
  </si>
  <si>
    <t>EDN75904.1</t>
  </si>
  <si>
    <t>rfbC</t>
  </si>
  <si>
    <t>rfbA</t>
  </si>
  <si>
    <t>rfbB</t>
  </si>
  <si>
    <t>EDN75908.1</t>
  </si>
  <si>
    <t>EDN75909.1</t>
  </si>
  <si>
    <t>EDN75910.1</t>
  </si>
  <si>
    <t>EDN75911.1</t>
  </si>
  <si>
    <t>L_plantarum_HePS</t>
  </si>
  <si>
    <t>AXH03884.1</t>
  </si>
  <si>
    <t>AXH03885.1</t>
  </si>
  <si>
    <t>AXH03886.1</t>
  </si>
  <si>
    <t>AXH03887.1</t>
  </si>
  <si>
    <t>AXH03888.1</t>
  </si>
  <si>
    <t>AXH03889.1</t>
  </si>
  <si>
    <t>AXH03890.1</t>
  </si>
  <si>
    <t>AXH03891.1</t>
  </si>
  <si>
    <t>AXH03892.1</t>
  </si>
  <si>
    <t>AXH03897.1</t>
  </si>
  <si>
    <t>AXH03898.1</t>
  </si>
  <si>
    <t>AXH03899.1</t>
  </si>
  <si>
    <t>AXH03900.1</t>
  </si>
  <si>
    <t>AXH03901.1</t>
  </si>
  <si>
    <t>AXH03902.1</t>
  </si>
  <si>
    <t>AXH03907.1</t>
  </si>
  <si>
    <t>AXH03908.1</t>
  </si>
  <si>
    <t>AXH03909.1</t>
  </si>
  <si>
    <t>AXH03910.1</t>
  </si>
  <si>
    <t>AXH03911.1</t>
  </si>
  <si>
    <t>AXH03912.1</t>
  </si>
  <si>
    <t>AXH03913.1</t>
  </si>
  <si>
    <t>AXH03914.1</t>
  </si>
  <si>
    <t>AXH03915.1</t>
  </si>
  <si>
    <t>AXH03916.1</t>
  </si>
  <si>
    <t>L_johnsonii_ATCC_33200_EPS</t>
  </si>
  <si>
    <t>ABM21381.1</t>
  </si>
  <si>
    <t>ABM21382.1</t>
  </si>
  <si>
    <t>ABM21383.1</t>
  </si>
  <si>
    <t>ABM21384.1</t>
  </si>
  <si>
    <t>ABM21385.1</t>
  </si>
  <si>
    <t>ABM21386.1</t>
  </si>
  <si>
    <t>ABM21387.1</t>
  </si>
  <si>
    <t>ABM21388.1</t>
  </si>
  <si>
    <t>ABM21389.1</t>
  </si>
  <si>
    <t>ABM21390.1</t>
  </si>
  <si>
    <t>ABM21391.1</t>
  </si>
  <si>
    <t>ABM21392.1</t>
  </si>
  <si>
    <t>ABM21393.1</t>
  </si>
  <si>
    <t>ABM21394.1</t>
  </si>
  <si>
    <t>ABM21395.1</t>
  </si>
  <si>
    <t>EPS273</t>
  </si>
  <si>
    <t>WP_064482084.1</t>
  </si>
  <si>
    <t>WP_045428334.1</t>
  </si>
  <si>
    <t>WP_064482085.1</t>
  </si>
  <si>
    <t>WP_064482086.1</t>
  </si>
  <si>
    <t>WP_064482087.1</t>
  </si>
  <si>
    <t>WP_064482088.1</t>
  </si>
  <si>
    <t>WP_064482090.1</t>
  </si>
  <si>
    <t>WP_064482091.1</t>
  </si>
  <si>
    <t>WP_064482092.1</t>
  </si>
  <si>
    <t>WP_081262909.1</t>
  </si>
  <si>
    <t>WP_064482093.1</t>
  </si>
  <si>
    <t>rfaH</t>
  </si>
  <si>
    <t>WP_064482095.1</t>
  </si>
  <si>
    <t>WP_064482096.1</t>
  </si>
  <si>
    <t>WP_045428298.1</t>
  </si>
  <si>
    <t>WP_064482097.1</t>
  </si>
  <si>
    <t>L_johnsonii_ATCC_11506_EPS</t>
  </si>
  <si>
    <t>ABM21396.1</t>
  </si>
  <si>
    <t>ABM21397.1</t>
  </si>
  <si>
    <t>ABM21398.1</t>
  </si>
  <si>
    <t>ABM21399.1</t>
  </si>
  <si>
    <t>ABM21400.1</t>
  </si>
  <si>
    <t>ABM21401.1</t>
  </si>
  <si>
    <t>ABM21402.1</t>
  </si>
  <si>
    <t>ABM21403.1</t>
  </si>
  <si>
    <t>ABM21404.1</t>
  </si>
  <si>
    <t>ABM21405.1</t>
  </si>
  <si>
    <t>ABM21406.1</t>
  </si>
  <si>
    <t>ABM21407.1</t>
  </si>
  <si>
    <t>ABM21408.1</t>
  </si>
  <si>
    <t>ABM21409.1</t>
  </si>
  <si>
    <t>ABM21410.1</t>
  </si>
  <si>
    <t>ABM21411.1</t>
  </si>
  <si>
    <t>ABM21412.1</t>
  </si>
  <si>
    <t>ABM21413.1</t>
  </si>
  <si>
    <t>ABM21414.1</t>
  </si>
  <si>
    <t>ABM21415.1</t>
  </si>
  <si>
    <t>ABM21416.1</t>
  </si>
  <si>
    <t>ABM21417.1</t>
  </si>
  <si>
    <t>ABM21418.1</t>
  </si>
  <si>
    <t>ABM21419.1</t>
  </si>
  <si>
    <t>ABM21420.1</t>
  </si>
  <si>
    <t>ABM21421.1</t>
  </si>
  <si>
    <t>ABM21422.1</t>
  </si>
  <si>
    <t>ABM21423.1</t>
  </si>
  <si>
    <t>ABM21424.1</t>
  </si>
  <si>
    <t>emulsan</t>
  </si>
  <si>
    <t>mip</t>
  </si>
  <si>
    <t>weeA</t>
  </si>
  <si>
    <t>weeB</t>
  </si>
  <si>
    <t>weeC</t>
  </si>
  <si>
    <t>weeD</t>
  </si>
  <si>
    <t>weeE</t>
  </si>
  <si>
    <t>weeF</t>
  </si>
  <si>
    <t>weeG</t>
  </si>
  <si>
    <t>weeH</t>
  </si>
  <si>
    <t>weeI</t>
  </si>
  <si>
    <t>weeJ</t>
  </si>
  <si>
    <t>weeK</t>
  </si>
  <si>
    <t>galU</t>
  </si>
  <si>
    <t>ugd</t>
  </si>
  <si>
    <t>galE</t>
  </si>
  <si>
    <t>pgm</t>
  </si>
  <si>
    <t>L_johnsonii_ATCC_2767_EPS</t>
  </si>
  <si>
    <t>ABM21425.1</t>
  </si>
  <si>
    <t>ABM21426.1</t>
  </si>
  <si>
    <t>ABM21427.1</t>
  </si>
  <si>
    <t>ABM21428.1</t>
  </si>
  <si>
    <t>ABM21429.1</t>
  </si>
  <si>
    <t>ABM21430.1</t>
  </si>
  <si>
    <t>ABM21431.1</t>
  </si>
  <si>
    <t>ABM21432.1</t>
  </si>
  <si>
    <t>ABM21433.1</t>
  </si>
  <si>
    <t>ABM21434.1</t>
  </si>
  <si>
    <t>ABM21435.1</t>
  </si>
  <si>
    <t>ABM21436.1</t>
  </si>
  <si>
    <t>ABM21437.1</t>
  </si>
  <si>
    <t>ABM21438.1</t>
  </si>
  <si>
    <t>ABM21439.1</t>
  </si>
  <si>
    <t>ABM21440.1</t>
  </si>
  <si>
    <t>ABM21441.1</t>
  </si>
  <si>
    <t>ABM21442.1</t>
  </si>
  <si>
    <t>ABM21443.1</t>
  </si>
  <si>
    <t>ABM21444.1</t>
  </si>
  <si>
    <t>ABM21445.1</t>
  </si>
  <si>
    <t>ABM21446.1</t>
  </si>
  <si>
    <t>ABM21447.1</t>
  </si>
  <si>
    <t>L_lactis_EPS</t>
  </si>
  <si>
    <t>AAX19714.1</t>
  </si>
  <si>
    <t>epsR</t>
  </si>
  <si>
    <t>epsX</t>
  </si>
  <si>
    <t>epsA</t>
  </si>
  <si>
    <t>epsB</t>
  </si>
  <si>
    <t>epsC</t>
  </si>
  <si>
    <t>epsD</t>
  </si>
  <si>
    <t>epsE</t>
  </si>
  <si>
    <t>epsF</t>
  </si>
  <si>
    <t>epsG</t>
  </si>
  <si>
    <t>epsM</t>
  </si>
  <si>
    <t>epsL</t>
  </si>
  <si>
    <t>AAX19713.1</t>
  </si>
  <si>
    <t>cepacian</t>
  </si>
  <si>
    <t>WP_157686508.1</t>
  </si>
  <si>
    <t>WP_012400460.1</t>
  </si>
  <si>
    <t>WP_012400461.1</t>
  </si>
  <si>
    <t>WP_012400462.1</t>
  </si>
  <si>
    <t>WP_012400463.1</t>
  </si>
  <si>
    <t>WP_012400464.1</t>
  </si>
  <si>
    <t>WP_012400465.1</t>
  </si>
  <si>
    <t>WP_012400466.1</t>
  </si>
  <si>
    <t>WP_012400467.1</t>
  </si>
  <si>
    <t>WP_012400468.1</t>
  </si>
  <si>
    <t>WP_012400469.1</t>
  </si>
  <si>
    <t>WP_176061916.1</t>
  </si>
  <si>
    <t>WP_012400471.1</t>
  </si>
  <si>
    <t>WP_085965078.1</t>
  </si>
  <si>
    <t>WP_012400474.1</t>
  </si>
  <si>
    <t>WP_012400475.1</t>
  </si>
  <si>
    <t>WP_012400476.1</t>
  </si>
  <si>
    <t>WP_012400477.1</t>
  </si>
  <si>
    <t>WP_012400478.1</t>
  </si>
  <si>
    <t>WP_167538864.1</t>
  </si>
  <si>
    <t>AF285774.2</t>
  </si>
  <si>
    <t>v</t>
  </si>
  <si>
    <t>L_johnsonii_ATCC_33200_EPS_A</t>
  </si>
  <si>
    <t>L_johnsonii_ATCC_11506_EPS_B</t>
  </si>
  <si>
    <t>L_johnsonii_ATCC_2767_EPS_C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</si>
</sst>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Courier"/>
    </font>
    <font>
      <sz val="10"/>
      <color rgb="FF444444"/>
      <name val="Helvetica Neue"/>
    </font>
    <font>
      <sz val="10"/>
      <name val="Arial"/>
      <family val="2"/>
    </font>
    <font>
      <sz val="10"/>
      <color rgb="FF000080"/>
      <name val="Helvetica Neue"/>
    </font>
    <font>
      <sz val="10"/>
      <color rgb="FF2F5777"/>
      <name val="Helvetica Neue"/>
    </font>
    <font>
      <sz val="10"/>
      <color rgb="FF000000"/>
      <name val="Monospace"/>
    </font>
    <font>
      <sz val="12"/>
      <color rgb="FF000000"/>
      <name val="Calibri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sz val="10"/>
      <color theme="1"/>
      <name val="Courier"/>
    </font>
    <font>
      <u/>
      <sz val="10"/>
      <color theme="10"/>
      <name val="Arial"/>
      <family val="2"/>
    </font>
    <font>
      <sz val="10"/>
      <color rgb="FF000000"/>
      <name val="Arial Unicode MS"/>
      <family val="2"/>
    </font>
    <font>
      <sz val="10"/>
      <color rgb="FF000000"/>
      <name val="Arial Unicode MS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5"/>
    <xf numFmtId="0" fontId="14" fillId="0" borderId="5"/>
  </cellStyleXfs>
  <cellXfs count="37">
    <xf numFmtId="0" fontId="0" fillId="0" borderId="0" xfId="0" applyBorder="1"/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quotePrefix="1" applyFont="1" applyBorder="1"/>
    <xf numFmtId="0" fontId="4" fillId="2" borderId="1" xfId="0" applyFont="1" applyFill="1" applyBorder="1" applyAlignment="1">
      <alignment horizontal="center"/>
    </xf>
    <xf numFmtId="0" fontId="2" fillId="0" borderId="0" xfId="0" quotePrefix="1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0" xfId="0" applyFont="1" applyBorder="1"/>
    <xf numFmtId="0" fontId="4" fillId="2" borderId="3" xfId="0" applyFont="1" applyFill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2" borderId="5" xfId="0" applyFill="1" applyAlignment="1">
      <alignment horizontal="left" wrapText="1"/>
    </xf>
    <xf numFmtId="0" fontId="8" fillId="2" borderId="5" xfId="0" applyFont="1" applyFill="1" applyAlignment="1">
      <alignment horizontal="left" wrapText="1"/>
    </xf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9" fillId="0" borderId="0" xfId="0" quotePrefix="1" applyFont="1" applyBorder="1"/>
    <xf numFmtId="0" fontId="10" fillId="2" borderId="5" xfId="0" applyFont="1" applyFill="1"/>
    <xf numFmtId="0" fontId="11" fillId="0" borderId="0" xfId="0" applyFont="1" applyBorder="1"/>
    <xf numFmtId="0" fontId="12" fillId="0" borderId="0" xfId="0" applyFont="1" applyBorder="1" applyAlignment="1">
      <alignment vertical="center"/>
    </xf>
    <xf numFmtId="0" fontId="11" fillId="2" borderId="5" xfId="0" applyFont="1" applyFill="1" applyAlignment="1">
      <alignment horizontal="left" wrapText="1"/>
    </xf>
    <xf numFmtId="0" fontId="13" fillId="0" borderId="0" xfId="0" applyFont="1" applyBorder="1"/>
    <xf numFmtId="0" fontId="2" fillId="0" borderId="6" xfId="0" applyFont="1" applyBorder="1"/>
    <xf numFmtId="0" fontId="11" fillId="2" borderId="6" xfId="0" applyFont="1" applyFill="1" applyBorder="1" applyAlignment="1">
      <alignment horizontal="left" wrapText="1"/>
    </xf>
    <xf numFmtId="0" fontId="0" fillId="0" borderId="5" xfId="0"/>
    <xf numFmtId="0" fontId="14" fillId="0" borderId="0" xfId="1" applyBorder="1" applyAlignment="1">
      <alignment horizontal="left" vertical="center" readingOrder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/>
    <xf numFmtId="0" fontId="1" fillId="0" borderId="0" xfId="0" applyFont="1" applyBorder="1"/>
    <xf numFmtId="0" fontId="2" fillId="0" borderId="0" xfId="0" applyFont="1" applyBorder="1"/>
    <xf numFmtId="0" fontId="18" fillId="0" borderId="7" xfId="0" applyFont="1" applyBorder="1" applyAlignment="1">
      <alignment horizontal="center" vertical="top"/>
    </xf>
    <xf numFmtId="0" fontId="1" fillId="0" borderId="5" xfId="0" applyFont="1"/>
    <xf numFmtId="0" fontId="0" fillId="0" borderId="0" xfId="0" applyBorder="1"/>
    <xf numFmtId="0" fontId="2" fillId="0" borderId="5" xfId="0" applyFont="1"/>
    <xf numFmtId="0" fontId="11" fillId="0" borderId="5" xfId="0" applyFont="1" applyAlignment="1">
      <alignment horizontal="center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nuccore/CP003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workbookViewId="0">
      <selection activeCell="B32" sqref="B32"/>
    </sheetView>
  </sheetViews>
  <sheetFormatPr defaultColWidth="14.42578125" defaultRowHeight="15" customHeight="1"/>
  <cols>
    <col min="1" max="6" width="14.42578125" customWidth="1"/>
  </cols>
  <sheetData>
    <row r="1" spans="1:11" ht="15.75" customHeight="1">
      <c r="A1" s="30" t="s">
        <v>0</v>
      </c>
      <c r="B1" s="33" t="s">
        <v>1</v>
      </c>
      <c r="C1" s="34"/>
      <c r="D1" s="30"/>
      <c r="E1" s="30"/>
      <c r="F1" s="30"/>
    </row>
    <row r="2" spans="1:11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</row>
    <row r="3" spans="1:11" ht="15.75" customHeight="1">
      <c r="A3" s="1" t="s">
        <v>10</v>
      </c>
      <c r="B3" s="2">
        <v>1</v>
      </c>
      <c r="C3" s="2">
        <v>1620</v>
      </c>
      <c r="D3" s="30" t="s">
        <v>11</v>
      </c>
      <c r="E3" s="2">
        <v>1</v>
      </c>
      <c r="F3" s="30" t="s">
        <v>12</v>
      </c>
      <c r="G3" s="31" t="s">
        <v>0</v>
      </c>
      <c r="H3" s="31" t="str">
        <f t="shared" ref="H3:H25" si="0">G3</f>
        <v>S88</v>
      </c>
      <c r="J3" s="2"/>
      <c r="K3" s="2"/>
    </row>
    <row r="4" spans="1:11" ht="15.75" customHeight="1">
      <c r="A4" s="1" t="s">
        <v>13</v>
      </c>
      <c r="B4" s="2">
        <v>1631</v>
      </c>
      <c r="C4" s="2">
        <v>2989</v>
      </c>
      <c r="D4" s="30" t="s">
        <v>11</v>
      </c>
      <c r="E4" s="2">
        <v>1</v>
      </c>
      <c r="F4" s="30" t="s">
        <v>14</v>
      </c>
      <c r="G4" s="31" t="s">
        <v>0</v>
      </c>
      <c r="H4" s="31" t="str">
        <f t="shared" si="0"/>
        <v>S88</v>
      </c>
      <c r="J4" s="2"/>
      <c r="K4" s="2"/>
    </row>
    <row r="5" spans="1:11" ht="15.75" customHeight="1">
      <c r="A5" s="1" t="s">
        <v>15</v>
      </c>
      <c r="B5" s="2">
        <v>2989</v>
      </c>
      <c r="C5" s="2">
        <v>5001</v>
      </c>
      <c r="D5" s="30" t="s">
        <v>11</v>
      </c>
      <c r="E5" s="2">
        <v>1</v>
      </c>
      <c r="F5" s="30" t="s">
        <v>14</v>
      </c>
      <c r="G5" s="31" t="s">
        <v>0</v>
      </c>
      <c r="H5" s="31" t="str">
        <f t="shared" si="0"/>
        <v>S88</v>
      </c>
      <c r="J5" s="2"/>
      <c r="K5" s="2"/>
    </row>
    <row r="6" spans="1:11" ht="15.75" customHeight="1">
      <c r="A6" s="1" t="s">
        <v>16</v>
      </c>
      <c r="B6" s="2">
        <v>5202</v>
      </c>
      <c r="C6" s="2">
        <v>6149</v>
      </c>
      <c r="D6" s="3" t="s">
        <v>17</v>
      </c>
      <c r="E6" s="2">
        <v>1</v>
      </c>
      <c r="F6" s="30" t="s">
        <v>18</v>
      </c>
      <c r="G6" s="31" t="s">
        <v>0</v>
      </c>
      <c r="H6" s="31" t="str">
        <f t="shared" si="0"/>
        <v>S88</v>
      </c>
      <c r="J6" s="2"/>
      <c r="K6" s="2"/>
    </row>
    <row r="7" spans="1:11" ht="15.75" customHeight="1">
      <c r="A7" s="1" t="s">
        <v>19</v>
      </c>
      <c r="B7" s="2">
        <v>6234</v>
      </c>
      <c r="C7" s="2">
        <v>7136</v>
      </c>
      <c r="D7" s="30" t="s">
        <v>11</v>
      </c>
      <c r="E7" s="2">
        <v>1</v>
      </c>
      <c r="F7" s="30" t="s">
        <v>20</v>
      </c>
      <c r="G7" s="31" t="s">
        <v>0</v>
      </c>
      <c r="H7" s="31" t="str">
        <f t="shared" si="0"/>
        <v>S88</v>
      </c>
      <c r="J7" s="2"/>
      <c r="K7" s="2"/>
    </row>
    <row r="8" spans="1:11" ht="15.75" customHeight="1">
      <c r="A8" s="1" t="s">
        <v>21</v>
      </c>
      <c r="B8" s="2">
        <v>7264</v>
      </c>
      <c r="C8" s="2">
        <v>8322</v>
      </c>
      <c r="D8" s="3" t="s">
        <v>17</v>
      </c>
      <c r="E8" s="2">
        <v>1</v>
      </c>
      <c r="F8" s="30" t="s">
        <v>18</v>
      </c>
      <c r="G8" s="31" t="s">
        <v>0</v>
      </c>
      <c r="H8" s="31" t="str">
        <f t="shared" si="0"/>
        <v>S88</v>
      </c>
      <c r="J8" s="2"/>
      <c r="K8" s="2"/>
    </row>
    <row r="9" spans="1:11" ht="15.75" customHeight="1">
      <c r="A9" s="1" t="s">
        <v>22</v>
      </c>
      <c r="B9" s="2">
        <v>8319</v>
      </c>
      <c r="C9" s="2">
        <v>9185</v>
      </c>
      <c r="D9" s="3" t="s">
        <v>17</v>
      </c>
      <c r="E9" s="2">
        <v>1</v>
      </c>
      <c r="F9" s="30" t="s">
        <v>18</v>
      </c>
      <c r="G9" s="31" t="s">
        <v>0</v>
      </c>
      <c r="H9" s="31" t="str">
        <f t="shared" si="0"/>
        <v>S88</v>
      </c>
      <c r="J9" s="2"/>
      <c r="K9" s="2"/>
    </row>
    <row r="10" spans="1:11" ht="15.75" customHeight="1">
      <c r="A10" s="1" t="s">
        <v>23</v>
      </c>
      <c r="B10" s="2">
        <v>9228</v>
      </c>
      <c r="C10" s="2">
        <v>10616</v>
      </c>
      <c r="D10" s="30" t="s">
        <v>11</v>
      </c>
      <c r="E10" s="2">
        <v>1</v>
      </c>
      <c r="F10" s="30" t="s">
        <v>20</v>
      </c>
      <c r="G10" s="31" t="s">
        <v>0</v>
      </c>
      <c r="H10" s="31" t="str">
        <f t="shared" si="0"/>
        <v>S88</v>
      </c>
      <c r="J10" s="2"/>
      <c r="K10" s="2"/>
    </row>
    <row r="11" spans="1:11" ht="15.75" customHeight="1">
      <c r="A11" s="1" t="s">
        <v>24</v>
      </c>
      <c r="B11" s="2">
        <v>11245</v>
      </c>
      <c r="C11" s="2">
        <v>12543</v>
      </c>
      <c r="D11" s="3" t="s">
        <v>17</v>
      </c>
      <c r="E11" s="2">
        <v>1</v>
      </c>
      <c r="F11" s="30" t="s">
        <v>20</v>
      </c>
      <c r="G11" s="31" t="s">
        <v>0</v>
      </c>
      <c r="H11" s="31" t="str">
        <f t="shared" si="0"/>
        <v>S88</v>
      </c>
      <c r="J11" s="2"/>
      <c r="K11" s="2"/>
    </row>
    <row r="12" spans="1:11" ht="15.75" customHeight="1">
      <c r="A12" s="1" t="s">
        <v>25</v>
      </c>
      <c r="B12" s="2">
        <v>12558</v>
      </c>
      <c r="C12" s="2">
        <v>13463</v>
      </c>
      <c r="D12" s="3" t="s">
        <v>17</v>
      </c>
      <c r="E12" s="2">
        <v>1</v>
      </c>
      <c r="F12" s="30" t="s">
        <v>14</v>
      </c>
      <c r="G12" s="31" t="s">
        <v>0</v>
      </c>
      <c r="H12" s="31" t="str">
        <f t="shared" si="0"/>
        <v>S88</v>
      </c>
      <c r="J12" s="2"/>
      <c r="K12" s="2"/>
    </row>
    <row r="13" spans="1:11" ht="15.75" customHeight="1">
      <c r="A13" s="1" t="s">
        <v>26</v>
      </c>
      <c r="B13" s="2">
        <v>13498</v>
      </c>
      <c r="C13" s="2">
        <v>14841</v>
      </c>
      <c r="D13" s="3" t="s">
        <v>17</v>
      </c>
      <c r="E13" s="2">
        <v>1</v>
      </c>
      <c r="F13" s="30" t="s">
        <v>14</v>
      </c>
      <c r="G13" s="31" t="s">
        <v>0</v>
      </c>
      <c r="H13" s="31" t="str">
        <f t="shared" si="0"/>
        <v>S88</v>
      </c>
      <c r="J13" s="2"/>
      <c r="K13" s="2"/>
    </row>
    <row r="14" spans="1:11" ht="15.75" customHeight="1">
      <c r="A14" s="1" t="s">
        <v>27</v>
      </c>
      <c r="B14" s="2">
        <v>14841</v>
      </c>
      <c r="C14" s="2">
        <v>15548</v>
      </c>
      <c r="D14" s="3" t="s">
        <v>17</v>
      </c>
      <c r="E14" s="2">
        <v>1</v>
      </c>
      <c r="F14" s="30" t="s">
        <v>14</v>
      </c>
      <c r="G14" s="31" t="s">
        <v>0</v>
      </c>
      <c r="H14" s="31" t="str">
        <f t="shared" si="0"/>
        <v>S88</v>
      </c>
      <c r="J14" s="2"/>
      <c r="K14" s="2"/>
    </row>
    <row r="15" spans="1:11" ht="15.75" customHeight="1">
      <c r="A15" s="1" t="s">
        <v>28</v>
      </c>
      <c r="B15" s="2">
        <v>15559</v>
      </c>
      <c r="C15" s="2">
        <v>16440</v>
      </c>
      <c r="D15" s="3" t="s">
        <v>17</v>
      </c>
      <c r="E15" s="2">
        <v>1</v>
      </c>
      <c r="F15" s="30" t="s">
        <v>14</v>
      </c>
      <c r="G15" s="31" t="s">
        <v>0</v>
      </c>
      <c r="H15" s="31" t="str">
        <f t="shared" si="0"/>
        <v>S88</v>
      </c>
      <c r="J15" s="2"/>
      <c r="K15" s="2"/>
    </row>
    <row r="16" spans="1:11" ht="15.75" customHeight="1">
      <c r="A16" s="1" t="s">
        <v>29</v>
      </c>
      <c r="B16" s="2">
        <v>16424</v>
      </c>
      <c r="C16" s="2">
        <v>17122</v>
      </c>
      <c r="D16" s="3" t="s">
        <v>17</v>
      </c>
      <c r="E16" s="2">
        <v>1</v>
      </c>
      <c r="F16" s="30" t="s">
        <v>14</v>
      </c>
      <c r="G16" s="31" t="s">
        <v>0</v>
      </c>
      <c r="H16" s="31" t="str">
        <f t="shared" si="0"/>
        <v>S88</v>
      </c>
      <c r="J16" s="2"/>
      <c r="K16" s="2"/>
    </row>
    <row r="17" spans="1:11" ht="15.75" customHeight="1">
      <c r="A17" s="1" t="s">
        <v>30</v>
      </c>
      <c r="B17" s="2">
        <v>17183</v>
      </c>
      <c r="C17" s="2">
        <v>18577</v>
      </c>
      <c r="D17" s="30" t="s">
        <v>11</v>
      </c>
      <c r="E17" s="2">
        <v>1</v>
      </c>
      <c r="F17" s="30" t="s">
        <v>14</v>
      </c>
      <c r="G17" s="31" t="s">
        <v>0</v>
      </c>
      <c r="H17" s="31" t="str">
        <f t="shared" si="0"/>
        <v>S88</v>
      </c>
      <c r="J17" s="2"/>
      <c r="K17" s="2"/>
    </row>
    <row r="18" spans="1:11" ht="15.75" customHeight="1">
      <c r="A18" s="1" t="s">
        <v>31</v>
      </c>
      <c r="B18" s="2">
        <v>18574</v>
      </c>
      <c r="C18" s="2">
        <v>20760</v>
      </c>
      <c r="D18" s="30" t="s">
        <v>11</v>
      </c>
      <c r="E18" s="2">
        <v>1</v>
      </c>
      <c r="F18" s="30" t="s">
        <v>14</v>
      </c>
      <c r="G18" s="31" t="s">
        <v>0</v>
      </c>
      <c r="H18" s="31" t="str">
        <f t="shared" si="0"/>
        <v>S88</v>
      </c>
      <c r="J18" s="2"/>
      <c r="K18" s="2"/>
    </row>
    <row r="19" spans="1:11" ht="15.75" customHeight="1">
      <c r="A19" s="1" t="s">
        <v>32</v>
      </c>
      <c r="B19" s="2">
        <v>21382</v>
      </c>
      <c r="C19" s="2">
        <v>22794</v>
      </c>
      <c r="D19" s="3" t="s">
        <v>17</v>
      </c>
      <c r="E19" s="2">
        <v>1</v>
      </c>
      <c r="F19" s="30" t="s">
        <v>18</v>
      </c>
      <c r="G19" s="31" t="s">
        <v>0</v>
      </c>
      <c r="H19" s="31" t="str">
        <f t="shared" si="0"/>
        <v>S88</v>
      </c>
      <c r="J19" s="2"/>
      <c r="K19" s="2"/>
    </row>
    <row r="20" spans="1:11" ht="15.75" customHeight="1">
      <c r="A20" s="1" t="s">
        <v>33</v>
      </c>
      <c r="B20" s="2">
        <v>22914</v>
      </c>
      <c r="C20" s="2">
        <v>23792</v>
      </c>
      <c r="D20" s="3" t="s">
        <v>17</v>
      </c>
      <c r="E20" s="2">
        <v>1</v>
      </c>
      <c r="F20" s="30" t="s">
        <v>34</v>
      </c>
      <c r="G20" s="31" t="s">
        <v>0</v>
      </c>
      <c r="H20" s="31" t="str">
        <f t="shared" si="0"/>
        <v>S88</v>
      </c>
      <c r="J20" s="2"/>
      <c r="K20" s="2"/>
    </row>
    <row r="21" spans="1:11" ht="15.75" customHeight="1">
      <c r="A21" s="1" t="s">
        <v>35</v>
      </c>
      <c r="B21" s="2">
        <v>23789</v>
      </c>
      <c r="C21" s="2">
        <v>24355</v>
      </c>
      <c r="D21" s="3" t="s">
        <v>17</v>
      </c>
      <c r="E21" s="2">
        <v>1</v>
      </c>
      <c r="F21" s="30" t="s">
        <v>34</v>
      </c>
      <c r="G21" s="31" t="s">
        <v>0</v>
      </c>
      <c r="H21" s="31" t="str">
        <f t="shared" si="0"/>
        <v>S88</v>
      </c>
      <c r="J21" s="2"/>
      <c r="K21" s="2"/>
    </row>
    <row r="22" spans="1:11" ht="15.75" customHeight="1">
      <c r="A22" s="1" t="s">
        <v>36</v>
      </c>
      <c r="B22" s="2">
        <v>24359</v>
      </c>
      <c r="C22" s="2">
        <v>25420</v>
      </c>
      <c r="D22" s="3" t="s">
        <v>17</v>
      </c>
      <c r="E22" s="2">
        <v>1</v>
      </c>
      <c r="F22" s="30" t="s">
        <v>34</v>
      </c>
      <c r="G22" s="31" t="s">
        <v>0</v>
      </c>
      <c r="H22" s="31" t="str">
        <f t="shared" si="0"/>
        <v>S88</v>
      </c>
      <c r="J22" s="2"/>
      <c r="K22" s="2"/>
    </row>
    <row r="23" spans="1:11" ht="15.75" customHeight="1">
      <c r="A23" s="1" t="s">
        <v>37</v>
      </c>
      <c r="B23" s="2">
        <v>25420</v>
      </c>
      <c r="C23" s="2">
        <v>26286</v>
      </c>
      <c r="D23" s="3" t="s">
        <v>17</v>
      </c>
      <c r="E23" s="2">
        <v>1</v>
      </c>
      <c r="F23" s="30" t="s">
        <v>34</v>
      </c>
      <c r="G23" s="31" t="s">
        <v>0</v>
      </c>
      <c r="H23" s="31" t="str">
        <f t="shared" si="0"/>
        <v>S88</v>
      </c>
      <c r="J23" s="2"/>
      <c r="K23" s="2"/>
    </row>
    <row r="24" spans="1:11" ht="15.75" customHeight="1">
      <c r="A24" s="1" t="s">
        <v>38</v>
      </c>
      <c r="B24" s="2">
        <v>26400</v>
      </c>
      <c r="C24" s="2">
        <v>27212</v>
      </c>
      <c r="D24" s="30" t="s">
        <v>11</v>
      </c>
      <c r="E24" s="2">
        <v>1</v>
      </c>
      <c r="F24" s="30" t="s">
        <v>18</v>
      </c>
      <c r="G24" s="31" t="s">
        <v>0</v>
      </c>
      <c r="H24" s="31" t="str">
        <f t="shared" si="0"/>
        <v>S88</v>
      </c>
      <c r="J24" s="2"/>
      <c r="K24" s="2"/>
    </row>
    <row r="25" spans="1:11" ht="15.75" customHeight="1">
      <c r="A25" s="1" t="s">
        <v>39</v>
      </c>
      <c r="B25" s="2">
        <v>27423</v>
      </c>
      <c r="C25" s="2">
        <v>28379</v>
      </c>
      <c r="D25" s="3" t="s">
        <v>17</v>
      </c>
      <c r="E25" s="2">
        <v>1</v>
      </c>
      <c r="F25" s="30" t="s">
        <v>18</v>
      </c>
      <c r="G25" s="31" t="s">
        <v>0</v>
      </c>
      <c r="H25" s="31" t="str">
        <f t="shared" si="0"/>
        <v>S88</v>
      </c>
      <c r="J25" s="2"/>
      <c r="K25" s="2"/>
    </row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00"/>
  <sheetViews>
    <sheetView workbookViewId="0">
      <selection activeCell="I29" sqref="I29"/>
    </sheetView>
  </sheetViews>
  <sheetFormatPr defaultColWidth="14.42578125" defaultRowHeight="15" customHeight="1"/>
  <cols>
    <col min="1" max="6" width="14.42578125" customWidth="1"/>
  </cols>
  <sheetData>
    <row r="1" spans="1:10" ht="15.75" customHeight="1">
      <c r="A1" s="13" t="s">
        <v>115</v>
      </c>
      <c r="B1" s="33" t="s">
        <v>126</v>
      </c>
      <c r="C1" s="34"/>
      <c r="D1" s="30"/>
      <c r="E1" s="30"/>
      <c r="F1" s="30"/>
    </row>
    <row r="2" spans="1:10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0" t="s">
        <v>66</v>
      </c>
      <c r="J2" s="30" t="s">
        <v>67</v>
      </c>
    </row>
    <row r="3" spans="1:10" ht="15.75" customHeight="1">
      <c r="A3" s="1" t="s">
        <v>127</v>
      </c>
      <c r="B3" s="13">
        <f t="shared" ref="B3:B12" si="0">I3-1156</f>
        <v>1</v>
      </c>
      <c r="C3" s="13">
        <f t="shared" ref="C3:C12" si="1">J3-1156</f>
        <v>1227</v>
      </c>
      <c r="D3" s="3" t="s">
        <v>11</v>
      </c>
      <c r="E3" s="2">
        <v>1</v>
      </c>
      <c r="F3" s="30" t="s">
        <v>46</v>
      </c>
      <c r="G3" s="31" t="s">
        <v>128</v>
      </c>
      <c r="H3" s="31" t="s">
        <v>128</v>
      </c>
      <c r="I3" s="28">
        <v>1157</v>
      </c>
      <c r="J3" s="28">
        <v>2383</v>
      </c>
    </row>
    <row r="4" spans="1:10" ht="15.75" customHeight="1">
      <c r="A4" s="19" t="s">
        <v>129</v>
      </c>
      <c r="B4" s="13">
        <f t="shared" si="0"/>
        <v>1237</v>
      </c>
      <c r="C4" s="13">
        <f t="shared" si="1"/>
        <v>3327</v>
      </c>
      <c r="D4" s="19" t="s">
        <v>11</v>
      </c>
      <c r="E4">
        <v>1</v>
      </c>
      <c r="F4" s="19" t="s">
        <v>46</v>
      </c>
      <c r="G4" s="31" t="s">
        <v>128</v>
      </c>
      <c r="H4" s="31" t="s">
        <v>128</v>
      </c>
      <c r="I4" s="28">
        <v>2393</v>
      </c>
      <c r="J4" s="28">
        <v>4483</v>
      </c>
    </row>
    <row r="5" spans="1:10" ht="15.75" customHeight="1">
      <c r="A5" s="19" t="s">
        <v>130</v>
      </c>
      <c r="B5" s="13">
        <f t="shared" si="0"/>
        <v>3676</v>
      </c>
      <c r="C5" s="13">
        <f t="shared" si="1"/>
        <v>5544</v>
      </c>
      <c r="D5" s="19" t="s">
        <v>17</v>
      </c>
      <c r="E5">
        <v>1</v>
      </c>
      <c r="F5" s="30" t="s">
        <v>34</v>
      </c>
      <c r="G5" s="31" t="s">
        <v>128</v>
      </c>
      <c r="H5" s="31" t="s">
        <v>128</v>
      </c>
      <c r="I5" s="28">
        <v>4832</v>
      </c>
      <c r="J5" s="28">
        <v>6700</v>
      </c>
    </row>
    <row r="6" spans="1:10" ht="15.75" customHeight="1">
      <c r="A6" s="19" t="s">
        <v>131</v>
      </c>
      <c r="B6" s="13">
        <f t="shared" si="0"/>
        <v>5561</v>
      </c>
      <c r="C6" s="13">
        <f t="shared" si="1"/>
        <v>8479</v>
      </c>
      <c r="D6" s="19" t="s">
        <v>17</v>
      </c>
      <c r="E6">
        <v>1</v>
      </c>
      <c r="F6" s="19" t="s">
        <v>12</v>
      </c>
      <c r="G6" s="31" t="s">
        <v>128</v>
      </c>
      <c r="H6" s="31" t="s">
        <v>128</v>
      </c>
      <c r="I6" s="28">
        <v>6717</v>
      </c>
      <c r="J6" s="28">
        <v>9635</v>
      </c>
    </row>
    <row r="7" spans="1:10" ht="15.75" customHeight="1">
      <c r="A7" s="19" t="s">
        <v>132</v>
      </c>
      <c r="B7" s="13">
        <f t="shared" si="0"/>
        <v>8543</v>
      </c>
      <c r="C7" s="13">
        <f t="shared" si="1"/>
        <v>9715</v>
      </c>
      <c r="D7" s="19" t="s">
        <v>17</v>
      </c>
      <c r="E7">
        <v>1</v>
      </c>
      <c r="F7" s="30" t="s">
        <v>34</v>
      </c>
      <c r="G7" s="31" t="s">
        <v>128</v>
      </c>
      <c r="H7" s="31" t="s">
        <v>128</v>
      </c>
      <c r="I7" s="28">
        <v>9699</v>
      </c>
      <c r="J7" s="28">
        <v>10871</v>
      </c>
    </row>
    <row r="8" spans="1:10" ht="15.75" customHeight="1">
      <c r="A8" s="19" t="s">
        <v>133</v>
      </c>
      <c r="B8" s="13">
        <f t="shared" si="0"/>
        <v>9708</v>
      </c>
      <c r="C8" s="13">
        <f t="shared" si="1"/>
        <v>11141</v>
      </c>
      <c r="D8" s="19" t="s">
        <v>17</v>
      </c>
      <c r="E8">
        <v>1</v>
      </c>
      <c r="F8" s="19" t="s">
        <v>20</v>
      </c>
      <c r="G8" s="31" t="s">
        <v>128</v>
      </c>
      <c r="H8" s="31" t="s">
        <v>128</v>
      </c>
      <c r="I8" s="28">
        <v>10864</v>
      </c>
      <c r="J8" s="28">
        <v>12297</v>
      </c>
    </row>
    <row r="9" spans="1:10" ht="15.75" customHeight="1">
      <c r="A9" s="19" t="s">
        <v>134</v>
      </c>
      <c r="B9" s="13">
        <f t="shared" si="0"/>
        <v>11160</v>
      </c>
      <c r="C9" s="13">
        <f t="shared" si="1"/>
        <v>12341</v>
      </c>
      <c r="D9" s="19" t="s">
        <v>17</v>
      </c>
      <c r="E9">
        <v>1</v>
      </c>
      <c r="F9" s="30" t="s">
        <v>14</v>
      </c>
      <c r="G9" s="31" t="s">
        <v>128</v>
      </c>
      <c r="H9" s="31" t="s">
        <v>128</v>
      </c>
      <c r="I9" s="28">
        <v>12316</v>
      </c>
      <c r="J9" s="28">
        <v>13497</v>
      </c>
    </row>
    <row r="10" spans="1:10" ht="15.75" customHeight="1">
      <c r="A10" s="19" t="s">
        <v>135</v>
      </c>
      <c r="B10" s="13">
        <f t="shared" si="0"/>
        <v>12351</v>
      </c>
      <c r="C10" s="13">
        <f t="shared" si="1"/>
        <v>13487</v>
      </c>
      <c r="D10" s="19" t="s">
        <v>17</v>
      </c>
      <c r="E10">
        <v>1</v>
      </c>
      <c r="F10" s="19" t="s">
        <v>14</v>
      </c>
      <c r="G10" s="31" t="s">
        <v>128</v>
      </c>
      <c r="H10" s="31" t="s">
        <v>128</v>
      </c>
      <c r="I10" s="28">
        <v>13507</v>
      </c>
      <c r="J10" s="28">
        <v>14643</v>
      </c>
    </row>
    <row r="11" spans="1:10" ht="15.75" customHeight="1">
      <c r="A11" s="19" t="s">
        <v>136</v>
      </c>
      <c r="B11" s="13">
        <f t="shared" si="0"/>
        <v>13487</v>
      </c>
      <c r="C11" s="13">
        <f t="shared" si="1"/>
        <v>14284</v>
      </c>
      <c r="D11" s="19" t="s">
        <v>17</v>
      </c>
      <c r="E11">
        <v>1</v>
      </c>
      <c r="F11" s="30" t="s">
        <v>14</v>
      </c>
      <c r="G11" s="31" t="s">
        <v>128</v>
      </c>
      <c r="H11" s="31" t="s">
        <v>128</v>
      </c>
      <c r="I11" s="28">
        <v>14643</v>
      </c>
      <c r="J11" s="28">
        <v>15440</v>
      </c>
    </row>
    <row r="12" spans="1:10" ht="15.75" customHeight="1">
      <c r="A12" s="19" t="s">
        <v>137</v>
      </c>
      <c r="B12" s="13">
        <f t="shared" si="0"/>
        <v>14281</v>
      </c>
      <c r="C12" s="13">
        <f t="shared" si="1"/>
        <v>14940</v>
      </c>
      <c r="D12" s="19" t="s">
        <v>17</v>
      </c>
      <c r="E12">
        <v>1</v>
      </c>
      <c r="F12" s="19" t="s">
        <v>14</v>
      </c>
      <c r="G12" s="31" t="s">
        <v>128</v>
      </c>
      <c r="H12" s="31" t="s">
        <v>128</v>
      </c>
      <c r="I12" s="28">
        <v>15437</v>
      </c>
      <c r="J12" s="28">
        <v>16096</v>
      </c>
    </row>
    <row r="13" spans="1:10" ht="15.75" customHeight="1">
      <c r="A13" s="19" t="s">
        <v>138</v>
      </c>
      <c r="B13" s="13">
        <f>B12+1000</f>
        <v>15281</v>
      </c>
      <c r="C13" s="13">
        <f>B13+2920</f>
        <v>18201</v>
      </c>
      <c r="D13" s="19" t="s">
        <v>17</v>
      </c>
      <c r="E13">
        <v>2</v>
      </c>
      <c r="F13" s="30" t="s">
        <v>12</v>
      </c>
      <c r="G13" s="31" t="s">
        <v>128</v>
      </c>
      <c r="H13" s="31" t="s">
        <v>128</v>
      </c>
      <c r="I13" s="20">
        <f>(B13-B12)+J12</f>
        <v>17096</v>
      </c>
      <c r="J13" s="20">
        <f>(C13-B13)+I13</f>
        <v>20016</v>
      </c>
    </row>
    <row r="14" spans="1:10" ht="15.75" customHeight="1">
      <c r="I14" s="19"/>
      <c r="J14" s="20"/>
    </row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1000"/>
  <sheetViews>
    <sheetView workbookViewId="0">
      <selection activeCell="F15" sqref="F15"/>
    </sheetView>
  </sheetViews>
  <sheetFormatPr defaultColWidth="14.42578125" defaultRowHeight="15" customHeight="1"/>
  <cols>
    <col min="1" max="6" width="14.42578125" customWidth="1"/>
  </cols>
  <sheetData>
    <row r="1" spans="1:11" ht="15.75" customHeight="1">
      <c r="A1" s="30" t="s">
        <v>139</v>
      </c>
      <c r="B1" s="33" t="s">
        <v>140</v>
      </c>
      <c r="C1" s="34"/>
      <c r="D1" s="30"/>
      <c r="E1" s="30"/>
      <c r="F1" s="30"/>
      <c r="I1" s="15"/>
    </row>
    <row r="2" spans="1:11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15"/>
    </row>
    <row r="3" spans="1:11" ht="15.75" customHeight="1">
      <c r="A3" s="31" t="s">
        <v>141</v>
      </c>
      <c r="B3" s="16">
        <v>1</v>
      </c>
      <c r="C3" s="16">
        <v>1437</v>
      </c>
      <c r="D3" s="5" t="s">
        <v>17</v>
      </c>
      <c r="E3" s="31">
        <v>1</v>
      </c>
      <c r="F3" s="31" t="s">
        <v>14</v>
      </c>
      <c r="G3" s="31" t="s">
        <v>142</v>
      </c>
      <c r="H3" s="31" t="s">
        <v>142</v>
      </c>
      <c r="I3" s="15"/>
      <c r="J3" s="16"/>
      <c r="K3" s="16"/>
    </row>
    <row r="4" spans="1:11" ht="15.75" customHeight="1">
      <c r="A4" s="31" t="s">
        <v>143</v>
      </c>
      <c r="B4" s="16">
        <v>1437</v>
      </c>
      <c r="C4" s="16">
        <v>2903</v>
      </c>
      <c r="D4" s="5" t="s">
        <v>17</v>
      </c>
      <c r="E4" s="31">
        <v>1</v>
      </c>
      <c r="F4" s="31" t="s">
        <v>34</v>
      </c>
      <c r="G4" s="31" t="s">
        <v>142</v>
      </c>
      <c r="H4" s="31" t="s">
        <v>142</v>
      </c>
      <c r="I4" s="15"/>
      <c r="J4" s="16"/>
      <c r="K4" s="16"/>
    </row>
    <row r="5" spans="1:11" ht="15.75" customHeight="1">
      <c r="A5" s="31" t="s">
        <v>144</v>
      </c>
      <c r="B5" s="16">
        <v>2903</v>
      </c>
      <c r="C5" s="16">
        <v>3814</v>
      </c>
      <c r="D5" s="5" t="s">
        <v>17</v>
      </c>
      <c r="E5" s="31">
        <v>1</v>
      </c>
      <c r="F5" s="31" t="s">
        <v>18</v>
      </c>
      <c r="G5" s="31" t="s">
        <v>142</v>
      </c>
      <c r="H5" s="31" t="s">
        <v>142</v>
      </c>
      <c r="I5" s="15"/>
      <c r="J5" s="16"/>
      <c r="K5" s="16"/>
    </row>
    <row r="6" spans="1:11" ht="15.75" customHeight="1">
      <c r="A6" s="31" t="s">
        <v>145</v>
      </c>
      <c r="B6" s="16">
        <v>3844</v>
      </c>
      <c r="C6" s="16">
        <v>4614</v>
      </c>
      <c r="D6" s="5" t="s">
        <v>17</v>
      </c>
      <c r="E6" s="31">
        <v>1</v>
      </c>
      <c r="F6" s="31" t="s">
        <v>14</v>
      </c>
      <c r="G6" s="31" t="s">
        <v>142</v>
      </c>
      <c r="H6" s="31" t="s">
        <v>142</v>
      </c>
      <c r="I6" s="15"/>
      <c r="J6" s="16"/>
      <c r="K6" s="16"/>
    </row>
    <row r="7" spans="1:11" ht="15.75" customHeight="1">
      <c r="A7" s="31" t="s">
        <v>146</v>
      </c>
      <c r="B7" s="16">
        <v>4629</v>
      </c>
      <c r="C7" s="16">
        <v>6617</v>
      </c>
      <c r="D7" s="5" t="s">
        <v>17</v>
      </c>
      <c r="E7" s="31">
        <v>1</v>
      </c>
      <c r="F7" s="31" t="s">
        <v>46</v>
      </c>
      <c r="G7" s="31" t="s">
        <v>142</v>
      </c>
      <c r="H7" s="31" t="s">
        <v>142</v>
      </c>
      <c r="I7" s="15"/>
      <c r="J7" s="16"/>
      <c r="K7" s="16"/>
    </row>
    <row r="8" spans="1:11" ht="15.75" customHeight="1">
      <c r="A8" s="31" t="s">
        <v>147</v>
      </c>
      <c r="B8" s="16">
        <v>6617</v>
      </c>
      <c r="C8" s="16">
        <v>7804</v>
      </c>
      <c r="D8" s="5" t="s">
        <v>17</v>
      </c>
      <c r="E8" s="31">
        <v>1</v>
      </c>
      <c r="F8" s="31" t="s">
        <v>18</v>
      </c>
      <c r="G8" s="31" t="s">
        <v>142</v>
      </c>
      <c r="H8" s="31" t="s">
        <v>142</v>
      </c>
      <c r="I8" s="15"/>
      <c r="J8" s="16"/>
      <c r="K8" s="16"/>
    </row>
    <row r="9" spans="1:11" ht="15.75" customHeight="1">
      <c r="A9" s="31" t="s">
        <v>148</v>
      </c>
      <c r="B9" s="16">
        <v>7794</v>
      </c>
      <c r="C9" s="16">
        <v>9122</v>
      </c>
      <c r="D9" s="5" t="s">
        <v>17</v>
      </c>
      <c r="E9" s="31">
        <v>1</v>
      </c>
      <c r="F9" s="31" t="s">
        <v>46</v>
      </c>
      <c r="G9" s="31" t="s">
        <v>142</v>
      </c>
      <c r="H9" s="31" t="s">
        <v>142</v>
      </c>
      <c r="I9" s="15"/>
      <c r="J9" s="16"/>
      <c r="K9" s="16"/>
    </row>
    <row r="10" spans="1:11" ht="15.75" customHeight="1">
      <c r="A10" s="31" t="s">
        <v>149</v>
      </c>
      <c r="B10" s="16">
        <v>9131</v>
      </c>
      <c r="C10" s="16">
        <v>10339</v>
      </c>
      <c r="D10" s="5" t="s">
        <v>17</v>
      </c>
      <c r="E10" s="31">
        <v>1</v>
      </c>
      <c r="F10" s="31" t="s">
        <v>18</v>
      </c>
      <c r="G10" s="31" t="s">
        <v>142</v>
      </c>
      <c r="H10" s="31" t="s">
        <v>142</v>
      </c>
      <c r="I10" s="15"/>
      <c r="J10" s="16"/>
      <c r="K10" s="16"/>
    </row>
    <row r="11" spans="1:11" ht="15.75" customHeight="1">
      <c r="A11" s="31" t="s">
        <v>150</v>
      </c>
      <c r="B11" s="16">
        <v>10330</v>
      </c>
      <c r="C11" s="16">
        <v>11433</v>
      </c>
      <c r="D11" s="5" t="s">
        <v>17</v>
      </c>
      <c r="E11" s="31">
        <v>1</v>
      </c>
      <c r="F11" s="31" t="s">
        <v>18</v>
      </c>
      <c r="G11" s="31" t="s">
        <v>142</v>
      </c>
      <c r="H11" s="31" t="s">
        <v>142</v>
      </c>
      <c r="I11" s="15"/>
      <c r="J11" s="16"/>
      <c r="K11" s="16"/>
    </row>
    <row r="12" spans="1:11" ht="15.75" customHeight="1">
      <c r="A12" s="31" t="s">
        <v>151</v>
      </c>
      <c r="B12" s="16">
        <v>11436</v>
      </c>
      <c r="C12" s="16">
        <v>12872</v>
      </c>
      <c r="D12" s="5" t="s">
        <v>17</v>
      </c>
      <c r="E12" s="31">
        <v>1</v>
      </c>
      <c r="F12" s="31" t="s">
        <v>12</v>
      </c>
      <c r="G12" s="31" t="s">
        <v>142</v>
      </c>
      <c r="H12" s="31" t="s">
        <v>142</v>
      </c>
      <c r="I12" s="15"/>
      <c r="J12" s="16"/>
      <c r="K12" s="16"/>
    </row>
    <row r="13" spans="1:11" ht="15.75" customHeight="1">
      <c r="A13" s="31" t="s">
        <v>152</v>
      </c>
      <c r="B13" s="16">
        <v>12874</v>
      </c>
      <c r="C13" s="16">
        <v>14283</v>
      </c>
      <c r="D13" s="5" t="s">
        <v>17</v>
      </c>
      <c r="E13" s="31">
        <v>1</v>
      </c>
      <c r="F13" s="31" t="s">
        <v>14</v>
      </c>
      <c r="G13" s="31" t="s">
        <v>142</v>
      </c>
      <c r="H13" s="31" t="s">
        <v>142</v>
      </c>
      <c r="I13" s="15"/>
      <c r="J13" s="16"/>
      <c r="K13" s="16"/>
    </row>
    <row r="14" spans="1:11" ht="15.75" customHeight="1">
      <c r="A14" s="31" t="s">
        <v>153</v>
      </c>
      <c r="B14" s="16">
        <v>14366</v>
      </c>
      <c r="C14" s="16">
        <v>15433</v>
      </c>
      <c r="D14" s="5" t="s">
        <v>17</v>
      </c>
      <c r="E14" s="31">
        <v>1</v>
      </c>
      <c r="F14" s="31" t="s">
        <v>14</v>
      </c>
      <c r="G14" s="31" t="s">
        <v>142</v>
      </c>
      <c r="H14" s="31" t="s">
        <v>142</v>
      </c>
      <c r="I14" s="15"/>
      <c r="J14" s="16"/>
      <c r="K14" s="16"/>
    </row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1000"/>
  <sheetViews>
    <sheetView workbookViewId="0">
      <selection activeCell="F16" sqref="F16"/>
    </sheetView>
  </sheetViews>
  <sheetFormatPr defaultColWidth="14.42578125" defaultRowHeight="15" customHeight="1"/>
  <cols>
    <col min="1" max="6" width="14.42578125" customWidth="1"/>
  </cols>
  <sheetData>
    <row r="1" spans="1:10" ht="15.75" customHeight="1">
      <c r="A1" s="30" t="s">
        <v>154</v>
      </c>
      <c r="B1" s="33" t="s">
        <v>155</v>
      </c>
      <c r="C1" s="34"/>
      <c r="D1" s="30"/>
      <c r="E1" s="30"/>
      <c r="F1" s="30"/>
    </row>
    <row r="2" spans="1:10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</row>
    <row r="3" spans="1:10" ht="15.75" customHeight="1">
      <c r="A3" s="15" t="s">
        <v>156</v>
      </c>
      <c r="B3" s="16">
        <v>1</v>
      </c>
      <c r="C3" s="16">
        <v>279</v>
      </c>
      <c r="D3" s="17" t="s">
        <v>17</v>
      </c>
      <c r="E3" s="31">
        <v>1</v>
      </c>
      <c r="F3" s="31" t="s">
        <v>157</v>
      </c>
      <c r="G3" s="31" t="s">
        <v>154</v>
      </c>
      <c r="H3" s="31" t="s">
        <v>158</v>
      </c>
      <c r="I3" s="16"/>
      <c r="J3" s="16"/>
    </row>
    <row r="4" spans="1:10" ht="15.75" customHeight="1">
      <c r="A4" s="15" t="s">
        <v>159</v>
      </c>
      <c r="B4" s="16">
        <v>389</v>
      </c>
      <c r="C4" s="16">
        <v>1378</v>
      </c>
      <c r="D4" s="17" t="s">
        <v>17</v>
      </c>
      <c r="E4" s="31">
        <v>1</v>
      </c>
      <c r="F4" s="31" t="s">
        <v>18</v>
      </c>
      <c r="G4" s="31" t="s">
        <v>154</v>
      </c>
      <c r="H4" s="31" t="s">
        <v>158</v>
      </c>
      <c r="I4" s="16"/>
      <c r="J4" s="16"/>
    </row>
    <row r="5" spans="1:10" ht="15.75" customHeight="1">
      <c r="A5" s="15" t="s">
        <v>160</v>
      </c>
      <c r="B5" s="16">
        <v>1561</v>
      </c>
      <c r="C5" s="16">
        <v>2526</v>
      </c>
      <c r="D5" s="15" t="s">
        <v>11</v>
      </c>
      <c r="E5" s="31">
        <v>1</v>
      </c>
      <c r="F5" s="18" t="s">
        <v>46</v>
      </c>
      <c r="G5" s="31" t="s">
        <v>154</v>
      </c>
      <c r="H5" s="31" t="s">
        <v>158</v>
      </c>
      <c r="I5" s="16"/>
      <c r="J5" s="16"/>
    </row>
    <row r="6" spans="1:10" ht="15.75" customHeight="1">
      <c r="A6" s="15" t="s">
        <v>161</v>
      </c>
      <c r="B6" s="16">
        <v>2578</v>
      </c>
      <c r="C6" s="16">
        <v>3567</v>
      </c>
      <c r="D6" s="15" t="s">
        <v>11</v>
      </c>
      <c r="E6" s="31">
        <v>1</v>
      </c>
      <c r="F6" s="31" t="s">
        <v>18</v>
      </c>
      <c r="G6" s="31" t="s">
        <v>154</v>
      </c>
      <c r="H6" s="31" t="s">
        <v>158</v>
      </c>
      <c r="I6" s="16"/>
      <c r="J6" s="16"/>
    </row>
    <row r="7" spans="1:10" ht="15.75" customHeight="1">
      <c r="A7" s="15" t="s">
        <v>162</v>
      </c>
      <c r="B7" s="16">
        <v>3782</v>
      </c>
      <c r="C7" s="16">
        <v>5086</v>
      </c>
      <c r="D7" s="17" t="s">
        <v>17</v>
      </c>
      <c r="E7" s="31">
        <v>1</v>
      </c>
      <c r="F7" s="18" t="s">
        <v>14</v>
      </c>
      <c r="G7" s="31" t="s">
        <v>154</v>
      </c>
      <c r="H7" s="31" t="s">
        <v>158</v>
      </c>
      <c r="I7" s="16"/>
      <c r="J7" s="16"/>
    </row>
    <row r="8" spans="1:10" ht="15.75" customHeight="1">
      <c r="A8" s="15" t="s">
        <v>163</v>
      </c>
      <c r="B8" s="16">
        <v>5497</v>
      </c>
      <c r="C8" s="16">
        <v>6606</v>
      </c>
      <c r="D8" s="17" t="s">
        <v>17</v>
      </c>
      <c r="E8" s="31">
        <v>1</v>
      </c>
      <c r="F8" s="18" t="s">
        <v>46</v>
      </c>
      <c r="G8" s="31" t="s">
        <v>154</v>
      </c>
      <c r="H8" s="31" t="s">
        <v>158</v>
      </c>
      <c r="I8" s="16"/>
      <c r="J8" s="16"/>
    </row>
    <row r="9" spans="1:10" ht="15.75" customHeight="1">
      <c r="A9" s="15" t="s">
        <v>164</v>
      </c>
      <c r="B9" s="16">
        <v>6611</v>
      </c>
      <c r="C9" s="16">
        <v>7402</v>
      </c>
      <c r="D9" s="17" t="s">
        <v>17</v>
      </c>
      <c r="E9" s="31">
        <v>1</v>
      </c>
      <c r="F9" s="31" t="s">
        <v>46</v>
      </c>
      <c r="G9" s="31" t="s">
        <v>154</v>
      </c>
      <c r="H9" s="31" t="s">
        <v>158</v>
      </c>
      <c r="I9" s="16"/>
      <c r="J9" s="16"/>
    </row>
    <row r="10" spans="1:10" ht="15.75" customHeight="1">
      <c r="A10" s="15" t="s">
        <v>165</v>
      </c>
      <c r="B10" s="16">
        <v>7468</v>
      </c>
      <c r="C10" s="16">
        <v>8649</v>
      </c>
      <c r="D10" s="17" t="s">
        <v>17</v>
      </c>
      <c r="E10" s="31">
        <v>1</v>
      </c>
      <c r="F10" s="31" t="s">
        <v>18</v>
      </c>
      <c r="G10" s="31" t="s">
        <v>154</v>
      </c>
      <c r="H10" s="31" t="s">
        <v>158</v>
      </c>
      <c r="I10" s="16"/>
      <c r="J10" s="16"/>
    </row>
    <row r="11" spans="1:10" ht="15.75" customHeight="1">
      <c r="A11" s="15" t="s">
        <v>166</v>
      </c>
      <c r="B11" s="16">
        <v>8667</v>
      </c>
      <c r="C11" s="16">
        <v>9665</v>
      </c>
      <c r="D11" s="17" t="s">
        <v>17</v>
      </c>
      <c r="E11" s="31">
        <v>1</v>
      </c>
      <c r="F11" s="31" t="s">
        <v>18</v>
      </c>
      <c r="G11" s="31" t="s">
        <v>154</v>
      </c>
      <c r="H11" s="31" t="s">
        <v>158</v>
      </c>
      <c r="I11" s="16"/>
      <c r="J11" s="16"/>
    </row>
    <row r="12" spans="1:10" ht="15.75" customHeight="1">
      <c r="A12" s="15" t="s">
        <v>167</v>
      </c>
      <c r="B12" s="16">
        <v>9662</v>
      </c>
      <c r="C12" s="16">
        <v>10606</v>
      </c>
      <c r="D12" s="17" t="s">
        <v>17</v>
      </c>
      <c r="E12" s="31">
        <v>1</v>
      </c>
      <c r="F12" s="31" t="s">
        <v>18</v>
      </c>
      <c r="G12" s="31" t="s">
        <v>154</v>
      </c>
      <c r="H12" s="31" t="s">
        <v>158</v>
      </c>
      <c r="I12" s="16"/>
      <c r="J12" s="16"/>
    </row>
    <row r="13" spans="1:10" ht="15.75" customHeight="1">
      <c r="A13" s="15" t="s">
        <v>168</v>
      </c>
      <c r="B13" s="16">
        <v>10606</v>
      </c>
      <c r="C13" s="16">
        <v>11601</v>
      </c>
      <c r="D13" s="17" t="s">
        <v>17</v>
      </c>
      <c r="E13" s="31">
        <v>1</v>
      </c>
      <c r="F13" s="31" t="s">
        <v>18</v>
      </c>
      <c r="G13" s="31" t="s">
        <v>154</v>
      </c>
      <c r="H13" s="31" t="s">
        <v>158</v>
      </c>
      <c r="I13" s="16"/>
      <c r="J13" s="16"/>
    </row>
    <row r="14" spans="1:10" ht="15.75" customHeight="1">
      <c r="A14" s="15" t="s">
        <v>169</v>
      </c>
      <c r="B14" s="16">
        <v>11652</v>
      </c>
      <c r="C14" s="16">
        <v>12572</v>
      </c>
      <c r="D14" s="17" t="s">
        <v>17</v>
      </c>
      <c r="E14" s="31">
        <v>1</v>
      </c>
      <c r="F14" s="31" t="s">
        <v>34</v>
      </c>
      <c r="G14" s="31" t="s">
        <v>154</v>
      </c>
      <c r="H14" s="31" t="s">
        <v>158</v>
      </c>
      <c r="I14" s="16"/>
      <c r="J14" s="16"/>
    </row>
    <row r="15" spans="1:10" ht="15.75" customHeight="1">
      <c r="A15" s="15" t="s">
        <v>170</v>
      </c>
      <c r="B15" s="16">
        <v>12681</v>
      </c>
      <c r="C15" s="16">
        <v>15029</v>
      </c>
      <c r="D15" s="17" t="s">
        <v>17</v>
      </c>
      <c r="E15" s="31">
        <v>1</v>
      </c>
      <c r="F15" s="31" t="s">
        <v>12</v>
      </c>
      <c r="G15" s="31" t="s">
        <v>154</v>
      </c>
      <c r="H15" s="31" t="s">
        <v>158</v>
      </c>
      <c r="I15" s="16"/>
      <c r="J15" s="16"/>
    </row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1"/>
  <sheetViews>
    <sheetView workbookViewId="0">
      <selection activeCell="I2" sqref="I2:J14"/>
    </sheetView>
  </sheetViews>
  <sheetFormatPr defaultRowHeight="12.75"/>
  <sheetData>
    <row r="1" spans="1:10">
      <c r="A1" s="19" t="s">
        <v>171</v>
      </c>
      <c r="B1" s="19" t="s">
        <v>172</v>
      </c>
    </row>
    <row r="2" spans="1:10" ht="1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23" t="s">
        <v>9</v>
      </c>
      <c r="I2" s="30" t="s">
        <v>66</v>
      </c>
      <c r="J2" s="30" t="s">
        <v>67</v>
      </c>
    </row>
    <row r="3" spans="1:10">
      <c r="A3" s="19" t="s">
        <v>173</v>
      </c>
      <c r="B3">
        <f t="shared" ref="B3:B14" si="0">I3-1336273</f>
        <v>1</v>
      </c>
      <c r="C3">
        <f t="shared" ref="C3:C14" si="1">J3-1336273</f>
        <v>1182</v>
      </c>
      <c r="D3" s="19" t="s">
        <v>11</v>
      </c>
      <c r="E3">
        <v>1</v>
      </c>
      <c r="F3" s="19" t="s">
        <v>14</v>
      </c>
      <c r="G3" s="19" t="s">
        <v>171</v>
      </c>
      <c r="H3" s="19" t="s">
        <v>171</v>
      </c>
      <c r="I3" s="19">
        <v>1336274</v>
      </c>
      <c r="J3">
        <v>1337455</v>
      </c>
    </row>
    <row r="4" spans="1:10">
      <c r="A4" s="19" t="s">
        <v>174</v>
      </c>
      <c r="B4">
        <f t="shared" si="0"/>
        <v>1856</v>
      </c>
      <c r="C4">
        <f t="shared" si="1"/>
        <v>4171</v>
      </c>
      <c r="D4" s="19" t="s">
        <v>17</v>
      </c>
      <c r="E4">
        <v>1</v>
      </c>
      <c r="F4" s="19" t="s">
        <v>12</v>
      </c>
      <c r="G4" s="19" t="s">
        <v>171</v>
      </c>
      <c r="H4" s="19" t="s">
        <v>171</v>
      </c>
      <c r="I4">
        <v>1338129</v>
      </c>
      <c r="J4">
        <v>1340444</v>
      </c>
    </row>
    <row r="5" spans="1:10">
      <c r="A5" s="19" t="s">
        <v>175</v>
      </c>
      <c r="B5">
        <f t="shared" si="0"/>
        <v>4368</v>
      </c>
      <c r="C5">
        <f t="shared" si="1"/>
        <v>5792</v>
      </c>
      <c r="D5" s="19" t="s">
        <v>17</v>
      </c>
      <c r="E5">
        <v>1</v>
      </c>
      <c r="F5" s="19" t="s">
        <v>14</v>
      </c>
      <c r="G5" s="19" t="s">
        <v>171</v>
      </c>
      <c r="H5" s="19" t="s">
        <v>171</v>
      </c>
      <c r="I5">
        <v>1340641</v>
      </c>
      <c r="J5">
        <v>1342065</v>
      </c>
    </row>
    <row r="6" spans="1:10">
      <c r="A6" s="19" t="s">
        <v>176</v>
      </c>
      <c r="B6">
        <f t="shared" si="0"/>
        <v>5967</v>
      </c>
      <c r="C6">
        <f t="shared" si="1"/>
        <v>7112</v>
      </c>
      <c r="D6" s="19" t="s">
        <v>17</v>
      </c>
      <c r="E6">
        <v>1</v>
      </c>
      <c r="F6" s="19" t="s">
        <v>46</v>
      </c>
      <c r="G6" s="19" t="s">
        <v>171</v>
      </c>
      <c r="H6" s="19" t="s">
        <v>171</v>
      </c>
      <c r="I6" s="25">
        <v>1342240</v>
      </c>
      <c r="J6">
        <v>1343385</v>
      </c>
    </row>
    <row r="7" spans="1:10">
      <c r="A7" s="19" t="s">
        <v>177</v>
      </c>
      <c r="B7">
        <f t="shared" si="0"/>
        <v>7329</v>
      </c>
      <c r="C7">
        <f t="shared" si="1"/>
        <v>9140</v>
      </c>
      <c r="D7" s="19" t="s">
        <v>17</v>
      </c>
      <c r="E7">
        <v>1</v>
      </c>
      <c r="F7" s="19" t="s">
        <v>20</v>
      </c>
      <c r="G7" s="19" t="s">
        <v>171</v>
      </c>
      <c r="H7" s="19" t="s">
        <v>171</v>
      </c>
      <c r="I7" s="19">
        <v>1343602</v>
      </c>
      <c r="J7">
        <v>1345413</v>
      </c>
    </row>
    <row r="8" spans="1:10">
      <c r="A8" s="19" t="s">
        <v>178</v>
      </c>
      <c r="B8">
        <f t="shared" si="0"/>
        <v>9447</v>
      </c>
      <c r="C8">
        <f t="shared" si="1"/>
        <v>10637</v>
      </c>
      <c r="D8" s="19" t="s">
        <v>17</v>
      </c>
      <c r="E8">
        <v>1</v>
      </c>
      <c r="F8" s="19" t="s">
        <v>18</v>
      </c>
      <c r="G8" s="19" t="s">
        <v>171</v>
      </c>
      <c r="H8" s="19" t="s">
        <v>171</v>
      </c>
      <c r="I8" s="19">
        <v>1345720</v>
      </c>
      <c r="J8">
        <v>1346910</v>
      </c>
    </row>
    <row r="9" spans="1:10">
      <c r="A9" s="19" t="s">
        <v>179</v>
      </c>
      <c r="B9">
        <f t="shared" si="0"/>
        <v>10676</v>
      </c>
      <c r="C9">
        <f t="shared" si="1"/>
        <v>11929</v>
      </c>
      <c r="D9" s="19" t="s">
        <v>17</v>
      </c>
      <c r="E9">
        <v>1</v>
      </c>
      <c r="F9" s="19" t="s">
        <v>14</v>
      </c>
      <c r="G9" s="19" t="s">
        <v>171</v>
      </c>
      <c r="H9" s="19" t="s">
        <v>171</v>
      </c>
      <c r="I9" s="19">
        <v>1346949</v>
      </c>
      <c r="J9">
        <v>1348202</v>
      </c>
    </row>
    <row r="10" spans="1:10">
      <c r="A10" s="19" t="s">
        <v>180</v>
      </c>
      <c r="B10">
        <f t="shared" si="0"/>
        <v>12084</v>
      </c>
      <c r="C10">
        <f t="shared" si="1"/>
        <v>13163</v>
      </c>
      <c r="D10" s="19" t="s">
        <v>11</v>
      </c>
      <c r="E10">
        <v>1</v>
      </c>
      <c r="F10" s="19" t="s">
        <v>18</v>
      </c>
      <c r="G10" s="19" t="s">
        <v>171</v>
      </c>
      <c r="H10" s="19" t="s">
        <v>171</v>
      </c>
      <c r="I10" s="19">
        <v>1348357</v>
      </c>
      <c r="J10">
        <v>1349436</v>
      </c>
    </row>
    <row r="11" spans="1:10">
      <c r="A11" s="19" t="s">
        <v>181</v>
      </c>
      <c r="B11">
        <f t="shared" si="0"/>
        <v>13185</v>
      </c>
      <c r="C11">
        <f t="shared" si="1"/>
        <v>14339</v>
      </c>
      <c r="D11" s="19" t="s">
        <v>11</v>
      </c>
      <c r="E11">
        <v>1</v>
      </c>
      <c r="F11" s="19" t="s">
        <v>18</v>
      </c>
      <c r="G11" s="19" t="s">
        <v>171</v>
      </c>
      <c r="H11" s="19" t="s">
        <v>171</v>
      </c>
      <c r="I11" s="19">
        <v>1349458</v>
      </c>
      <c r="J11">
        <v>1350612</v>
      </c>
    </row>
    <row r="12" spans="1:10" ht="15" customHeight="1">
      <c r="A12" s="1" t="s">
        <v>182</v>
      </c>
      <c r="B12">
        <f t="shared" si="0"/>
        <v>15057</v>
      </c>
      <c r="C12">
        <f t="shared" si="1"/>
        <v>16301</v>
      </c>
      <c r="D12" s="3" t="s">
        <v>17</v>
      </c>
      <c r="E12" s="2">
        <v>1</v>
      </c>
      <c r="F12" s="30" t="s">
        <v>20</v>
      </c>
      <c r="G12" s="19" t="s">
        <v>171</v>
      </c>
      <c r="H12" s="19" t="s">
        <v>171</v>
      </c>
      <c r="I12" s="20">
        <v>1351330</v>
      </c>
      <c r="J12" s="20">
        <v>1352574</v>
      </c>
    </row>
    <row r="13" spans="1:10">
      <c r="A13" s="22" t="s">
        <v>183</v>
      </c>
      <c r="B13">
        <f t="shared" si="0"/>
        <v>16396</v>
      </c>
      <c r="C13">
        <f t="shared" si="1"/>
        <v>17916</v>
      </c>
      <c r="D13" s="5" t="s">
        <v>11</v>
      </c>
      <c r="E13" s="31">
        <v>1</v>
      </c>
      <c r="F13" s="31" t="s">
        <v>34</v>
      </c>
      <c r="G13" s="19" t="s">
        <v>171</v>
      </c>
      <c r="H13" s="19" t="s">
        <v>171</v>
      </c>
      <c r="I13" s="20">
        <v>1352669</v>
      </c>
      <c r="J13" s="20">
        <v>1354189</v>
      </c>
    </row>
    <row r="14" spans="1:10">
      <c r="A14" s="22" t="s">
        <v>184</v>
      </c>
      <c r="B14">
        <f t="shared" si="0"/>
        <v>17913</v>
      </c>
      <c r="C14">
        <f t="shared" si="1"/>
        <v>18491</v>
      </c>
      <c r="D14" s="5" t="s">
        <v>11</v>
      </c>
      <c r="E14" s="31">
        <v>1</v>
      </c>
      <c r="F14" s="31" t="s">
        <v>46</v>
      </c>
      <c r="G14" s="19" t="s">
        <v>171</v>
      </c>
      <c r="H14" s="19" t="s">
        <v>171</v>
      </c>
      <c r="I14" s="19">
        <v>1354186</v>
      </c>
      <c r="J14" s="20">
        <v>1354764</v>
      </c>
    </row>
    <row r="16" spans="1:10">
      <c r="A16" s="22"/>
      <c r="D16" s="19"/>
      <c r="F16" s="19"/>
      <c r="G16" s="19"/>
      <c r="H16" s="19"/>
      <c r="I16" s="20"/>
      <c r="J16" s="20"/>
    </row>
    <row r="17" spans="1:10">
      <c r="A17" s="22"/>
      <c r="D17" s="5"/>
      <c r="E17" s="31"/>
      <c r="F17" s="31"/>
      <c r="G17" s="19"/>
      <c r="H17" s="19"/>
      <c r="I17" s="20"/>
      <c r="J17" s="20"/>
    </row>
    <row r="18" spans="1:10">
      <c r="A18" s="22"/>
      <c r="D18" s="5"/>
      <c r="E18" s="31"/>
      <c r="F18" s="31"/>
      <c r="G18" s="19"/>
      <c r="H18" s="19"/>
      <c r="I18" s="20"/>
      <c r="J18" s="20"/>
    </row>
    <row r="19" spans="1:10">
      <c r="A19" s="22"/>
      <c r="D19" s="5"/>
      <c r="E19" s="31"/>
      <c r="F19" s="31"/>
      <c r="G19" s="19"/>
      <c r="H19" s="19"/>
      <c r="I19" s="20"/>
      <c r="J19" s="20"/>
    </row>
    <row r="20" spans="1:10">
      <c r="A20" s="22"/>
      <c r="D20" s="5"/>
      <c r="E20" s="31"/>
      <c r="F20" s="31"/>
      <c r="G20" s="19"/>
      <c r="H20" s="19"/>
      <c r="I20" s="20"/>
      <c r="J20" s="20"/>
    </row>
    <row r="21" spans="1:10">
      <c r="A21" s="22"/>
      <c r="D21" s="31"/>
      <c r="E21" s="31"/>
      <c r="F21" s="31"/>
      <c r="G21" s="19"/>
      <c r="H21" s="19"/>
      <c r="I21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1000"/>
  <sheetViews>
    <sheetView zoomScale="90" zoomScaleNormal="90" workbookViewId="0">
      <selection activeCell="A30" sqref="A3:A30"/>
    </sheetView>
  </sheetViews>
  <sheetFormatPr defaultColWidth="14.42578125" defaultRowHeight="15" customHeight="1"/>
  <cols>
    <col min="1" max="6" width="14.42578125" customWidth="1"/>
  </cols>
  <sheetData>
    <row r="1" spans="1:10" ht="15.75" customHeight="1">
      <c r="A1" s="30" t="s">
        <v>185</v>
      </c>
      <c r="B1" s="33" t="s">
        <v>186</v>
      </c>
      <c r="C1" s="34"/>
      <c r="D1" s="30"/>
      <c r="E1" s="30"/>
      <c r="F1" s="30"/>
    </row>
    <row r="2" spans="1:10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0" t="s">
        <v>66</v>
      </c>
      <c r="J2" s="30" t="s">
        <v>67</v>
      </c>
    </row>
    <row r="3" spans="1:10" ht="15.75" customHeight="1">
      <c r="A3" s="31" t="s">
        <v>187</v>
      </c>
      <c r="B3">
        <f t="shared" ref="B3:B30" si="0">I3-1156119</f>
        <v>1</v>
      </c>
      <c r="C3">
        <f t="shared" ref="C3:C30" si="1">J3-1156119</f>
        <v>1398</v>
      </c>
      <c r="D3" s="19" t="s">
        <v>11</v>
      </c>
      <c r="E3">
        <v>1</v>
      </c>
      <c r="F3" s="19" t="s">
        <v>46</v>
      </c>
      <c r="G3" s="19" t="s">
        <v>185</v>
      </c>
      <c r="H3" s="19" t="s">
        <v>188</v>
      </c>
      <c r="I3" s="28">
        <v>1156120</v>
      </c>
      <c r="J3" s="28">
        <v>1157517</v>
      </c>
    </row>
    <row r="4" spans="1:10" ht="15.75" customHeight="1">
      <c r="A4" s="31" t="s">
        <v>189</v>
      </c>
      <c r="B4">
        <f t="shared" si="0"/>
        <v>1578</v>
      </c>
      <c r="C4">
        <f t="shared" si="1"/>
        <v>4301</v>
      </c>
      <c r="D4" s="19" t="s">
        <v>17</v>
      </c>
      <c r="E4">
        <v>1</v>
      </c>
      <c r="F4" s="19" t="s">
        <v>157</v>
      </c>
      <c r="G4" s="19" t="s">
        <v>185</v>
      </c>
      <c r="H4" s="19" t="s">
        <v>188</v>
      </c>
      <c r="I4" s="28">
        <v>1157697</v>
      </c>
      <c r="J4" s="28">
        <v>1160420</v>
      </c>
    </row>
    <row r="5" spans="1:10" ht="15.75" customHeight="1">
      <c r="A5" s="31" t="s">
        <v>190</v>
      </c>
      <c r="B5">
        <f t="shared" si="0"/>
        <v>4298</v>
      </c>
      <c r="C5">
        <f t="shared" si="1"/>
        <v>4834</v>
      </c>
      <c r="D5" s="19" t="s">
        <v>17</v>
      </c>
      <c r="E5">
        <v>1</v>
      </c>
      <c r="F5" s="19" t="s">
        <v>157</v>
      </c>
      <c r="G5" s="19" t="s">
        <v>185</v>
      </c>
      <c r="H5" s="19" t="s">
        <v>188</v>
      </c>
      <c r="I5" s="28">
        <v>1160417</v>
      </c>
      <c r="J5" s="28">
        <v>1160953</v>
      </c>
    </row>
    <row r="6" spans="1:10" ht="15.75" customHeight="1">
      <c r="A6" s="31" t="s">
        <v>191</v>
      </c>
      <c r="B6">
        <f t="shared" si="0"/>
        <v>4773</v>
      </c>
      <c r="C6">
        <f t="shared" si="1"/>
        <v>5024</v>
      </c>
      <c r="D6" s="19" t="s">
        <v>11</v>
      </c>
      <c r="E6">
        <v>1</v>
      </c>
      <c r="F6" s="19" t="s">
        <v>157</v>
      </c>
      <c r="G6" s="19" t="s">
        <v>185</v>
      </c>
      <c r="H6" s="19" t="s">
        <v>188</v>
      </c>
      <c r="I6" s="28">
        <v>1160892</v>
      </c>
      <c r="J6" s="28">
        <v>1161143</v>
      </c>
    </row>
    <row r="7" spans="1:10" ht="15.75" customHeight="1">
      <c r="A7" s="31" t="s">
        <v>192</v>
      </c>
      <c r="B7">
        <f t="shared" si="0"/>
        <v>5872</v>
      </c>
      <c r="C7">
        <f t="shared" si="1"/>
        <v>7692</v>
      </c>
      <c r="D7" s="19" t="s">
        <v>17</v>
      </c>
      <c r="E7">
        <v>1</v>
      </c>
      <c r="F7" s="19" t="s">
        <v>12</v>
      </c>
      <c r="G7" s="19" t="s">
        <v>185</v>
      </c>
      <c r="H7" s="19" t="s">
        <v>188</v>
      </c>
      <c r="I7" s="28">
        <v>1161991</v>
      </c>
      <c r="J7" s="28">
        <v>1163811</v>
      </c>
    </row>
    <row r="8" spans="1:10" ht="15.75" customHeight="1">
      <c r="A8" s="31" t="s">
        <v>193</v>
      </c>
      <c r="B8">
        <f t="shared" si="0"/>
        <v>7739</v>
      </c>
      <c r="C8">
        <f t="shared" si="1"/>
        <v>8476</v>
      </c>
      <c r="D8" s="19" t="s">
        <v>11</v>
      </c>
      <c r="E8">
        <v>1</v>
      </c>
      <c r="F8" s="19" t="s">
        <v>20</v>
      </c>
      <c r="G8" s="19" t="s">
        <v>185</v>
      </c>
      <c r="H8" s="19" t="s">
        <v>188</v>
      </c>
      <c r="I8" s="28">
        <v>1163858</v>
      </c>
      <c r="J8" s="28">
        <v>1164595</v>
      </c>
    </row>
    <row r="9" spans="1:10" ht="15.75" customHeight="1">
      <c r="A9" s="31" t="s">
        <v>194</v>
      </c>
      <c r="B9">
        <f t="shared" si="0"/>
        <v>8473</v>
      </c>
      <c r="C9">
        <f t="shared" si="1"/>
        <v>8832</v>
      </c>
      <c r="D9" s="19" t="s">
        <v>11</v>
      </c>
      <c r="E9">
        <v>1</v>
      </c>
      <c r="F9" s="19" t="s">
        <v>20</v>
      </c>
      <c r="G9" s="19" t="s">
        <v>185</v>
      </c>
      <c r="H9" s="19" t="s">
        <v>188</v>
      </c>
      <c r="I9" s="28">
        <v>1164592</v>
      </c>
      <c r="J9" s="28">
        <v>1164951</v>
      </c>
    </row>
    <row r="10" spans="1:10" ht="15.75" customHeight="1">
      <c r="A10" s="31" t="s">
        <v>195</v>
      </c>
      <c r="B10">
        <f t="shared" si="0"/>
        <v>8829</v>
      </c>
      <c r="C10">
        <f t="shared" si="1"/>
        <v>9539</v>
      </c>
      <c r="D10" s="19" t="s">
        <v>11</v>
      </c>
      <c r="E10">
        <v>1</v>
      </c>
      <c r="F10" s="19" t="s">
        <v>157</v>
      </c>
      <c r="G10" s="19" t="s">
        <v>185</v>
      </c>
      <c r="H10" s="19" t="s">
        <v>188</v>
      </c>
      <c r="I10" s="28">
        <v>1164948</v>
      </c>
      <c r="J10" s="28">
        <v>1165658</v>
      </c>
    </row>
    <row r="11" spans="1:10" ht="15.75" customHeight="1">
      <c r="A11" s="31" t="s">
        <v>196</v>
      </c>
      <c r="B11">
        <f t="shared" si="0"/>
        <v>9684</v>
      </c>
      <c r="C11">
        <f t="shared" si="1"/>
        <v>11498</v>
      </c>
      <c r="D11" s="19" t="s">
        <v>11</v>
      </c>
      <c r="E11">
        <v>1</v>
      </c>
      <c r="F11" s="19" t="s">
        <v>12</v>
      </c>
      <c r="G11" s="19" t="s">
        <v>185</v>
      </c>
      <c r="H11" s="19" t="s">
        <v>188</v>
      </c>
      <c r="I11" s="28">
        <v>1165803</v>
      </c>
      <c r="J11" s="28">
        <v>1167617</v>
      </c>
    </row>
    <row r="12" spans="1:10" ht="15.75" customHeight="1">
      <c r="A12" s="31" t="s">
        <v>197</v>
      </c>
      <c r="B12">
        <f t="shared" si="0"/>
        <v>12031</v>
      </c>
      <c r="C12">
        <f t="shared" si="1"/>
        <v>13017</v>
      </c>
      <c r="D12" s="19" t="s">
        <v>17</v>
      </c>
      <c r="E12">
        <v>2</v>
      </c>
      <c r="F12" s="19" t="s">
        <v>34</v>
      </c>
      <c r="G12" s="19" t="s">
        <v>185</v>
      </c>
      <c r="H12" s="19" t="s">
        <v>188</v>
      </c>
      <c r="I12" s="28">
        <v>1168150</v>
      </c>
      <c r="J12" s="28">
        <v>1169136</v>
      </c>
    </row>
    <row r="13" spans="1:10" ht="15.75" customHeight="1">
      <c r="A13" s="31" t="s">
        <v>198</v>
      </c>
      <c r="B13">
        <f t="shared" si="0"/>
        <v>13103</v>
      </c>
      <c r="C13">
        <f t="shared" si="1"/>
        <v>14056</v>
      </c>
      <c r="D13" s="19" t="s">
        <v>11</v>
      </c>
      <c r="E13">
        <v>2</v>
      </c>
      <c r="F13" s="19" t="s">
        <v>46</v>
      </c>
      <c r="G13" s="19" t="s">
        <v>185</v>
      </c>
      <c r="H13" s="19" t="s">
        <v>188</v>
      </c>
      <c r="I13" s="28">
        <v>1169222</v>
      </c>
      <c r="J13" s="28">
        <v>1170175</v>
      </c>
    </row>
    <row r="14" spans="1:10" ht="15.75" customHeight="1">
      <c r="A14" s="31" t="s">
        <v>199</v>
      </c>
      <c r="B14">
        <f t="shared" si="0"/>
        <v>14107</v>
      </c>
      <c r="C14">
        <f t="shared" si="1"/>
        <v>15414</v>
      </c>
      <c r="D14" s="19" t="s">
        <v>11</v>
      </c>
      <c r="E14">
        <v>2</v>
      </c>
      <c r="F14" s="19" t="s">
        <v>12</v>
      </c>
      <c r="G14" s="19" t="s">
        <v>185</v>
      </c>
      <c r="H14" s="19" t="s">
        <v>188</v>
      </c>
      <c r="I14" s="28">
        <v>1170226</v>
      </c>
      <c r="J14" s="28">
        <v>1171533</v>
      </c>
    </row>
    <row r="15" spans="1:10" ht="15.75" customHeight="1">
      <c r="A15" s="31" t="s">
        <v>200</v>
      </c>
      <c r="B15">
        <f t="shared" si="0"/>
        <v>15422</v>
      </c>
      <c r="C15">
        <f t="shared" si="1"/>
        <v>16687</v>
      </c>
      <c r="D15" s="19" t="s">
        <v>11</v>
      </c>
      <c r="E15">
        <v>2</v>
      </c>
      <c r="F15" s="19" t="s">
        <v>46</v>
      </c>
      <c r="G15" s="19" t="s">
        <v>185</v>
      </c>
      <c r="H15" s="19" t="s">
        <v>188</v>
      </c>
      <c r="I15" s="28">
        <v>1171541</v>
      </c>
      <c r="J15" s="28">
        <v>1172806</v>
      </c>
    </row>
    <row r="16" spans="1:10" ht="15.75" customHeight="1">
      <c r="A16" s="31" t="s">
        <v>201</v>
      </c>
      <c r="B16">
        <f t="shared" si="0"/>
        <v>16740</v>
      </c>
      <c r="C16">
        <f t="shared" si="1"/>
        <v>17420</v>
      </c>
      <c r="D16" s="19" t="s">
        <v>11</v>
      </c>
      <c r="E16">
        <v>2</v>
      </c>
      <c r="F16" s="19" t="s">
        <v>18</v>
      </c>
      <c r="G16" s="19" t="s">
        <v>185</v>
      </c>
      <c r="H16" s="19" t="s">
        <v>188</v>
      </c>
      <c r="I16" s="28">
        <v>1172859</v>
      </c>
      <c r="J16" s="28">
        <v>1173539</v>
      </c>
    </row>
    <row r="17" spans="1:10" ht="15.75" customHeight="1">
      <c r="A17" s="31" t="s">
        <v>202</v>
      </c>
      <c r="B17">
        <f t="shared" si="0"/>
        <v>18193</v>
      </c>
      <c r="C17">
        <f t="shared" si="1"/>
        <v>18489</v>
      </c>
      <c r="D17" s="19" t="s">
        <v>17</v>
      </c>
      <c r="E17">
        <v>2</v>
      </c>
      <c r="F17" s="19" t="s">
        <v>157</v>
      </c>
      <c r="G17" s="19" t="s">
        <v>185</v>
      </c>
      <c r="H17" s="19" t="s">
        <v>188</v>
      </c>
      <c r="I17" s="28">
        <v>1174312</v>
      </c>
      <c r="J17" s="28">
        <v>1174608</v>
      </c>
    </row>
    <row r="18" spans="1:10" ht="15.75" customHeight="1">
      <c r="A18" s="31" t="s">
        <v>203</v>
      </c>
      <c r="B18">
        <f t="shared" si="0"/>
        <v>18624</v>
      </c>
      <c r="C18">
        <f t="shared" si="1"/>
        <v>19652</v>
      </c>
      <c r="D18" s="19" t="s">
        <v>17</v>
      </c>
      <c r="E18">
        <v>2</v>
      </c>
      <c r="F18" s="19" t="s">
        <v>18</v>
      </c>
      <c r="G18" s="19" t="s">
        <v>185</v>
      </c>
      <c r="H18" s="19" t="s">
        <v>188</v>
      </c>
      <c r="I18" s="28">
        <v>1174743</v>
      </c>
      <c r="J18" s="28">
        <v>1175771</v>
      </c>
    </row>
    <row r="19" spans="1:10" ht="15.75" customHeight="1">
      <c r="A19" s="31" t="s">
        <v>204</v>
      </c>
      <c r="B19">
        <f t="shared" si="0"/>
        <v>19643</v>
      </c>
      <c r="C19">
        <f t="shared" si="1"/>
        <v>20593</v>
      </c>
      <c r="D19" s="19" t="s">
        <v>11</v>
      </c>
      <c r="E19">
        <v>2</v>
      </c>
      <c r="F19" s="19" t="s">
        <v>46</v>
      </c>
      <c r="G19" s="19" t="s">
        <v>185</v>
      </c>
      <c r="H19" s="19" t="s">
        <v>188</v>
      </c>
      <c r="I19" s="28">
        <v>1175762</v>
      </c>
      <c r="J19" s="28">
        <v>1176712</v>
      </c>
    </row>
    <row r="20" spans="1:10" ht="15.75" customHeight="1">
      <c r="A20" s="31" t="s">
        <v>205</v>
      </c>
      <c r="B20">
        <f t="shared" si="0"/>
        <v>20707</v>
      </c>
      <c r="C20">
        <f t="shared" si="1"/>
        <v>21666</v>
      </c>
      <c r="D20" s="19" t="s">
        <v>11</v>
      </c>
      <c r="E20">
        <v>2</v>
      </c>
      <c r="F20" s="19" t="s">
        <v>18</v>
      </c>
      <c r="G20" s="19" t="s">
        <v>185</v>
      </c>
      <c r="H20" s="19" t="s">
        <v>188</v>
      </c>
      <c r="I20" s="28">
        <v>1176826</v>
      </c>
      <c r="J20" s="28">
        <v>1177785</v>
      </c>
    </row>
    <row r="21" spans="1:10" ht="15.75" customHeight="1">
      <c r="A21" s="31" t="s">
        <v>206</v>
      </c>
      <c r="B21">
        <f t="shared" si="0"/>
        <v>21791</v>
      </c>
      <c r="C21">
        <f t="shared" si="1"/>
        <v>23275</v>
      </c>
      <c r="D21" s="19" t="s">
        <v>17</v>
      </c>
      <c r="E21">
        <v>2</v>
      </c>
      <c r="F21" s="19" t="s">
        <v>12</v>
      </c>
      <c r="G21" s="19" t="s">
        <v>185</v>
      </c>
      <c r="H21" s="19" t="s">
        <v>188</v>
      </c>
      <c r="I21" s="28">
        <v>1177910</v>
      </c>
      <c r="J21" s="28">
        <v>1179394</v>
      </c>
    </row>
    <row r="22" spans="1:10" ht="15.75" customHeight="1">
      <c r="A22" s="31" t="s">
        <v>207</v>
      </c>
      <c r="B22">
        <f t="shared" si="0"/>
        <v>23654</v>
      </c>
      <c r="C22">
        <f t="shared" si="1"/>
        <v>24229</v>
      </c>
      <c r="D22" s="19" t="s">
        <v>17</v>
      </c>
      <c r="E22">
        <v>2</v>
      </c>
      <c r="F22" s="19" t="s">
        <v>20</v>
      </c>
      <c r="G22" s="19" t="s">
        <v>185</v>
      </c>
      <c r="H22" s="19" t="s">
        <v>188</v>
      </c>
      <c r="I22" s="28">
        <v>1179773</v>
      </c>
      <c r="J22" s="28">
        <v>1180348</v>
      </c>
    </row>
    <row r="23" spans="1:10" ht="15.75" customHeight="1">
      <c r="A23" s="31" t="s">
        <v>208</v>
      </c>
      <c r="B23">
        <f t="shared" si="0"/>
        <v>25119</v>
      </c>
      <c r="C23">
        <f t="shared" si="1"/>
        <v>26231</v>
      </c>
      <c r="D23" s="19" t="s">
        <v>17</v>
      </c>
      <c r="E23">
        <v>2</v>
      </c>
      <c r="F23" s="19" t="s">
        <v>46</v>
      </c>
      <c r="G23" s="19" t="s">
        <v>185</v>
      </c>
      <c r="H23" s="19" t="s">
        <v>188</v>
      </c>
      <c r="I23" s="28">
        <v>1181238</v>
      </c>
      <c r="J23" s="28">
        <v>1182350</v>
      </c>
    </row>
    <row r="24" spans="1:10" ht="15.75" customHeight="1">
      <c r="A24" s="31" t="s">
        <v>209</v>
      </c>
      <c r="B24">
        <f t="shared" si="0"/>
        <v>26237</v>
      </c>
      <c r="C24">
        <f t="shared" si="1"/>
        <v>27046</v>
      </c>
      <c r="D24" s="19" t="s">
        <v>17</v>
      </c>
      <c r="E24">
        <v>2</v>
      </c>
      <c r="F24" s="19" t="s">
        <v>46</v>
      </c>
      <c r="G24" s="19" t="s">
        <v>185</v>
      </c>
      <c r="H24" s="19" t="s">
        <v>188</v>
      </c>
      <c r="I24" s="28">
        <v>1182356</v>
      </c>
      <c r="J24" s="28">
        <v>1183165</v>
      </c>
    </row>
    <row r="25" spans="1:10" ht="15.75" customHeight="1">
      <c r="A25" s="31" t="s">
        <v>210</v>
      </c>
      <c r="B25">
        <f t="shared" si="0"/>
        <v>27142</v>
      </c>
      <c r="C25">
        <f t="shared" si="1"/>
        <v>28353</v>
      </c>
      <c r="D25" s="19" t="s">
        <v>17</v>
      </c>
      <c r="E25">
        <v>2</v>
      </c>
      <c r="F25" s="19" t="s">
        <v>18</v>
      </c>
      <c r="G25" s="19" t="s">
        <v>185</v>
      </c>
      <c r="H25" s="19" t="s">
        <v>188</v>
      </c>
      <c r="I25" s="28">
        <v>1183261</v>
      </c>
      <c r="J25" s="28">
        <v>1184472</v>
      </c>
    </row>
    <row r="26" spans="1:10" ht="15.75" customHeight="1">
      <c r="A26" s="31" t="s">
        <v>211</v>
      </c>
      <c r="B26">
        <f t="shared" si="0"/>
        <v>28350</v>
      </c>
      <c r="C26">
        <f t="shared" si="1"/>
        <v>29342</v>
      </c>
      <c r="D26" s="19" t="s">
        <v>17</v>
      </c>
      <c r="E26">
        <v>2</v>
      </c>
      <c r="F26" s="19" t="s">
        <v>18</v>
      </c>
      <c r="G26" s="19" t="s">
        <v>185</v>
      </c>
      <c r="H26" s="19" t="s">
        <v>188</v>
      </c>
      <c r="I26" s="28">
        <v>1184469</v>
      </c>
      <c r="J26" s="28">
        <v>1185461</v>
      </c>
    </row>
    <row r="27" spans="1:10" ht="15.75" customHeight="1">
      <c r="A27" s="31" t="s">
        <v>212</v>
      </c>
      <c r="B27">
        <f t="shared" si="0"/>
        <v>29342</v>
      </c>
      <c r="C27">
        <f t="shared" si="1"/>
        <v>30271</v>
      </c>
      <c r="D27" s="19" t="s">
        <v>17</v>
      </c>
      <c r="E27">
        <v>2</v>
      </c>
      <c r="F27" s="19" t="s">
        <v>18</v>
      </c>
      <c r="G27" s="19" t="s">
        <v>185</v>
      </c>
      <c r="H27" s="19" t="s">
        <v>188</v>
      </c>
      <c r="I27" s="28">
        <v>1185461</v>
      </c>
      <c r="J27" s="28">
        <v>1186390</v>
      </c>
    </row>
    <row r="28" spans="1:10" ht="15.75" customHeight="1">
      <c r="A28" s="31" t="s">
        <v>213</v>
      </c>
      <c r="B28">
        <f t="shared" si="0"/>
        <v>30268</v>
      </c>
      <c r="C28">
        <f t="shared" si="1"/>
        <v>31314</v>
      </c>
      <c r="D28" s="19" t="s">
        <v>17</v>
      </c>
      <c r="E28">
        <v>2</v>
      </c>
      <c r="F28" s="19" t="s">
        <v>18</v>
      </c>
      <c r="G28" s="19" t="s">
        <v>185</v>
      </c>
      <c r="H28" s="19" t="s">
        <v>188</v>
      </c>
      <c r="I28" s="28">
        <v>1186387</v>
      </c>
      <c r="J28" s="28">
        <v>1187433</v>
      </c>
    </row>
    <row r="29" spans="1:10" ht="15.75" customHeight="1">
      <c r="A29" s="31" t="s">
        <v>214</v>
      </c>
      <c r="B29">
        <f t="shared" si="0"/>
        <v>31319</v>
      </c>
      <c r="C29">
        <f t="shared" si="1"/>
        <v>32224</v>
      </c>
      <c r="D29" s="19" t="s">
        <v>17</v>
      </c>
      <c r="E29">
        <v>2</v>
      </c>
      <c r="F29" s="19" t="s">
        <v>34</v>
      </c>
      <c r="G29" s="19" t="s">
        <v>185</v>
      </c>
      <c r="H29" s="19" t="s">
        <v>188</v>
      </c>
      <c r="I29" s="28">
        <v>1187438</v>
      </c>
      <c r="J29" s="28">
        <v>1188343</v>
      </c>
    </row>
    <row r="30" spans="1:10" ht="15.75" customHeight="1">
      <c r="A30" s="31" t="s">
        <v>215</v>
      </c>
      <c r="B30">
        <f t="shared" si="0"/>
        <v>32279</v>
      </c>
      <c r="C30">
        <f t="shared" si="1"/>
        <v>34639</v>
      </c>
      <c r="D30" s="19" t="s">
        <v>17</v>
      </c>
      <c r="E30">
        <v>2</v>
      </c>
      <c r="F30" s="19" t="s">
        <v>12</v>
      </c>
      <c r="G30" s="19" t="s">
        <v>185</v>
      </c>
      <c r="H30" s="19" t="s">
        <v>188</v>
      </c>
      <c r="I30" s="28">
        <v>1188398</v>
      </c>
      <c r="J30" s="28">
        <v>1190758</v>
      </c>
    </row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000"/>
  <sheetViews>
    <sheetView workbookViewId="0">
      <selection activeCell="E24" sqref="E24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30" t="s">
        <v>216</v>
      </c>
      <c r="B1" s="33" t="s">
        <v>217</v>
      </c>
      <c r="C1" s="34"/>
      <c r="D1" s="30"/>
      <c r="E1" s="30"/>
      <c r="F1" s="30"/>
    </row>
    <row r="2" spans="1:8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</row>
    <row r="3" spans="1:8" ht="15.75" customHeight="1">
      <c r="A3" s="31" t="s">
        <v>218</v>
      </c>
      <c r="B3" s="31">
        <v>1</v>
      </c>
      <c r="C3" s="31">
        <v>698</v>
      </c>
      <c r="D3" s="5" t="s">
        <v>17</v>
      </c>
      <c r="E3" s="31">
        <v>1</v>
      </c>
      <c r="F3" s="31" t="s">
        <v>14</v>
      </c>
      <c r="G3" s="30" t="s">
        <v>216</v>
      </c>
      <c r="H3" s="31" t="s">
        <v>219</v>
      </c>
    </row>
    <row r="4" spans="1:8" ht="15.75" customHeight="1">
      <c r="A4" s="31" t="s">
        <v>220</v>
      </c>
      <c r="B4" s="31">
        <v>695</v>
      </c>
      <c r="C4" s="31">
        <v>2119</v>
      </c>
      <c r="D4" s="5" t="s">
        <v>17</v>
      </c>
      <c r="E4" s="31">
        <v>1</v>
      </c>
      <c r="F4" s="31" t="s">
        <v>14</v>
      </c>
      <c r="G4" s="30" t="s">
        <v>216</v>
      </c>
      <c r="H4" s="31" t="s">
        <v>219</v>
      </c>
    </row>
    <row r="5" spans="1:8" ht="15.75" customHeight="1">
      <c r="A5" s="31" t="s">
        <v>221</v>
      </c>
      <c r="B5" s="31">
        <v>2362</v>
      </c>
      <c r="C5" s="31">
        <v>3816</v>
      </c>
      <c r="D5" s="5" t="s">
        <v>17</v>
      </c>
      <c r="E5" s="31">
        <v>1</v>
      </c>
      <c r="F5" s="31" t="s">
        <v>18</v>
      </c>
      <c r="G5" s="30" t="s">
        <v>216</v>
      </c>
      <c r="H5" s="31" t="s">
        <v>219</v>
      </c>
    </row>
    <row r="6" spans="1:8" ht="15.75" customHeight="1">
      <c r="A6" s="31" t="s">
        <v>222</v>
      </c>
      <c r="B6" s="31">
        <v>3899</v>
      </c>
      <c r="C6" s="31">
        <v>5197</v>
      </c>
      <c r="D6" s="5" t="s">
        <v>17</v>
      </c>
      <c r="E6" s="31">
        <v>1</v>
      </c>
      <c r="F6" s="31" t="s">
        <v>12</v>
      </c>
      <c r="G6" s="30" t="s">
        <v>216</v>
      </c>
      <c r="H6" s="31" t="s">
        <v>219</v>
      </c>
    </row>
    <row r="7" spans="1:8" ht="15.75" customHeight="1">
      <c r="A7" s="31" t="s">
        <v>223</v>
      </c>
      <c r="B7" s="31">
        <v>5194</v>
      </c>
      <c r="C7" s="31">
        <v>6288</v>
      </c>
      <c r="D7" s="5" t="s">
        <v>17</v>
      </c>
      <c r="E7" s="31">
        <v>1</v>
      </c>
      <c r="F7" s="31" t="s">
        <v>46</v>
      </c>
      <c r="G7" s="30" t="s">
        <v>216</v>
      </c>
      <c r="H7" s="31" t="s">
        <v>219</v>
      </c>
    </row>
    <row r="8" spans="1:8" ht="15.75" customHeight="1">
      <c r="A8" s="31" t="s">
        <v>224</v>
      </c>
      <c r="B8" s="31">
        <v>6285</v>
      </c>
      <c r="C8" s="31">
        <v>7355</v>
      </c>
      <c r="D8" s="5" t="s">
        <v>17</v>
      </c>
      <c r="E8" s="31">
        <v>1</v>
      </c>
      <c r="F8" s="31" t="s">
        <v>46</v>
      </c>
      <c r="G8" s="30" t="s">
        <v>216</v>
      </c>
      <c r="H8" s="31" t="s">
        <v>219</v>
      </c>
    </row>
    <row r="9" spans="1:8" ht="15.75" customHeight="1">
      <c r="A9" s="31" t="s">
        <v>225</v>
      </c>
      <c r="B9" s="31">
        <v>7423</v>
      </c>
      <c r="C9" s="31">
        <v>8565</v>
      </c>
      <c r="D9" s="5" t="s">
        <v>17</v>
      </c>
      <c r="E9" s="31">
        <v>1</v>
      </c>
      <c r="F9" s="31" t="s">
        <v>46</v>
      </c>
      <c r="G9" s="30" t="s">
        <v>216</v>
      </c>
      <c r="H9" s="31" t="s">
        <v>219</v>
      </c>
    </row>
    <row r="10" spans="1:8" ht="15.75" customHeight="1">
      <c r="A10" s="31" t="s">
        <v>226</v>
      </c>
      <c r="B10" s="31">
        <v>8562</v>
      </c>
      <c r="C10" s="31">
        <v>9611</v>
      </c>
      <c r="D10" s="5" t="s">
        <v>17</v>
      </c>
      <c r="E10" s="31">
        <v>1</v>
      </c>
      <c r="F10" s="31" t="s">
        <v>46</v>
      </c>
      <c r="G10" s="30" t="s">
        <v>216</v>
      </c>
      <c r="H10" s="31" t="s">
        <v>219</v>
      </c>
    </row>
    <row r="11" spans="1:8" ht="15.75" customHeight="1">
      <c r="A11" s="31" t="s">
        <v>227</v>
      </c>
      <c r="B11" s="31">
        <v>9608</v>
      </c>
      <c r="C11" s="31">
        <v>11107</v>
      </c>
      <c r="D11" s="5" t="s">
        <v>17</v>
      </c>
      <c r="E11" s="31">
        <v>1</v>
      </c>
      <c r="F11" s="31" t="s">
        <v>14</v>
      </c>
      <c r="G11" s="30" t="s">
        <v>216</v>
      </c>
      <c r="H11" s="31" t="s">
        <v>219</v>
      </c>
    </row>
    <row r="12" spans="1:8" ht="15.75" customHeight="1">
      <c r="A12" s="31" t="s">
        <v>228</v>
      </c>
      <c r="B12" s="31">
        <v>11172</v>
      </c>
      <c r="C12" s="31">
        <v>12374</v>
      </c>
      <c r="D12" s="5" t="s">
        <v>17</v>
      </c>
      <c r="E12" s="31">
        <v>1</v>
      </c>
      <c r="F12" s="31" t="s">
        <v>46</v>
      </c>
      <c r="G12" s="30" t="s">
        <v>216</v>
      </c>
      <c r="H12" s="31" t="s">
        <v>219</v>
      </c>
    </row>
    <row r="13" spans="1:8" ht="15.75" customHeight="1">
      <c r="A13" s="31" t="s">
        <v>229</v>
      </c>
      <c r="B13" s="31">
        <v>12415</v>
      </c>
      <c r="C13" s="31">
        <v>13209</v>
      </c>
      <c r="D13" s="5" t="s">
        <v>17</v>
      </c>
      <c r="E13" s="31">
        <v>1</v>
      </c>
      <c r="F13" s="31" t="s">
        <v>46</v>
      </c>
      <c r="G13" s="30" t="s">
        <v>216</v>
      </c>
      <c r="H13" s="31" t="s">
        <v>219</v>
      </c>
    </row>
    <row r="14" spans="1:8" ht="15.75" customHeight="1">
      <c r="A14" s="31" t="s">
        <v>230</v>
      </c>
      <c r="B14" s="31">
        <v>13217</v>
      </c>
      <c r="C14" s="31">
        <v>14008</v>
      </c>
      <c r="D14" s="5" t="s">
        <v>17</v>
      </c>
      <c r="E14" s="31">
        <v>1</v>
      </c>
      <c r="F14" s="31" t="s">
        <v>18</v>
      </c>
      <c r="G14" s="30" t="s">
        <v>216</v>
      </c>
      <c r="H14" s="31" t="s">
        <v>219</v>
      </c>
    </row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1000"/>
  <sheetViews>
    <sheetView workbookViewId="0">
      <selection activeCell="F3" sqref="F3:F9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30" t="s">
        <v>231</v>
      </c>
      <c r="B1" s="33" t="s">
        <v>232</v>
      </c>
      <c r="C1" s="34"/>
      <c r="D1" s="30"/>
      <c r="E1" s="30"/>
      <c r="F1" s="30"/>
    </row>
    <row r="2" spans="1:8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</row>
    <row r="3" spans="1:8" ht="15.75" customHeight="1">
      <c r="A3" s="31" t="s">
        <v>233</v>
      </c>
      <c r="B3" s="16">
        <v>1</v>
      </c>
      <c r="C3" s="16">
        <v>894</v>
      </c>
      <c r="D3" s="5" t="s">
        <v>17</v>
      </c>
      <c r="E3" s="31">
        <v>1</v>
      </c>
      <c r="F3" s="31" t="s">
        <v>46</v>
      </c>
      <c r="G3" s="31" t="s">
        <v>231</v>
      </c>
      <c r="H3" s="31" t="s">
        <v>234</v>
      </c>
    </row>
    <row r="4" spans="1:8" ht="15.75" customHeight="1">
      <c r="A4" s="31" t="s">
        <v>235</v>
      </c>
      <c r="B4" s="16">
        <v>945</v>
      </c>
      <c r="C4" s="16">
        <v>1934</v>
      </c>
      <c r="D4" s="5" t="s">
        <v>17</v>
      </c>
      <c r="E4" s="31">
        <v>1</v>
      </c>
      <c r="F4" s="31" t="s">
        <v>157</v>
      </c>
      <c r="G4" s="31" t="s">
        <v>231</v>
      </c>
      <c r="H4" s="31" t="s">
        <v>234</v>
      </c>
    </row>
    <row r="5" spans="1:8" ht="15.75" customHeight="1">
      <c r="A5" s="31" t="s">
        <v>236</v>
      </c>
      <c r="B5" s="16">
        <v>2125</v>
      </c>
      <c r="C5" s="16">
        <v>4362</v>
      </c>
      <c r="D5" s="5" t="s">
        <v>17</v>
      </c>
      <c r="E5" s="31">
        <v>1</v>
      </c>
      <c r="F5" s="31" t="s">
        <v>12</v>
      </c>
      <c r="G5" s="31" t="s">
        <v>231</v>
      </c>
      <c r="H5" s="31" t="s">
        <v>234</v>
      </c>
    </row>
    <row r="6" spans="1:8" ht="15.75" customHeight="1">
      <c r="A6" s="31" t="s">
        <v>237</v>
      </c>
      <c r="B6" s="16">
        <v>4364</v>
      </c>
      <c r="C6" s="16">
        <v>6778</v>
      </c>
      <c r="D6" s="5" t="s">
        <v>17</v>
      </c>
      <c r="E6" s="31">
        <v>1</v>
      </c>
      <c r="F6" s="31" t="s">
        <v>12</v>
      </c>
      <c r="G6" s="31" t="s">
        <v>231</v>
      </c>
      <c r="H6" s="31" t="s">
        <v>234</v>
      </c>
    </row>
    <row r="7" spans="1:8" ht="15.75" customHeight="1">
      <c r="A7" s="31" t="s">
        <v>238</v>
      </c>
      <c r="B7" s="16">
        <v>6781</v>
      </c>
      <c r="C7" s="16">
        <v>10758</v>
      </c>
      <c r="D7" s="5" t="s">
        <v>17</v>
      </c>
      <c r="E7" s="31">
        <v>1</v>
      </c>
      <c r="F7" s="31" t="s">
        <v>14</v>
      </c>
      <c r="G7" s="31" t="s">
        <v>231</v>
      </c>
      <c r="H7" s="31" t="s">
        <v>234</v>
      </c>
    </row>
    <row r="8" spans="1:8" ht="15.75" customHeight="1">
      <c r="A8" s="31" t="s">
        <v>239</v>
      </c>
      <c r="B8" s="16">
        <v>10758</v>
      </c>
      <c r="C8" s="16">
        <v>11228</v>
      </c>
      <c r="D8" s="5" t="s">
        <v>17</v>
      </c>
      <c r="E8" s="31">
        <v>1</v>
      </c>
      <c r="F8" s="31" t="s">
        <v>14</v>
      </c>
      <c r="G8" s="31" t="s">
        <v>231</v>
      </c>
      <c r="H8" s="31" t="s">
        <v>234</v>
      </c>
    </row>
    <row r="9" spans="1:8" ht="15.75" customHeight="1">
      <c r="A9" s="31" t="s">
        <v>240</v>
      </c>
      <c r="B9" s="16">
        <v>11453</v>
      </c>
      <c r="C9" s="16">
        <v>12065</v>
      </c>
      <c r="D9" s="5" t="s">
        <v>17</v>
      </c>
      <c r="E9" s="31">
        <v>1</v>
      </c>
      <c r="F9" s="31" t="s">
        <v>46</v>
      </c>
      <c r="G9" s="31" t="s">
        <v>231</v>
      </c>
      <c r="H9" s="31" t="s">
        <v>234</v>
      </c>
    </row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1000"/>
  <sheetViews>
    <sheetView workbookViewId="0">
      <selection activeCell="I10" sqref="I10"/>
    </sheetView>
  </sheetViews>
  <sheetFormatPr defaultColWidth="14.42578125" defaultRowHeight="15" customHeight="1"/>
  <cols>
    <col min="1" max="6" width="14.42578125" customWidth="1"/>
  </cols>
  <sheetData>
    <row r="1" spans="1:10" ht="15.75" customHeight="1">
      <c r="A1" s="30" t="s">
        <v>241</v>
      </c>
      <c r="B1" s="33" t="s">
        <v>242</v>
      </c>
      <c r="C1" s="34"/>
      <c r="D1" s="30"/>
      <c r="E1" s="30"/>
      <c r="F1" s="30"/>
    </row>
    <row r="2" spans="1:10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</row>
    <row r="3" spans="1:10" ht="15.75" customHeight="1">
      <c r="A3" s="31" t="s">
        <v>243</v>
      </c>
      <c r="B3" s="16">
        <v>1</v>
      </c>
      <c r="C3" s="16">
        <v>4557</v>
      </c>
      <c r="D3" s="5" t="s">
        <v>17</v>
      </c>
      <c r="E3" s="31">
        <v>1</v>
      </c>
      <c r="F3" s="31" t="s">
        <v>12</v>
      </c>
      <c r="G3" s="31" t="s">
        <v>244</v>
      </c>
      <c r="H3" s="31" t="s">
        <v>245</v>
      </c>
      <c r="I3" s="16"/>
      <c r="J3" s="16"/>
    </row>
    <row r="4" spans="1:10" ht="15.75" customHeight="1">
      <c r="A4" s="31" t="s">
        <v>246</v>
      </c>
      <c r="B4" s="16">
        <v>4590</v>
      </c>
      <c r="C4" s="16">
        <v>5378</v>
      </c>
      <c r="D4" s="5" t="s">
        <v>17</v>
      </c>
      <c r="E4" s="31">
        <v>1</v>
      </c>
      <c r="F4" s="31" t="s">
        <v>46</v>
      </c>
      <c r="G4" s="31" t="s">
        <v>244</v>
      </c>
      <c r="H4" s="31" t="s">
        <v>245</v>
      </c>
      <c r="I4" s="16"/>
      <c r="J4" s="16"/>
    </row>
    <row r="5" spans="1:10" ht="15.75" customHeight="1">
      <c r="A5" s="31" t="s">
        <v>247</v>
      </c>
      <c r="B5" s="16">
        <v>5463</v>
      </c>
      <c r="C5" s="16">
        <v>6623</v>
      </c>
      <c r="D5" s="5" t="s">
        <v>17</v>
      </c>
      <c r="E5" s="31">
        <v>1</v>
      </c>
      <c r="F5" s="31" t="s">
        <v>46</v>
      </c>
      <c r="G5" s="31" t="s">
        <v>244</v>
      </c>
      <c r="H5" s="31" t="s">
        <v>245</v>
      </c>
      <c r="I5" s="16"/>
      <c r="J5" s="16"/>
    </row>
    <row r="6" spans="1:10" ht="15.75" customHeight="1">
      <c r="A6" s="31" t="s">
        <v>248</v>
      </c>
      <c r="B6" s="16">
        <v>6631</v>
      </c>
      <c r="C6" s="16">
        <v>10554</v>
      </c>
      <c r="D6" s="5" t="s">
        <v>17</v>
      </c>
      <c r="E6" s="31">
        <v>1</v>
      </c>
      <c r="F6" s="31" t="s">
        <v>14</v>
      </c>
      <c r="G6" s="31" t="s">
        <v>244</v>
      </c>
      <c r="H6" s="31" t="s">
        <v>245</v>
      </c>
      <c r="I6" s="16"/>
      <c r="J6" s="16"/>
    </row>
    <row r="7" spans="1:10" ht="15.75" customHeight="1"/>
    <row r="8" spans="1:10" ht="15.75" customHeight="1"/>
    <row r="9" spans="1:10" ht="15.75" customHeight="1"/>
    <row r="10" spans="1:10" ht="15.75" customHeight="1"/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2"/>
  <sheetViews>
    <sheetView workbookViewId="0">
      <selection activeCell="G7" sqref="G7"/>
    </sheetView>
  </sheetViews>
  <sheetFormatPr defaultRowHeight="12.75"/>
  <sheetData>
    <row r="1" spans="1:10">
      <c r="A1" s="19" t="s">
        <v>249</v>
      </c>
    </row>
    <row r="2" spans="1:10" ht="15" customHeight="1">
      <c r="A2" s="19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0" t="s">
        <v>250</v>
      </c>
      <c r="J2" s="30" t="s">
        <v>251</v>
      </c>
    </row>
    <row r="3" spans="1:10" ht="15.75" customHeight="1">
      <c r="A3" s="19" t="s">
        <v>252</v>
      </c>
      <c r="B3" s="16">
        <v>1</v>
      </c>
      <c r="C3" s="16">
        <f>J3</f>
        <v>915</v>
      </c>
      <c r="D3" s="5" t="s">
        <v>17</v>
      </c>
      <c r="E3" s="31">
        <v>1</v>
      </c>
      <c r="F3" s="31" t="s">
        <v>253</v>
      </c>
      <c r="G3" s="31" t="s">
        <v>249</v>
      </c>
      <c r="H3" s="31" t="s">
        <v>254</v>
      </c>
      <c r="I3">
        <v>305</v>
      </c>
      <c r="J3">
        <f t="shared" ref="J3:J21" si="0">I3*3</f>
        <v>915</v>
      </c>
    </row>
    <row r="4" spans="1:10" ht="15.75" customHeight="1">
      <c r="A4" t="s">
        <v>255</v>
      </c>
      <c r="B4" s="16">
        <f t="shared" ref="B4:B21" si="1">C3+3</f>
        <v>918</v>
      </c>
      <c r="C4" s="16">
        <f t="shared" ref="C4:C21" si="2">C3+J4</f>
        <v>1926</v>
      </c>
      <c r="D4" s="5" t="s">
        <v>17</v>
      </c>
      <c r="E4" s="31">
        <v>1</v>
      </c>
      <c r="F4" s="31" t="s">
        <v>157</v>
      </c>
      <c r="G4" s="31" t="s">
        <v>249</v>
      </c>
      <c r="H4" s="31" t="s">
        <v>254</v>
      </c>
      <c r="I4">
        <v>337</v>
      </c>
      <c r="J4">
        <f t="shared" si="0"/>
        <v>1011</v>
      </c>
    </row>
    <row r="5" spans="1:10" ht="15.75" customHeight="1">
      <c r="A5" s="19" t="s">
        <v>256</v>
      </c>
      <c r="B5" s="16">
        <f t="shared" si="1"/>
        <v>1929</v>
      </c>
      <c r="C5" s="16">
        <f t="shared" si="2"/>
        <v>4221</v>
      </c>
      <c r="D5" s="5" t="s">
        <v>17</v>
      </c>
      <c r="E5" s="31">
        <v>1</v>
      </c>
      <c r="F5" s="31" t="s">
        <v>12</v>
      </c>
      <c r="G5" s="31" t="s">
        <v>249</v>
      </c>
      <c r="H5" s="31" t="s">
        <v>254</v>
      </c>
      <c r="I5">
        <v>765</v>
      </c>
      <c r="J5">
        <f t="shared" si="0"/>
        <v>2295</v>
      </c>
    </row>
    <row r="6" spans="1:10" ht="15.75" customHeight="1">
      <c r="A6" s="19" t="s">
        <v>257</v>
      </c>
      <c r="B6" s="16">
        <f t="shared" si="1"/>
        <v>4224</v>
      </c>
      <c r="C6" s="16">
        <f t="shared" si="2"/>
        <v>6699</v>
      </c>
      <c r="D6" s="5" t="s">
        <v>17</v>
      </c>
      <c r="E6" s="31">
        <v>1</v>
      </c>
      <c r="F6" s="31" t="s">
        <v>12</v>
      </c>
      <c r="G6" s="31" t="s">
        <v>249</v>
      </c>
      <c r="H6" s="31" t="s">
        <v>254</v>
      </c>
      <c r="I6">
        <v>826</v>
      </c>
      <c r="J6">
        <f t="shared" si="0"/>
        <v>2478</v>
      </c>
    </row>
    <row r="7" spans="1:10" ht="15.75" customHeight="1">
      <c r="A7" s="19" t="s">
        <v>258</v>
      </c>
      <c r="B7" s="16">
        <f t="shared" si="1"/>
        <v>6702</v>
      </c>
      <c r="C7" s="16">
        <f t="shared" si="2"/>
        <v>10782</v>
      </c>
      <c r="D7" s="5" t="s">
        <v>17</v>
      </c>
      <c r="E7" s="31">
        <v>1</v>
      </c>
      <c r="F7" s="31" t="s">
        <v>14</v>
      </c>
      <c r="G7" s="31" t="s">
        <v>249</v>
      </c>
      <c r="H7" s="31" t="s">
        <v>254</v>
      </c>
      <c r="I7">
        <v>1361</v>
      </c>
      <c r="J7">
        <f t="shared" si="0"/>
        <v>4083</v>
      </c>
    </row>
    <row r="8" spans="1:10" ht="15.75" customHeight="1">
      <c r="A8" t="s">
        <v>259</v>
      </c>
      <c r="B8" s="16">
        <f t="shared" si="1"/>
        <v>10785</v>
      </c>
      <c r="C8" s="16">
        <f t="shared" si="2"/>
        <v>11262</v>
      </c>
      <c r="D8" s="5" t="s">
        <v>17</v>
      </c>
      <c r="E8" s="31">
        <v>1</v>
      </c>
      <c r="F8" s="31" t="s">
        <v>14</v>
      </c>
      <c r="G8" s="31" t="s">
        <v>249</v>
      </c>
      <c r="H8" s="31" t="s">
        <v>254</v>
      </c>
      <c r="I8">
        <v>160</v>
      </c>
      <c r="J8">
        <f t="shared" si="0"/>
        <v>480</v>
      </c>
    </row>
    <row r="9" spans="1:10" ht="15.75" customHeight="1">
      <c r="A9" t="s">
        <v>260</v>
      </c>
      <c r="B9" s="16">
        <f t="shared" si="1"/>
        <v>11265</v>
      </c>
      <c r="C9" s="16">
        <f t="shared" si="2"/>
        <v>11886</v>
      </c>
      <c r="D9" s="5" t="s">
        <v>17</v>
      </c>
      <c r="E9" s="31">
        <v>1</v>
      </c>
      <c r="F9" s="31" t="s">
        <v>46</v>
      </c>
      <c r="G9" s="31" t="s">
        <v>249</v>
      </c>
      <c r="H9" s="31" t="s">
        <v>254</v>
      </c>
      <c r="I9">
        <v>208</v>
      </c>
      <c r="J9">
        <f t="shared" si="0"/>
        <v>624</v>
      </c>
    </row>
    <row r="10" spans="1:10" ht="15.75" customHeight="1">
      <c r="A10" t="s">
        <v>261</v>
      </c>
      <c r="B10" s="16">
        <f t="shared" si="1"/>
        <v>11889</v>
      </c>
      <c r="C10" s="16">
        <f t="shared" si="2"/>
        <v>13569</v>
      </c>
      <c r="D10" s="5" t="s">
        <v>17</v>
      </c>
      <c r="E10" s="31">
        <v>2</v>
      </c>
      <c r="F10" s="31" t="s">
        <v>46</v>
      </c>
      <c r="G10" s="31" t="s">
        <v>249</v>
      </c>
      <c r="H10" s="31" t="s">
        <v>254</v>
      </c>
      <c r="I10">
        <v>561</v>
      </c>
      <c r="J10">
        <f t="shared" si="0"/>
        <v>1683</v>
      </c>
    </row>
    <row r="11" spans="1:10" ht="15.75" customHeight="1">
      <c r="A11" t="s">
        <v>262</v>
      </c>
      <c r="B11" s="16">
        <f t="shared" si="1"/>
        <v>13572</v>
      </c>
      <c r="C11" s="16">
        <f t="shared" si="2"/>
        <v>13764</v>
      </c>
      <c r="D11" s="5" t="s">
        <v>17</v>
      </c>
      <c r="E11" s="31">
        <v>2</v>
      </c>
      <c r="F11" s="31" t="s">
        <v>20</v>
      </c>
      <c r="G11" s="31" t="s">
        <v>249</v>
      </c>
      <c r="H11" s="31" t="s">
        <v>254</v>
      </c>
      <c r="I11">
        <v>65</v>
      </c>
      <c r="J11">
        <f t="shared" si="0"/>
        <v>195</v>
      </c>
    </row>
    <row r="12" spans="1:10" ht="15.75" customHeight="1">
      <c r="A12" t="s">
        <v>263</v>
      </c>
      <c r="B12" s="16">
        <f t="shared" si="1"/>
        <v>13767</v>
      </c>
      <c r="C12" s="16">
        <f t="shared" si="2"/>
        <v>15339</v>
      </c>
      <c r="D12" s="5" t="s">
        <v>17</v>
      </c>
      <c r="E12" s="31">
        <v>2</v>
      </c>
      <c r="F12" s="31" t="s">
        <v>157</v>
      </c>
      <c r="G12" s="31" t="s">
        <v>249</v>
      </c>
      <c r="H12" s="31" t="s">
        <v>254</v>
      </c>
      <c r="I12">
        <v>525</v>
      </c>
      <c r="J12">
        <f t="shared" si="0"/>
        <v>1575</v>
      </c>
    </row>
    <row r="13" spans="1:10" ht="15.75" customHeight="1">
      <c r="A13" t="s">
        <v>264</v>
      </c>
      <c r="B13" s="16">
        <f t="shared" si="1"/>
        <v>15342</v>
      </c>
      <c r="C13" s="16">
        <f t="shared" si="2"/>
        <v>15531</v>
      </c>
      <c r="D13" s="5" t="s">
        <v>17</v>
      </c>
      <c r="E13" s="31">
        <v>2</v>
      </c>
      <c r="F13" s="19" t="s">
        <v>157</v>
      </c>
      <c r="G13" s="31" t="s">
        <v>249</v>
      </c>
      <c r="H13" s="31" t="s">
        <v>254</v>
      </c>
      <c r="I13">
        <v>64</v>
      </c>
      <c r="J13">
        <f t="shared" si="0"/>
        <v>192</v>
      </c>
    </row>
    <row r="14" spans="1:10" ht="15.75" customHeight="1">
      <c r="A14" t="s">
        <v>265</v>
      </c>
      <c r="B14" s="16">
        <f t="shared" si="1"/>
        <v>15534</v>
      </c>
      <c r="C14" s="16">
        <f t="shared" si="2"/>
        <v>16944</v>
      </c>
      <c r="D14" s="5" t="s">
        <v>17</v>
      </c>
      <c r="E14">
        <v>3</v>
      </c>
      <c r="F14" s="19" t="s">
        <v>14</v>
      </c>
      <c r="G14" s="31" t="s">
        <v>249</v>
      </c>
      <c r="H14" s="31" t="s">
        <v>254</v>
      </c>
      <c r="I14">
        <v>471</v>
      </c>
      <c r="J14">
        <f t="shared" si="0"/>
        <v>1413</v>
      </c>
    </row>
    <row r="15" spans="1:10" ht="15.75" customHeight="1">
      <c r="A15" t="s">
        <v>266</v>
      </c>
      <c r="B15" s="16">
        <f t="shared" si="1"/>
        <v>16947</v>
      </c>
      <c r="C15" s="16">
        <f t="shared" si="2"/>
        <v>17994</v>
      </c>
      <c r="D15" s="5" t="s">
        <v>17</v>
      </c>
      <c r="E15">
        <v>4</v>
      </c>
      <c r="F15" s="19" t="s">
        <v>157</v>
      </c>
      <c r="G15" s="31" t="s">
        <v>249</v>
      </c>
      <c r="H15" s="31" t="s">
        <v>254</v>
      </c>
      <c r="I15">
        <v>350</v>
      </c>
      <c r="J15">
        <f t="shared" si="0"/>
        <v>1050</v>
      </c>
    </row>
    <row r="16" spans="1:10" ht="15.75" customHeight="1">
      <c r="A16" t="s">
        <v>246</v>
      </c>
      <c r="B16" s="16">
        <f t="shared" si="1"/>
        <v>17997</v>
      </c>
      <c r="C16" s="16">
        <f t="shared" si="2"/>
        <v>18675</v>
      </c>
      <c r="D16" s="5" t="s">
        <v>17</v>
      </c>
      <c r="E16">
        <v>4</v>
      </c>
      <c r="F16" s="19" t="s">
        <v>46</v>
      </c>
      <c r="G16" s="31" t="s">
        <v>249</v>
      </c>
      <c r="H16" s="31" t="s">
        <v>254</v>
      </c>
      <c r="I16">
        <v>227</v>
      </c>
      <c r="J16">
        <f t="shared" si="0"/>
        <v>681</v>
      </c>
    </row>
    <row r="17" spans="1:10" ht="15.75" customHeight="1">
      <c r="A17" t="s">
        <v>267</v>
      </c>
      <c r="B17" s="16">
        <f t="shared" si="1"/>
        <v>18678</v>
      </c>
      <c r="C17" s="16">
        <f t="shared" si="2"/>
        <v>19356</v>
      </c>
      <c r="D17" s="5" t="s">
        <v>17</v>
      </c>
      <c r="E17">
        <v>4</v>
      </c>
      <c r="F17" s="19" t="s">
        <v>46</v>
      </c>
      <c r="G17" s="31" t="s">
        <v>249</v>
      </c>
      <c r="H17" s="31" t="s">
        <v>254</v>
      </c>
      <c r="I17">
        <v>227</v>
      </c>
      <c r="J17">
        <f t="shared" si="0"/>
        <v>681</v>
      </c>
    </row>
    <row r="18" spans="1:10" ht="15.75" customHeight="1">
      <c r="A18" t="s">
        <v>268</v>
      </c>
      <c r="B18" s="16">
        <f t="shared" si="1"/>
        <v>19359</v>
      </c>
      <c r="C18" s="16">
        <f t="shared" si="2"/>
        <v>20817</v>
      </c>
      <c r="D18" s="5" t="s">
        <v>17</v>
      </c>
      <c r="E18">
        <v>4</v>
      </c>
      <c r="F18" s="19" t="s">
        <v>46</v>
      </c>
      <c r="G18" s="31" t="s">
        <v>249</v>
      </c>
      <c r="H18" s="31" t="s">
        <v>254</v>
      </c>
      <c r="I18">
        <v>487</v>
      </c>
      <c r="J18">
        <f t="shared" si="0"/>
        <v>1461</v>
      </c>
    </row>
    <row r="19" spans="1:10" ht="15.75" customHeight="1">
      <c r="A19" t="s">
        <v>269</v>
      </c>
      <c r="B19" s="16">
        <f t="shared" si="1"/>
        <v>20820</v>
      </c>
      <c r="C19" s="16">
        <f t="shared" si="2"/>
        <v>21435</v>
      </c>
      <c r="D19" s="5" t="s">
        <v>17</v>
      </c>
      <c r="E19">
        <v>4</v>
      </c>
      <c r="F19" s="19" t="s">
        <v>46</v>
      </c>
      <c r="G19" s="31" t="s">
        <v>249</v>
      </c>
      <c r="H19" s="31" t="s">
        <v>254</v>
      </c>
      <c r="I19">
        <v>206</v>
      </c>
      <c r="J19">
        <f t="shared" si="0"/>
        <v>618</v>
      </c>
    </row>
    <row r="20" spans="1:10" ht="15.75" customHeight="1">
      <c r="A20" s="19" t="s">
        <v>270</v>
      </c>
      <c r="B20" s="16">
        <f t="shared" si="1"/>
        <v>21438</v>
      </c>
      <c r="C20" s="16">
        <f t="shared" si="2"/>
        <v>22593</v>
      </c>
      <c r="D20" s="31" t="s">
        <v>17</v>
      </c>
      <c r="E20">
        <v>4</v>
      </c>
      <c r="F20" s="19" t="s">
        <v>46</v>
      </c>
      <c r="G20" s="31" t="s">
        <v>249</v>
      </c>
      <c r="H20" s="31" t="s">
        <v>254</v>
      </c>
      <c r="I20">
        <v>386</v>
      </c>
      <c r="J20">
        <f t="shared" si="0"/>
        <v>1158</v>
      </c>
    </row>
    <row r="21" spans="1:10" ht="15.75" customHeight="1">
      <c r="A21" s="19" t="s">
        <v>271</v>
      </c>
      <c r="B21" s="16">
        <f t="shared" si="1"/>
        <v>22596</v>
      </c>
      <c r="C21" s="16">
        <f t="shared" si="2"/>
        <v>23253</v>
      </c>
      <c r="D21" s="5" t="s">
        <v>17</v>
      </c>
      <c r="E21">
        <v>4</v>
      </c>
      <c r="F21" s="19" t="s">
        <v>157</v>
      </c>
      <c r="G21" s="31" t="s">
        <v>249</v>
      </c>
      <c r="H21" s="31" t="s">
        <v>254</v>
      </c>
      <c r="I21">
        <v>220</v>
      </c>
      <c r="J21">
        <f t="shared" si="0"/>
        <v>660</v>
      </c>
    </row>
    <row r="22" spans="1:10">
      <c r="A22" s="19"/>
      <c r="F22" s="19"/>
      <c r="G22" s="31"/>
      <c r="H22" s="31"/>
    </row>
    <row r="23" spans="1:10" ht="15.75" customHeight="1">
      <c r="A23" s="19"/>
      <c r="B23" s="16"/>
      <c r="C23" s="16"/>
      <c r="D23" s="5"/>
      <c r="F23" s="19"/>
      <c r="G23" s="31"/>
      <c r="H23" s="31"/>
    </row>
    <row r="24" spans="1:10" ht="15.75" customHeight="1">
      <c r="A24" s="19"/>
      <c r="B24" s="16"/>
      <c r="C24" s="16"/>
      <c r="D24" s="5"/>
      <c r="F24" s="19"/>
      <c r="G24" s="31"/>
      <c r="H24" s="31"/>
    </row>
    <row r="25" spans="1:10" ht="15.75" customHeight="1">
      <c r="A25" s="19"/>
      <c r="B25" s="16"/>
      <c r="C25" s="16"/>
      <c r="D25" s="5"/>
      <c r="F25" s="19"/>
      <c r="G25" s="31"/>
      <c r="H25" s="31"/>
    </row>
    <row r="26" spans="1:10" ht="15.75" customHeight="1">
      <c r="A26" s="19"/>
      <c r="B26" s="16"/>
      <c r="C26" s="16"/>
      <c r="D26" s="5"/>
      <c r="F26" s="19"/>
      <c r="G26" s="31"/>
      <c r="H26" s="31"/>
    </row>
    <row r="27" spans="1:10">
      <c r="A27" s="19"/>
      <c r="F27" s="19"/>
      <c r="G27" s="31"/>
      <c r="H27" s="31"/>
    </row>
    <row r="28" spans="1:10">
      <c r="A28" s="19"/>
      <c r="F28" s="19"/>
      <c r="G28" s="31"/>
      <c r="H28" s="31"/>
    </row>
    <row r="29" spans="1:10">
      <c r="A29" s="19"/>
      <c r="F29" s="19"/>
      <c r="G29" s="31"/>
      <c r="H29" s="31"/>
    </row>
    <row r="30" spans="1:10">
      <c r="A30" s="19"/>
      <c r="F30" s="19"/>
      <c r="G30" s="31"/>
      <c r="H30" s="31"/>
    </row>
    <row r="31" spans="1:10">
      <c r="A31" s="19"/>
      <c r="F31" s="19"/>
      <c r="G31" s="31"/>
      <c r="H31" s="31"/>
    </row>
    <row r="32" spans="1:10">
      <c r="A32" s="19"/>
      <c r="F32" s="19"/>
      <c r="G32" s="31"/>
      <c r="H32" s="31"/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2"/>
  <sheetViews>
    <sheetView workbookViewId="0">
      <selection activeCell="G26" sqref="A1:XFD1048576"/>
    </sheetView>
  </sheetViews>
  <sheetFormatPr defaultRowHeight="12.75"/>
  <sheetData>
    <row r="1" spans="1:10">
      <c r="A1" s="19" t="s">
        <v>272</v>
      </c>
    </row>
    <row r="2" spans="1:10" ht="15" customHeight="1">
      <c r="A2" s="19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0" t="s">
        <v>250</v>
      </c>
      <c r="J2" s="30" t="s">
        <v>251</v>
      </c>
    </row>
    <row r="3" spans="1:10" ht="15.75" customHeight="1">
      <c r="A3" s="19" t="s">
        <v>252</v>
      </c>
      <c r="B3" s="16">
        <v>1</v>
      </c>
      <c r="C3" s="16">
        <f>J3</f>
        <v>915</v>
      </c>
      <c r="D3" s="5" t="s">
        <v>17</v>
      </c>
      <c r="E3" s="31">
        <v>1</v>
      </c>
      <c r="F3" s="31" t="s">
        <v>253</v>
      </c>
      <c r="G3" s="31" t="s">
        <v>249</v>
      </c>
      <c r="H3" s="31" t="s">
        <v>273</v>
      </c>
      <c r="I3">
        <v>305</v>
      </c>
      <c r="J3">
        <f t="shared" ref="J3:J21" si="0">I3*3</f>
        <v>915</v>
      </c>
    </row>
    <row r="4" spans="1:10" ht="15.75" customHeight="1">
      <c r="A4" t="s">
        <v>255</v>
      </c>
      <c r="B4" s="16">
        <f t="shared" ref="B4:B21" si="1">C3+3</f>
        <v>918</v>
      </c>
      <c r="C4" s="16">
        <f t="shared" ref="C4:C21" si="2">C3+J4</f>
        <v>1926</v>
      </c>
      <c r="D4" s="5" t="s">
        <v>17</v>
      </c>
      <c r="E4" s="31">
        <v>1</v>
      </c>
      <c r="F4" s="31" t="s">
        <v>157</v>
      </c>
      <c r="G4" s="31" t="s">
        <v>249</v>
      </c>
      <c r="H4" s="31" t="s">
        <v>273</v>
      </c>
      <c r="I4">
        <v>337</v>
      </c>
      <c r="J4">
        <f t="shared" si="0"/>
        <v>1011</v>
      </c>
    </row>
    <row r="5" spans="1:10" ht="15.75" customHeight="1">
      <c r="A5" s="19" t="s">
        <v>256</v>
      </c>
      <c r="B5" s="16">
        <f t="shared" si="1"/>
        <v>1929</v>
      </c>
      <c r="C5" s="16">
        <f t="shared" si="2"/>
        <v>4221</v>
      </c>
      <c r="D5" s="5" t="s">
        <v>17</v>
      </c>
      <c r="E5" s="31">
        <v>1</v>
      </c>
      <c r="F5" s="31" t="s">
        <v>12</v>
      </c>
      <c r="G5" s="31" t="s">
        <v>249</v>
      </c>
      <c r="H5" s="31" t="s">
        <v>273</v>
      </c>
      <c r="I5">
        <v>765</v>
      </c>
      <c r="J5">
        <f t="shared" si="0"/>
        <v>2295</v>
      </c>
    </row>
    <row r="6" spans="1:10" ht="15.75" customHeight="1">
      <c r="A6" s="19" t="s">
        <v>257</v>
      </c>
      <c r="B6" s="16">
        <f t="shared" si="1"/>
        <v>4224</v>
      </c>
      <c r="C6" s="16">
        <f t="shared" si="2"/>
        <v>6699</v>
      </c>
      <c r="D6" s="5" t="s">
        <v>17</v>
      </c>
      <c r="E6" s="31">
        <v>1</v>
      </c>
      <c r="F6" s="31" t="s">
        <v>12</v>
      </c>
      <c r="G6" s="31" t="s">
        <v>249</v>
      </c>
      <c r="H6" s="31" t="s">
        <v>273</v>
      </c>
      <c r="I6">
        <v>826</v>
      </c>
      <c r="J6">
        <f t="shared" si="0"/>
        <v>2478</v>
      </c>
    </row>
    <row r="7" spans="1:10" ht="15.75" customHeight="1">
      <c r="A7" s="19" t="s">
        <v>258</v>
      </c>
      <c r="B7" s="16">
        <f t="shared" si="1"/>
        <v>6702</v>
      </c>
      <c r="C7" s="16">
        <f t="shared" si="2"/>
        <v>10782</v>
      </c>
      <c r="D7" s="5" t="s">
        <v>17</v>
      </c>
      <c r="E7" s="31">
        <v>1</v>
      </c>
      <c r="F7" s="31" t="s">
        <v>14</v>
      </c>
      <c r="G7" s="31" t="s">
        <v>249</v>
      </c>
      <c r="H7" s="31" t="s">
        <v>273</v>
      </c>
      <c r="I7">
        <v>1361</v>
      </c>
      <c r="J7">
        <f t="shared" si="0"/>
        <v>4083</v>
      </c>
    </row>
    <row r="8" spans="1:10" ht="15.75" customHeight="1">
      <c r="A8" t="s">
        <v>259</v>
      </c>
      <c r="B8" s="16">
        <f t="shared" si="1"/>
        <v>10785</v>
      </c>
      <c r="C8" s="16">
        <f t="shared" si="2"/>
        <v>11262</v>
      </c>
      <c r="D8" s="5" t="s">
        <v>17</v>
      </c>
      <c r="E8" s="31">
        <v>1</v>
      </c>
      <c r="F8" s="31" t="s">
        <v>14</v>
      </c>
      <c r="G8" s="31" t="s">
        <v>249</v>
      </c>
      <c r="H8" s="31" t="s">
        <v>273</v>
      </c>
      <c r="I8">
        <v>160</v>
      </c>
      <c r="J8">
        <f t="shared" si="0"/>
        <v>480</v>
      </c>
    </row>
    <row r="9" spans="1:10" ht="15.75" customHeight="1">
      <c r="A9" t="s">
        <v>260</v>
      </c>
      <c r="B9" s="16">
        <f t="shared" si="1"/>
        <v>11265</v>
      </c>
      <c r="C9" s="16">
        <f t="shared" si="2"/>
        <v>11886</v>
      </c>
      <c r="D9" s="5" t="s">
        <v>17</v>
      </c>
      <c r="E9" s="31">
        <v>1</v>
      </c>
      <c r="F9" s="31" t="s">
        <v>46</v>
      </c>
      <c r="G9" s="31" t="s">
        <v>249</v>
      </c>
      <c r="H9" s="31" t="s">
        <v>273</v>
      </c>
      <c r="I9">
        <v>208</v>
      </c>
      <c r="J9">
        <f t="shared" si="0"/>
        <v>624</v>
      </c>
    </row>
    <row r="10" spans="1:10" ht="15.75" customHeight="1">
      <c r="A10" t="s">
        <v>261</v>
      </c>
      <c r="B10" s="16">
        <f t="shared" si="1"/>
        <v>11889</v>
      </c>
      <c r="C10" s="16">
        <f t="shared" si="2"/>
        <v>13569</v>
      </c>
      <c r="D10" s="5" t="s">
        <v>17</v>
      </c>
      <c r="E10" s="31">
        <v>2</v>
      </c>
      <c r="F10" s="31" t="s">
        <v>46</v>
      </c>
      <c r="G10" s="31" t="s">
        <v>249</v>
      </c>
      <c r="H10" s="31" t="s">
        <v>273</v>
      </c>
      <c r="I10">
        <v>561</v>
      </c>
      <c r="J10">
        <f t="shared" si="0"/>
        <v>1683</v>
      </c>
    </row>
    <row r="11" spans="1:10" ht="15.75" customHeight="1">
      <c r="A11" t="s">
        <v>262</v>
      </c>
      <c r="B11" s="16">
        <f t="shared" si="1"/>
        <v>13572</v>
      </c>
      <c r="C11" s="16">
        <f t="shared" si="2"/>
        <v>13764</v>
      </c>
      <c r="D11" s="5" t="s">
        <v>17</v>
      </c>
      <c r="E11" s="31">
        <v>2</v>
      </c>
      <c r="F11" s="31" t="s">
        <v>20</v>
      </c>
      <c r="G11" s="31" t="s">
        <v>249</v>
      </c>
      <c r="H11" s="31" t="s">
        <v>273</v>
      </c>
      <c r="I11">
        <v>65</v>
      </c>
      <c r="J11">
        <f t="shared" si="0"/>
        <v>195</v>
      </c>
    </row>
    <row r="12" spans="1:10" ht="15.75" customHeight="1">
      <c r="A12" t="s">
        <v>263</v>
      </c>
      <c r="B12" s="16">
        <f t="shared" si="1"/>
        <v>13767</v>
      </c>
      <c r="C12" s="16">
        <f t="shared" si="2"/>
        <v>15339</v>
      </c>
      <c r="D12" s="5" t="s">
        <v>17</v>
      </c>
      <c r="E12" s="31">
        <v>2</v>
      </c>
      <c r="F12" s="31" t="s">
        <v>157</v>
      </c>
      <c r="G12" s="31" t="s">
        <v>249</v>
      </c>
      <c r="H12" s="31" t="s">
        <v>273</v>
      </c>
      <c r="I12">
        <v>525</v>
      </c>
      <c r="J12">
        <f t="shared" si="0"/>
        <v>1575</v>
      </c>
    </row>
    <row r="13" spans="1:10" ht="15.75" customHeight="1">
      <c r="A13" t="s">
        <v>264</v>
      </c>
      <c r="B13" s="16">
        <f t="shared" si="1"/>
        <v>15342</v>
      </c>
      <c r="C13" s="16">
        <f t="shared" si="2"/>
        <v>15531</v>
      </c>
      <c r="D13" s="5" t="s">
        <v>17</v>
      </c>
      <c r="E13" s="31">
        <v>2</v>
      </c>
      <c r="F13" s="19" t="s">
        <v>157</v>
      </c>
      <c r="G13" s="31" t="s">
        <v>249</v>
      </c>
      <c r="H13" s="31" t="s">
        <v>273</v>
      </c>
      <c r="I13">
        <v>64</v>
      </c>
      <c r="J13">
        <f t="shared" si="0"/>
        <v>192</v>
      </c>
    </row>
    <row r="14" spans="1:10" ht="15.75" customHeight="1">
      <c r="A14" t="s">
        <v>265</v>
      </c>
      <c r="B14" s="16">
        <f t="shared" si="1"/>
        <v>15534</v>
      </c>
      <c r="C14" s="16">
        <f t="shared" si="2"/>
        <v>16944</v>
      </c>
      <c r="D14" s="5" t="s">
        <v>17</v>
      </c>
      <c r="E14">
        <v>3</v>
      </c>
      <c r="F14" s="19" t="s">
        <v>14</v>
      </c>
      <c r="G14" s="31" t="s">
        <v>249</v>
      </c>
      <c r="H14" s="31" t="s">
        <v>273</v>
      </c>
      <c r="I14">
        <v>471</v>
      </c>
      <c r="J14">
        <f t="shared" si="0"/>
        <v>1413</v>
      </c>
    </row>
    <row r="15" spans="1:10" ht="15.75" customHeight="1">
      <c r="A15" t="s">
        <v>266</v>
      </c>
      <c r="B15" s="16">
        <f t="shared" si="1"/>
        <v>16947</v>
      </c>
      <c r="C15" s="16">
        <f t="shared" si="2"/>
        <v>17994</v>
      </c>
      <c r="D15" s="5" t="s">
        <v>17</v>
      </c>
      <c r="E15">
        <v>4</v>
      </c>
      <c r="F15" s="19" t="s">
        <v>157</v>
      </c>
      <c r="G15" s="31" t="s">
        <v>249</v>
      </c>
      <c r="H15" s="31" t="s">
        <v>273</v>
      </c>
      <c r="I15">
        <v>350</v>
      </c>
      <c r="J15">
        <f t="shared" si="0"/>
        <v>1050</v>
      </c>
    </row>
    <row r="16" spans="1:10" ht="15.75" customHeight="1">
      <c r="A16" t="s">
        <v>246</v>
      </c>
      <c r="B16" s="16">
        <f t="shared" si="1"/>
        <v>17997</v>
      </c>
      <c r="C16" s="16">
        <f t="shared" si="2"/>
        <v>18675</v>
      </c>
      <c r="D16" s="5" t="s">
        <v>17</v>
      </c>
      <c r="E16">
        <v>4</v>
      </c>
      <c r="F16" s="19" t="s">
        <v>46</v>
      </c>
      <c r="G16" s="31" t="s">
        <v>249</v>
      </c>
      <c r="H16" s="31" t="s">
        <v>273</v>
      </c>
      <c r="I16">
        <v>227</v>
      </c>
      <c r="J16">
        <f t="shared" si="0"/>
        <v>681</v>
      </c>
    </row>
    <row r="17" spans="1:10" ht="15.75" customHeight="1">
      <c r="A17" t="s">
        <v>267</v>
      </c>
      <c r="B17" s="16">
        <f t="shared" si="1"/>
        <v>18678</v>
      </c>
      <c r="C17" s="16">
        <f t="shared" si="2"/>
        <v>19356</v>
      </c>
      <c r="D17" s="5" t="s">
        <v>17</v>
      </c>
      <c r="E17">
        <v>4</v>
      </c>
      <c r="F17" s="19" t="s">
        <v>46</v>
      </c>
      <c r="G17" s="31" t="s">
        <v>249</v>
      </c>
      <c r="H17" s="31" t="s">
        <v>273</v>
      </c>
      <c r="I17">
        <v>227</v>
      </c>
      <c r="J17">
        <f t="shared" si="0"/>
        <v>681</v>
      </c>
    </row>
    <row r="18" spans="1:10" ht="15.75" customHeight="1">
      <c r="A18" t="s">
        <v>268</v>
      </c>
      <c r="B18" s="16">
        <f t="shared" si="1"/>
        <v>19359</v>
      </c>
      <c r="C18" s="16">
        <f t="shared" si="2"/>
        <v>20817</v>
      </c>
      <c r="D18" s="5" t="s">
        <v>17</v>
      </c>
      <c r="E18">
        <v>4</v>
      </c>
      <c r="F18" s="19" t="s">
        <v>46</v>
      </c>
      <c r="G18" s="31" t="s">
        <v>249</v>
      </c>
      <c r="H18" s="31" t="s">
        <v>273</v>
      </c>
      <c r="I18">
        <v>487</v>
      </c>
      <c r="J18">
        <f t="shared" si="0"/>
        <v>1461</v>
      </c>
    </row>
    <row r="19" spans="1:10" ht="15.75" customHeight="1">
      <c r="A19" t="s">
        <v>269</v>
      </c>
      <c r="B19" s="16">
        <f t="shared" si="1"/>
        <v>20820</v>
      </c>
      <c r="C19" s="16">
        <f t="shared" si="2"/>
        <v>21435</v>
      </c>
      <c r="D19" s="5" t="s">
        <v>17</v>
      </c>
      <c r="E19">
        <v>4</v>
      </c>
      <c r="F19" s="19" t="s">
        <v>46</v>
      </c>
      <c r="G19" s="31" t="s">
        <v>249</v>
      </c>
      <c r="H19" s="31" t="s">
        <v>273</v>
      </c>
      <c r="I19">
        <v>206</v>
      </c>
      <c r="J19">
        <f t="shared" si="0"/>
        <v>618</v>
      </c>
    </row>
    <row r="20" spans="1:10" ht="15.75" customHeight="1">
      <c r="A20" s="19" t="s">
        <v>270</v>
      </c>
      <c r="B20" s="16">
        <f t="shared" si="1"/>
        <v>21438</v>
      </c>
      <c r="C20" s="16">
        <f t="shared" si="2"/>
        <v>22593</v>
      </c>
      <c r="D20" s="31" t="s">
        <v>17</v>
      </c>
      <c r="E20">
        <v>4</v>
      </c>
      <c r="F20" s="19" t="s">
        <v>46</v>
      </c>
      <c r="G20" s="31" t="s">
        <v>249</v>
      </c>
      <c r="H20" s="31" t="s">
        <v>273</v>
      </c>
      <c r="I20">
        <v>386</v>
      </c>
      <c r="J20">
        <f t="shared" si="0"/>
        <v>1158</v>
      </c>
    </row>
    <row r="21" spans="1:10" ht="15.75" customHeight="1">
      <c r="A21" s="19" t="s">
        <v>271</v>
      </c>
      <c r="B21" s="16">
        <f t="shared" si="1"/>
        <v>22596</v>
      </c>
      <c r="C21" s="16">
        <f t="shared" si="2"/>
        <v>23253</v>
      </c>
      <c r="D21" s="5" t="s">
        <v>17</v>
      </c>
      <c r="E21">
        <v>4</v>
      </c>
      <c r="F21" s="19" t="s">
        <v>157</v>
      </c>
      <c r="G21" s="31" t="s">
        <v>249</v>
      </c>
      <c r="H21" s="31" t="s">
        <v>273</v>
      </c>
      <c r="I21">
        <v>220</v>
      </c>
      <c r="J21">
        <f t="shared" si="0"/>
        <v>660</v>
      </c>
    </row>
    <row r="22" spans="1:10">
      <c r="A22" s="19"/>
      <c r="F22" s="19"/>
      <c r="G22" s="31"/>
      <c r="H22" s="31"/>
    </row>
    <row r="23" spans="1:10" ht="15.75" customHeight="1">
      <c r="A23" s="19"/>
      <c r="B23" s="16"/>
      <c r="C23" s="16"/>
      <c r="D23" s="5"/>
      <c r="F23" s="19"/>
      <c r="G23" s="31"/>
      <c r="H23" s="31"/>
    </row>
    <row r="24" spans="1:10" ht="15.75" customHeight="1">
      <c r="A24" s="19"/>
      <c r="B24" s="16"/>
      <c r="C24" s="16"/>
      <c r="D24" s="5"/>
      <c r="F24" s="19"/>
      <c r="G24" s="31"/>
      <c r="H24" s="31"/>
    </row>
    <row r="25" spans="1:10" ht="15.75" customHeight="1">
      <c r="A25" s="19"/>
      <c r="B25" s="16"/>
      <c r="C25" s="16"/>
      <c r="D25" s="5"/>
      <c r="F25" s="19"/>
      <c r="G25" s="31"/>
      <c r="H25" s="31"/>
    </row>
    <row r="26" spans="1:10" ht="15.75" customHeight="1">
      <c r="A26" s="19"/>
      <c r="B26" s="16"/>
      <c r="C26" s="16"/>
      <c r="D26" s="5"/>
      <c r="F26" s="19"/>
      <c r="G26" s="31"/>
      <c r="H26" s="31"/>
    </row>
    <row r="27" spans="1:10">
      <c r="A27" s="19"/>
      <c r="F27" s="19"/>
      <c r="G27" s="31"/>
      <c r="H27" s="31"/>
    </row>
    <row r="28" spans="1:10">
      <c r="A28" s="19"/>
      <c r="F28" s="19"/>
      <c r="G28" s="31"/>
      <c r="H28" s="31"/>
    </row>
    <row r="29" spans="1:10">
      <c r="A29" s="19"/>
      <c r="F29" s="19"/>
      <c r="G29" s="31"/>
      <c r="H29" s="31"/>
    </row>
    <row r="30" spans="1:10">
      <c r="A30" s="19"/>
      <c r="F30" s="19"/>
      <c r="G30" s="31"/>
      <c r="H30" s="31"/>
    </row>
    <row r="31" spans="1:10">
      <c r="A31" s="19"/>
      <c r="F31" s="19"/>
      <c r="G31" s="31"/>
      <c r="H31" s="31"/>
    </row>
    <row r="32" spans="1:10">
      <c r="A32" s="19"/>
      <c r="F32" s="19"/>
      <c r="G32" s="31"/>
      <c r="H32" s="3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F7" sqref="F7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31" t="s">
        <v>40</v>
      </c>
      <c r="B1" s="35" t="s">
        <v>41</v>
      </c>
      <c r="C1" s="34"/>
      <c r="D1" s="34"/>
      <c r="E1" s="34"/>
      <c r="F1" s="34"/>
      <c r="G1" s="34"/>
    </row>
    <row r="2" spans="1:8" ht="15.75" customHeight="1">
      <c r="A2" s="31" t="s">
        <v>2</v>
      </c>
      <c r="B2" s="31" t="s">
        <v>3</v>
      </c>
      <c r="C2" s="31" t="s">
        <v>4</v>
      </c>
      <c r="D2" s="31" t="s">
        <v>5</v>
      </c>
      <c r="E2" s="31" t="s">
        <v>6</v>
      </c>
      <c r="F2" s="31" t="s">
        <v>7</v>
      </c>
      <c r="G2" s="31" t="s">
        <v>8</v>
      </c>
      <c r="H2" s="31" t="s">
        <v>9</v>
      </c>
    </row>
    <row r="3" spans="1:8" ht="15.75" customHeight="1">
      <c r="A3" s="4" t="s">
        <v>42</v>
      </c>
      <c r="B3" s="31">
        <v>1</v>
      </c>
      <c r="C3" s="31">
        <v>2424</v>
      </c>
      <c r="D3" s="5" t="s">
        <v>17</v>
      </c>
      <c r="E3" s="31">
        <v>1</v>
      </c>
      <c r="F3" s="31" t="s">
        <v>14</v>
      </c>
      <c r="G3" s="31" t="s">
        <v>43</v>
      </c>
      <c r="H3" s="31" t="s">
        <v>44</v>
      </c>
    </row>
    <row r="4" spans="1:8" ht="15.75" customHeight="1">
      <c r="A4" s="6" t="s">
        <v>45</v>
      </c>
      <c r="B4" s="31">
        <v>2433</v>
      </c>
      <c r="C4" s="31">
        <v>4451</v>
      </c>
      <c r="D4" s="5" t="s">
        <v>17</v>
      </c>
      <c r="E4" s="31">
        <v>1</v>
      </c>
      <c r="F4" s="31" t="s">
        <v>46</v>
      </c>
      <c r="G4" s="31" t="s">
        <v>43</v>
      </c>
      <c r="H4" s="31" t="s">
        <v>44</v>
      </c>
    </row>
    <row r="5" spans="1:8" ht="15.75" customHeight="1">
      <c r="A5" s="6" t="s">
        <v>47</v>
      </c>
      <c r="B5" s="31">
        <v>4444</v>
      </c>
      <c r="C5" s="31">
        <v>5769</v>
      </c>
      <c r="D5" s="5" t="s">
        <v>17</v>
      </c>
      <c r="E5" s="31">
        <v>1</v>
      </c>
      <c r="F5" s="31" t="s">
        <v>12</v>
      </c>
      <c r="G5" s="31" t="s">
        <v>43</v>
      </c>
      <c r="H5" s="31" t="s">
        <v>44</v>
      </c>
    </row>
    <row r="6" spans="1:8" ht="15.75" customHeight="1">
      <c r="A6" s="6" t="s">
        <v>48</v>
      </c>
      <c r="B6" s="31">
        <v>5771</v>
      </c>
      <c r="C6" s="31">
        <v>6184</v>
      </c>
      <c r="D6" s="5" t="s">
        <v>17</v>
      </c>
      <c r="E6" s="31">
        <v>1</v>
      </c>
      <c r="F6" s="31" t="s">
        <v>12</v>
      </c>
      <c r="G6" s="31" t="s">
        <v>43</v>
      </c>
      <c r="H6" s="31" t="s">
        <v>44</v>
      </c>
    </row>
    <row r="7" spans="1:8" ht="15.75" customHeight="1"/>
    <row r="8" spans="1:8" ht="15.75" customHeight="1"/>
    <row r="9" spans="1:8" ht="15.75" customHeight="1"/>
    <row r="10" spans="1:8" ht="15.75" customHeight="1"/>
    <row r="11" spans="1:8" ht="15.75" customHeight="1">
      <c r="B11" s="7"/>
      <c r="C11" s="4"/>
      <c r="D11" s="4"/>
    </row>
    <row r="12" spans="1:8" ht="15.75" customHeight="1">
      <c r="B12" s="8"/>
      <c r="C12" s="6"/>
      <c r="D12" s="6"/>
    </row>
    <row r="13" spans="1:8" ht="15.75" customHeight="1">
      <c r="B13" s="8"/>
      <c r="C13" s="6"/>
      <c r="D13" s="6"/>
    </row>
    <row r="14" spans="1:8" ht="15.75" customHeight="1">
      <c r="B14" s="8"/>
      <c r="C14" s="6"/>
      <c r="D14" s="6"/>
    </row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2"/>
  <sheetViews>
    <sheetView workbookViewId="0">
      <selection activeCell="H3" sqref="H3:H21"/>
    </sheetView>
  </sheetViews>
  <sheetFormatPr defaultRowHeight="12.75"/>
  <sheetData>
    <row r="1" spans="1:10">
      <c r="A1" s="19" t="s">
        <v>274</v>
      </c>
    </row>
    <row r="2" spans="1:10" ht="15" customHeight="1">
      <c r="A2" s="19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0" t="s">
        <v>250</v>
      </c>
      <c r="J2" s="30" t="s">
        <v>251</v>
      </c>
    </row>
    <row r="3" spans="1:10" ht="15.75" customHeight="1">
      <c r="A3" s="19" t="s">
        <v>252</v>
      </c>
      <c r="B3" s="16">
        <v>1</v>
      </c>
      <c r="C3" s="16">
        <f>J3</f>
        <v>915</v>
      </c>
      <c r="D3" s="5" t="s">
        <v>17</v>
      </c>
      <c r="E3" s="31">
        <v>1</v>
      </c>
      <c r="F3" s="31" t="s">
        <v>253</v>
      </c>
      <c r="G3" s="31" t="s">
        <v>249</v>
      </c>
      <c r="H3" s="31" t="s">
        <v>275</v>
      </c>
      <c r="I3">
        <v>305</v>
      </c>
      <c r="J3">
        <f t="shared" ref="J3:J21" si="0">I3*3</f>
        <v>915</v>
      </c>
    </row>
    <row r="4" spans="1:10" ht="15.75" customHeight="1">
      <c r="A4" t="s">
        <v>255</v>
      </c>
      <c r="B4" s="16">
        <f t="shared" ref="B4:B21" si="1">C3+3</f>
        <v>918</v>
      </c>
      <c r="C4" s="16">
        <f t="shared" ref="C4:C21" si="2">C3+J4</f>
        <v>1926</v>
      </c>
      <c r="D4" s="5" t="s">
        <v>17</v>
      </c>
      <c r="E4" s="31">
        <v>1</v>
      </c>
      <c r="F4" s="31" t="s">
        <v>157</v>
      </c>
      <c r="G4" s="31" t="s">
        <v>249</v>
      </c>
      <c r="H4" s="31" t="s">
        <v>275</v>
      </c>
      <c r="I4">
        <v>337</v>
      </c>
      <c r="J4">
        <f t="shared" si="0"/>
        <v>1011</v>
      </c>
    </row>
    <row r="5" spans="1:10" ht="15.75" customHeight="1">
      <c r="A5" s="19" t="s">
        <v>256</v>
      </c>
      <c r="B5" s="16">
        <f t="shared" si="1"/>
        <v>1929</v>
      </c>
      <c r="C5" s="16">
        <f t="shared" si="2"/>
        <v>4221</v>
      </c>
      <c r="D5" s="5" t="s">
        <v>17</v>
      </c>
      <c r="E5" s="31">
        <v>1</v>
      </c>
      <c r="F5" s="31" t="s">
        <v>12</v>
      </c>
      <c r="G5" s="31" t="s">
        <v>249</v>
      </c>
      <c r="H5" s="31" t="s">
        <v>275</v>
      </c>
      <c r="I5">
        <v>765</v>
      </c>
      <c r="J5">
        <f t="shared" si="0"/>
        <v>2295</v>
      </c>
    </row>
    <row r="6" spans="1:10" ht="15.75" customHeight="1">
      <c r="A6" s="19" t="s">
        <v>257</v>
      </c>
      <c r="B6" s="16">
        <f t="shared" si="1"/>
        <v>4224</v>
      </c>
      <c r="C6" s="16">
        <f t="shared" si="2"/>
        <v>6699</v>
      </c>
      <c r="D6" s="5" t="s">
        <v>17</v>
      </c>
      <c r="E6" s="31">
        <v>1</v>
      </c>
      <c r="F6" s="31" t="s">
        <v>12</v>
      </c>
      <c r="G6" s="31" t="s">
        <v>249</v>
      </c>
      <c r="H6" s="31" t="s">
        <v>275</v>
      </c>
      <c r="I6">
        <v>826</v>
      </c>
      <c r="J6">
        <f t="shared" si="0"/>
        <v>2478</v>
      </c>
    </row>
    <row r="7" spans="1:10" ht="15.75" customHeight="1">
      <c r="A7" s="19" t="s">
        <v>258</v>
      </c>
      <c r="B7" s="16">
        <f t="shared" si="1"/>
        <v>6702</v>
      </c>
      <c r="C7" s="16">
        <f t="shared" si="2"/>
        <v>10782</v>
      </c>
      <c r="D7" s="5" t="s">
        <v>17</v>
      </c>
      <c r="E7" s="31">
        <v>1</v>
      </c>
      <c r="F7" s="31" t="s">
        <v>14</v>
      </c>
      <c r="G7" s="31" t="s">
        <v>249</v>
      </c>
      <c r="H7" s="31" t="s">
        <v>275</v>
      </c>
      <c r="I7">
        <v>1361</v>
      </c>
      <c r="J7">
        <f t="shared" si="0"/>
        <v>4083</v>
      </c>
    </row>
    <row r="8" spans="1:10" ht="15.75" customHeight="1">
      <c r="A8" t="s">
        <v>259</v>
      </c>
      <c r="B8" s="16">
        <f t="shared" si="1"/>
        <v>10785</v>
      </c>
      <c r="C8" s="16">
        <f t="shared" si="2"/>
        <v>11262</v>
      </c>
      <c r="D8" s="5" t="s">
        <v>17</v>
      </c>
      <c r="E8" s="31">
        <v>1</v>
      </c>
      <c r="F8" s="31" t="s">
        <v>14</v>
      </c>
      <c r="G8" s="31" t="s">
        <v>249</v>
      </c>
      <c r="H8" s="31" t="s">
        <v>275</v>
      </c>
      <c r="I8">
        <v>160</v>
      </c>
      <c r="J8">
        <f t="shared" si="0"/>
        <v>480</v>
      </c>
    </row>
    <row r="9" spans="1:10" ht="15.75" customHeight="1">
      <c r="A9" t="s">
        <v>260</v>
      </c>
      <c r="B9" s="16">
        <f t="shared" si="1"/>
        <v>11265</v>
      </c>
      <c r="C9" s="16">
        <f t="shared" si="2"/>
        <v>11886</v>
      </c>
      <c r="D9" s="5" t="s">
        <v>17</v>
      </c>
      <c r="E9" s="31">
        <v>1</v>
      </c>
      <c r="F9" s="31" t="s">
        <v>46</v>
      </c>
      <c r="G9" s="31" t="s">
        <v>249</v>
      </c>
      <c r="H9" s="31" t="s">
        <v>275</v>
      </c>
      <c r="I9">
        <v>208</v>
      </c>
      <c r="J9">
        <f t="shared" si="0"/>
        <v>624</v>
      </c>
    </row>
    <row r="10" spans="1:10" ht="15.75" customHeight="1">
      <c r="A10" t="s">
        <v>261</v>
      </c>
      <c r="B10" s="16">
        <f t="shared" si="1"/>
        <v>11889</v>
      </c>
      <c r="C10" s="16">
        <f t="shared" si="2"/>
        <v>13569</v>
      </c>
      <c r="D10" s="5" t="s">
        <v>17</v>
      </c>
      <c r="E10" s="31">
        <v>2</v>
      </c>
      <c r="F10" s="31" t="s">
        <v>46</v>
      </c>
      <c r="G10" s="31" t="s">
        <v>249</v>
      </c>
      <c r="H10" s="31" t="s">
        <v>275</v>
      </c>
      <c r="I10">
        <v>561</v>
      </c>
      <c r="J10">
        <f t="shared" si="0"/>
        <v>1683</v>
      </c>
    </row>
    <row r="11" spans="1:10" ht="15.75" customHeight="1">
      <c r="A11" t="s">
        <v>262</v>
      </c>
      <c r="B11" s="16">
        <f t="shared" si="1"/>
        <v>13572</v>
      </c>
      <c r="C11" s="16">
        <f t="shared" si="2"/>
        <v>13764</v>
      </c>
      <c r="D11" s="5" t="s">
        <v>17</v>
      </c>
      <c r="E11" s="31">
        <v>2</v>
      </c>
      <c r="F11" s="31" t="s">
        <v>20</v>
      </c>
      <c r="G11" s="31" t="s">
        <v>249</v>
      </c>
      <c r="H11" s="31" t="s">
        <v>275</v>
      </c>
      <c r="I11">
        <v>65</v>
      </c>
      <c r="J11">
        <f t="shared" si="0"/>
        <v>195</v>
      </c>
    </row>
    <row r="12" spans="1:10" ht="15.75" customHeight="1">
      <c r="A12" t="s">
        <v>263</v>
      </c>
      <c r="B12" s="16">
        <f t="shared" si="1"/>
        <v>13767</v>
      </c>
      <c r="C12" s="16">
        <f t="shared" si="2"/>
        <v>15339</v>
      </c>
      <c r="D12" s="5" t="s">
        <v>17</v>
      </c>
      <c r="E12" s="31">
        <v>2</v>
      </c>
      <c r="F12" s="31" t="s">
        <v>157</v>
      </c>
      <c r="G12" s="31" t="s">
        <v>249</v>
      </c>
      <c r="H12" s="31" t="s">
        <v>275</v>
      </c>
      <c r="I12">
        <v>525</v>
      </c>
      <c r="J12">
        <f t="shared" si="0"/>
        <v>1575</v>
      </c>
    </row>
    <row r="13" spans="1:10" ht="15.75" customHeight="1">
      <c r="A13" t="s">
        <v>264</v>
      </c>
      <c r="B13" s="16">
        <f t="shared" si="1"/>
        <v>15342</v>
      </c>
      <c r="C13" s="16">
        <f t="shared" si="2"/>
        <v>15531</v>
      </c>
      <c r="D13" s="5" t="s">
        <v>17</v>
      </c>
      <c r="E13" s="31">
        <v>2</v>
      </c>
      <c r="F13" s="19" t="s">
        <v>157</v>
      </c>
      <c r="G13" s="31" t="s">
        <v>249</v>
      </c>
      <c r="H13" s="31" t="s">
        <v>275</v>
      </c>
      <c r="I13">
        <v>64</v>
      </c>
      <c r="J13">
        <f t="shared" si="0"/>
        <v>192</v>
      </c>
    </row>
    <row r="14" spans="1:10" ht="15.75" customHeight="1">
      <c r="A14" t="s">
        <v>265</v>
      </c>
      <c r="B14" s="16">
        <f t="shared" si="1"/>
        <v>15534</v>
      </c>
      <c r="C14" s="16">
        <f t="shared" si="2"/>
        <v>16944</v>
      </c>
      <c r="D14" s="5" t="s">
        <v>17</v>
      </c>
      <c r="E14">
        <v>3</v>
      </c>
      <c r="F14" s="19" t="s">
        <v>14</v>
      </c>
      <c r="G14" s="31" t="s">
        <v>249</v>
      </c>
      <c r="H14" s="31" t="s">
        <v>275</v>
      </c>
      <c r="I14">
        <v>471</v>
      </c>
      <c r="J14">
        <f t="shared" si="0"/>
        <v>1413</v>
      </c>
    </row>
    <row r="15" spans="1:10" ht="15.75" customHeight="1">
      <c r="A15" t="s">
        <v>266</v>
      </c>
      <c r="B15" s="16">
        <f t="shared" si="1"/>
        <v>16947</v>
      </c>
      <c r="C15" s="16">
        <f t="shared" si="2"/>
        <v>17994</v>
      </c>
      <c r="D15" s="5" t="s">
        <v>17</v>
      </c>
      <c r="E15">
        <v>4</v>
      </c>
      <c r="F15" s="19" t="s">
        <v>157</v>
      </c>
      <c r="G15" s="31" t="s">
        <v>249</v>
      </c>
      <c r="H15" s="31" t="s">
        <v>275</v>
      </c>
      <c r="I15">
        <v>350</v>
      </c>
      <c r="J15">
        <f t="shared" si="0"/>
        <v>1050</v>
      </c>
    </row>
    <row r="16" spans="1:10" ht="15.75" customHeight="1">
      <c r="A16" t="s">
        <v>246</v>
      </c>
      <c r="B16" s="16">
        <f t="shared" si="1"/>
        <v>17997</v>
      </c>
      <c r="C16" s="16">
        <f t="shared" si="2"/>
        <v>18675</v>
      </c>
      <c r="D16" s="5" t="s">
        <v>17</v>
      </c>
      <c r="E16">
        <v>4</v>
      </c>
      <c r="F16" s="19" t="s">
        <v>46</v>
      </c>
      <c r="G16" s="31" t="s">
        <v>249</v>
      </c>
      <c r="H16" s="31" t="s">
        <v>275</v>
      </c>
      <c r="I16">
        <v>227</v>
      </c>
      <c r="J16">
        <f t="shared" si="0"/>
        <v>681</v>
      </c>
    </row>
    <row r="17" spans="1:10" ht="15.75" customHeight="1">
      <c r="A17" t="s">
        <v>267</v>
      </c>
      <c r="B17" s="16">
        <f t="shared" si="1"/>
        <v>18678</v>
      </c>
      <c r="C17" s="16">
        <f t="shared" si="2"/>
        <v>19356</v>
      </c>
      <c r="D17" s="5" t="s">
        <v>17</v>
      </c>
      <c r="E17">
        <v>4</v>
      </c>
      <c r="F17" s="19" t="s">
        <v>46</v>
      </c>
      <c r="G17" s="31" t="s">
        <v>249</v>
      </c>
      <c r="H17" s="31" t="s">
        <v>275</v>
      </c>
      <c r="I17">
        <v>227</v>
      </c>
      <c r="J17">
        <f t="shared" si="0"/>
        <v>681</v>
      </c>
    </row>
    <row r="18" spans="1:10" ht="15.75" customHeight="1">
      <c r="A18" t="s">
        <v>268</v>
      </c>
      <c r="B18" s="16">
        <f t="shared" si="1"/>
        <v>19359</v>
      </c>
      <c r="C18" s="16">
        <f t="shared" si="2"/>
        <v>20817</v>
      </c>
      <c r="D18" s="5" t="s">
        <v>17</v>
      </c>
      <c r="E18">
        <v>4</v>
      </c>
      <c r="F18" s="19" t="s">
        <v>46</v>
      </c>
      <c r="G18" s="31" t="s">
        <v>249</v>
      </c>
      <c r="H18" s="31" t="s">
        <v>275</v>
      </c>
      <c r="I18">
        <v>487</v>
      </c>
      <c r="J18">
        <f t="shared" si="0"/>
        <v>1461</v>
      </c>
    </row>
    <row r="19" spans="1:10" ht="15.75" customHeight="1">
      <c r="A19" t="s">
        <v>269</v>
      </c>
      <c r="B19" s="16">
        <f t="shared" si="1"/>
        <v>20820</v>
      </c>
      <c r="C19" s="16">
        <f t="shared" si="2"/>
        <v>21435</v>
      </c>
      <c r="D19" s="5" t="s">
        <v>17</v>
      </c>
      <c r="E19">
        <v>4</v>
      </c>
      <c r="F19" s="19" t="s">
        <v>46</v>
      </c>
      <c r="G19" s="31" t="s">
        <v>249</v>
      </c>
      <c r="H19" s="31" t="s">
        <v>275</v>
      </c>
      <c r="I19">
        <v>206</v>
      </c>
      <c r="J19">
        <f t="shared" si="0"/>
        <v>618</v>
      </c>
    </row>
    <row r="20" spans="1:10" ht="15.75" customHeight="1">
      <c r="A20" s="19" t="s">
        <v>270</v>
      </c>
      <c r="B20" s="16">
        <f t="shared" si="1"/>
        <v>21438</v>
      </c>
      <c r="C20" s="16">
        <f t="shared" si="2"/>
        <v>22593</v>
      </c>
      <c r="D20" s="31" t="s">
        <v>17</v>
      </c>
      <c r="E20">
        <v>4</v>
      </c>
      <c r="F20" s="19" t="s">
        <v>46</v>
      </c>
      <c r="G20" s="31" t="s">
        <v>249</v>
      </c>
      <c r="H20" s="31" t="s">
        <v>275</v>
      </c>
      <c r="I20">
        <v>386</v>
      </c>
      <c r="J20">
        <f t="shared" si="0"/>
        <v>1158</v>
      </c>
    </row>
    <row r="21" spans="1:10" ht="15.75" customHeight="1">
      <c r="A21" s="19" t="s">
        <v>271</v>
      </c>
      <c r="B21" s="16">
        <f t="shared" si="1"/>
        <v>22596</v>
      </c>
      <c r="C21" s="16">
        <f t="shared" si="2"/>
        <v>23253</v>
      </c>
      <c r="D21" s="5" t="s">
        <v>17</v>
      </c>
      <c r="E21">
        <v>4</v>
      </c>
      <c r="F21" s="19" t="s">
        <v>157</v>
      </c>
      <c r="G21" s="31" t="s">
        <v>249</v>
      </c>
      <c r="H21" s="31" t="s">
        <v>275</v>
      </c>
      <c r="I21">
        <v>220</v>
      </c>
      <c r="J21">
        <f t="shared" si="0"/>
        <v>660</v>
      </c>
    </row>
    <row r="22" spans="1:10">
      <c r="A22" s="19"/>
      <c r="F22" s="19"/>
      <c r="G22" s="31"/>
      <c r="H22" s="31"/>
    </row>
    <row r="23" spans="1:10" ht="15.75" customHeight="1">
      <c r="A23" s="19"/>
      <c r="B23" s="16"/>
      <c r="C23" s="16"/>
      <c r="D23" s="5"/>
      <c r="F23" s="19"/>
      <c r="G23" s="31"/>
      <c r="H23" s="31"/>
    </row>
    <row r="24" spans="1:10" ht="15.75" customHeight="1">
      <c r="A24" s="19"/>
      <c r="B24" s="16"/>
      <c r="C24" s="16"/>
      <c r="D24" s="5"/>
      <c r="F24" s="19"/>
      <c r="G24" s="31"/>
      <c r="H24" s="31"/>
    </row>
    <row r="25" spans="1:10" ht="15.75" customHeight="1">
      <c r="A25" s="19"/>
      <c r="B25" s="16"/>
      <c r="C25" s="16"/>
      <c r="D25" s="5"/>
      <c r="F25" s="19"/>
      <c r="G25" s="31"/>
      <c r="H25" s="31"/>
    </row>
    <row r="26" spans="1:10" ht="15.75" customHeight="1">
      <c r="A26" s="19"/>
      <c r="B26" s="16"/>
      <c r="C26" s="16"/>
      <c r="D26" s="5"/>
      <c r="F26" s="19"/>
      <c r="G26" s="31"/>
      <c r="H26" s="31"/>
    </row>
    <row r="27" spans="1:10">
      <c r="A27" s="19"/>
      <c r="F27" s="19"/>
      <c r="G27" s="31"/>
      <c r="H27" s="31"/>
    </row>
    <row r="28" spans="1:10">
      <c r="A28" s="19"/>
      <c r="F28" s="19"/>
      <c r="G28" s="31"/>
      <c r="H28" s="31"/>
    </row>
    <row r="29" spans="1:10">
      <c r="A29" s="19"/>
      <c r="F29" s="19"/>
      <c r="G29" s="31"/>
      <c r="H29" s="31"/>
    </row>
    <row r="30" spans="1:10">
      <c r="A30" s="19"/>
      <c r="F30" s="19"/>
      <c r="G30" s="31"/>
      <c r="H30" s="31"/>
    </row>
    <row r="31" spans="1:10">
      <c r="A31" s="19"/>
      <c r="F31" s="19"/>
      <c r="G31" s="31"/>
      <c r="H31" s="31"/>
    </row>
    <row r="32" spans="1:10">
      <c r="A32" s="19"/>
      <c r="F32" s="19"/>
      <c r="G32" s="31"/>
      <c r="H32" s="31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2"/>
  <sheetViews>
    <sheetView workbookViewId="0">
      <selection activeCell="S31" sqref="S31"/>
    </sheetView>
  </sheetViews>
  <sheetFormatPr defaultRowHeight="12.75"/>
  <sheetData>
    <row r="1" spans="1:10">
      <c r="A1" s="19" t="s">
        <v>276</v>
      </c>
    </row>
    <row r="2" spans="1:10" ht="15" customHeight="1">
      <c r="A2" s="19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0" t="s">
        <v>250</v>
      </c>
      <c r="J2" s="30" t="s">
        <v>251</v>
      </c>
    </row>
    <row r="3" spans="1:10" ht="15.75" customHeight="1">
      <c r="A3" s="19" t="s">
        <v>252</v>
      </c>
      <c r="B3" s="16">
        <v>1</v>
      </c>
      <c r="C3" s="16">
        <f>J3</f>
        <v>915</v>
      </c>
      <c r="D3" s="5" t="s">
        <v>17</v>
      </c>
      <c r="E3" s="31">
        <v>1</v>
      </c>
      <c r="F3" s="31" t="s">
        <v>253</v>
      </c>
      <c r="G3" s="31" t="s">
        <v>249</v>
      </c>
      <c r="H3" s="31" t="s">
        <v>277</v>
      </c>
      <c r="I3">
        <v>305</v>
      </c>
      <c r="J3">
        <f t="shared" ref="J3:J21" si="0">I3*3</f>
        <v>915</v>
      </c>
    </row>
    <row r="4" spans="1:10" ht="15.75" customHeight="1">
      <c r="A4" t="s">
        <v>255</v>
      </c>
      <c r="B4" s="16">
        <f t="shared" ref="B4:B21" si="1">C3+3</f>
        <v>918</v>
      </c>
      <c r="C4" s="16">
        <f t="shared" ref="C4:C21" si="2">C3+J4</f>
        <v>1926</v>
      </c>
      <c r="D4" s="5" t="s">
        <v>17</v>
      </c>
      <c r="E4" s="31">
        <v>1</v>
      </c>
      <c r="F4" s="31" t="s">
        <v>157</v>
      </c>
      <c r="G4" s="31" t="s">
        <v>249</v>
      </c>
      <c r="H4" s="31" t="s">
        <v>277</v>
      </c>
      <c r="I4">
        <v>337</v>
      </c>
      <c r="J4">
        <f t="shared" si="0"/>
        <v>1011</v>
      </c>
    </row>
    <row r="5" spans="1:10" ht="15.75" customHeight="1">
      <c r="A5" s="19" t="s">
        <v>256</v>
      </c>
      <c r="B5" s="16">
        <f t="shared" si="1"/>
        <v>1929</v>
      </c>
      <c r="C5" s="16">
        <f t="shared" si="2"/>
        <v>4221</v>
      </c>
      <c r="D5" s="5" t="s">
        <v>17</v>
      </c>
      <c r="E5" s="31">
        <v>1</v>
      </c>
      <c r="F5" s="31" t="s">
        <v>12</v>
      </c>
      <c r="G5" s="31" t="s">
        <v>249</v>
      </c>
      <c r="H5" s="31" t="s">
        <v>277</v>
      </c>
      <c r="I5">
        <v>765</v>
      </c>
      <c r="J5">
        <f t="shared" si="0"/>
        <v>2295</v>
      </c>
    </row>
    <row r="6" spans="1:10" ht="15.75" customHeight="1">
      <c r="A6" s="19" t="s">
        <v>257</v>
      </c>
      <c r="B6" s="16">
        <f t="shared" si="1"/>
        <v>4224</v>
      </c>
      <c r="C6" s="16">
        <f t="shared" si="2"/>
        <v>6699</v>
      </c>
      <c r="D6" s="5" t="s">
        <v>17</v>
      </c>
      <c r="E6" s="31">
        <v>1</v>
      </c>
      <c r="F6" s="31" t="s">
        <v>12</v>
      </c>
      <c r="G6" s="31" t="s">
        <v>249</v>
      </c>
      <c r="H6" s="31" t="s">
        <v>277</v>
      </c>
      <c r="I6">
        <v>826</v>
      </c>
      <c r="J6">
        <f t="shared" si="0"/>
        <v>2478</v>
      </c>
    </row>
    <row r="7" spans="1:10" ht="15.75" customHeight="1">
      <c r="A7" s="19" t="s">
        <v>258</v>
      </c>
      <c r="B7" s="16">
        <f t="shared" si="1"/>
        <v>6702</v>
      </c>
      <c r="C7" s="16">
        <f t="shared" si="2"/>
        <v>10782</v>
      </c>
      <c r="D7" s="5" t="s">
        <v>17</v>
      </c>
      <c r="E7" s="31">
        <v>1</v>
      </c>
      <c r="F7" s="31" t="s">
        <v>14</v>
      </c>
      <c r="G7" s="31" t="s">
        <v>249</v>
      </c>
      <c r="H7" s="31" t="s">
        <v>277</v>
      </c>
      <c r="I7">
        <v>1361</v>
      </c>
      <c r="J7">
        <f t="shared" si="0"/>
        <v>4083</v>
      </c>
    </row>
    <row r="8" spans="1:10" ht="15.75" customHeight="1">
      <c r="A8" t="s">
        <v>259</v>
      </c>
      <c r="B8" s="16">
        <f t="shared" si="1"/>
        <v>10785</v>
      </c>
      <c r="C8" s="16">
        <f t="shared" si="2"/>
        <v>11262</v>
      </c>
      <c r="D8" s="5" t="s">
        <v>17</v>
      </c>
      <c r="E8" s="31">
        <v>1</v>
      </c>
      <c r="F8" s="31" t="s">
        <v>14</v>
      </c>
      <c r="G8" s="31" t="s">
        <v>249</v>
      </c>
      <c r="H8" s="31" t="s">
        <v>277</v>
      </c>
      <c r="I8">
        <v>160</v>
      </c>
      <c r="J8">
        <f t="shared" si="0"/>
        <v>480</v>
      </c>
    </row>
    <row r="9" spans="1:10" ht="15.75" customHeight="1">
      <c r="A9" t="s">
        <v>260</v>
      </c>
      <c r="B9" s="16">
        <f t="shared" si="1"/>
        <v>11265</v>
      </c>
      <c r="C9" s="16">
        <f t="shared" si="2"/>
        <v>11886</v>
      </c>
      <c r="D9" s="5" t="s">
        <v>17</v>
      </c>
      <c r="E9" s="31">
        <v>1</v>
      </c>
      <c r="F9" s="31" t="s">
        <v>46</v>
      </c>
      <c r="G9" s="31" t="s">
        <v>249</v>
      </c>
      <c r="H9" s="31" t="s">
        <v>277</v>
      </c>
      <c r="I9">
        <v>208</v>
      </c>
      <c r="J9">
        <f t="shared" si="0"/>
        <v>624</v>
      </c>
    </row>
    <row r="10" spans="1:10" ht="15.75" customHeight="1">
      <c r="A10" t="s">
        <v>261</v>
      </c>
      <c r="B10" s="16">
        <f t="shared" si="1"/>
        <v>11889</v>
      </c>
      <c r="C10" s="16">
        <f t="shared" si="2"/>
        <v>13569</v>
      </c>
      <c r="D10" s="5" t="s">
        <v>17</v>
      </c>
      <c r="E10" s="31">
        <v>2</v>
      </c>
      <c r="F10" s="31" t="s">
        <v>46</v>
      </c>
      <c r="G10" s="31" t="s">
        <v>249</v>
      </c>
      <c r="H10" s="31" t="s">
        <v>277</v>
      </c>
      <c r="I10">
        <v>561</v>
      </c>
      <c r="J10">
        <f t="shared" si="0"/>
        <v>1683</v>
      </c>
    </row>
    <row r="11" spans="1:10" ht="15.75" customHeight="1">
      <c r="A11" t="s">
        <v>262</v>
      </c>
      <c r="B11" s="16">
        <f t="shared" si="1"/>
        <v>13572</v>
      </c>
      <c r="C11" s="16">
        <f t="shared" si="2"/>
        <v>13764</v>
      </c>
      <c r="D11" s="5" t="s">
        <v>17</v>
      </c>
      <c r="E11" s="31">
        <v>2</v>
      </c>
      <c r="F11" s="31" t="s">
        <v>20</v>
      </c>
      <c r="G11" s="31" t="s">
        <v>249</v>
      </c>
      <c r="H11" s="31" t="s">
        <v>277</v>
      </c>
      <c r="I11">
        <v>65</v>
      </c>
      <c r="J11">
        <f t="shared" si="0"/>
        <v>195</v>
      </c>
    </row>
    <row r="12" spans="1:10" ht="15.75" customHeight="1">
      <c r="A12" t="s">
        <v>263</v>
      </c>
      <c r="B12" s="16">
        <f t="shared" si="1"/>
        <v>13767</v>
      </c>
      <c r="C12" s="16">
        <f t="shared" si="2"/>
        <v>15339</v>
      </c>
      <c r="D12" s="5" t="s">
        <v>17</v>
      </c>
      <c r="E12" s="31">
        <v>2</v>
      </c>
      <c r="F12" s="31" t="s">
        <v>157</v>
      </c>
      <c r="G12" s="31" t="s">
        <v>249</v>
      </c>
      <c r="H12" s="31" t="s">
        <v>277</v>
      </c>
      <c r="I12">
        <v>525</v>
      </c>
      <c r="J12">
        <f t="shared" si="0"/>
        <v>1575</v>
      </c>
    </row>
    <row r="13" spans="1:10" ht="15.75" customHeight="1">
      <c r="A13" t="s">
        <v>264</v>
      </c>
      <c r="B13" s="16">
        <f t="shared" si="1"/>
        <v>15342</v>
      </c>
      <c r="C13" s="16">
        <f t="shared" si="2"/>
        <v>15531</v>
      </c>
      <c r="D13" s="5" t="s">
        <v>17</v>
      </c>
      <c r="E13" s="31">
        <v>2</v>
      </c>
      <c r="F13" s="19" t="s">
        <v>157</v>
      </c>
      <c r="G13" s="31" t="s">
        <v>249</v>
      </c>
      <c r="H13" s="31" t="s">
        <v>277</v>
      </c>
      <c r="I13">
        <v>64</v>
      </c>
      <c r="J13">
        <f t="shared" si="0"/>
        <v>192</v>
      </c>
    </row>
    <row r="14" spans="1:10" ht="15.75" customHeight="1">
      <c r="A14" t="s">
        <v>265</v>
      </c>
      <c r="B14" s="16">
        <f t="shared" si="1"/>
        <v>15534</v>
      </c>
      <c r="C14" s="16">
        <f t="shared" si="2"/>
        <v>16944</v>
      </c>
      <c r="D14" s="5" t="s">
        <v>17</v>
      </c>
      <c r="E14">
        <v>3</v>
      </c>
      <c r="F14" s="19" t="s">
        <v>14</v>
      </c>
      <c r="G14" s="31" t="s">
        <v>249</v>
      </c>
      <c r="H14" s="31" t="s">
        <v>277</v>
      </c>
      <c r="I14">
        <v>471</v>
      </c>
      <c r="J14">
        <f t="shared" si="0"/>
        <v>1413</v>
      </c>
    </row>
    <row r="15" spans="1:10" ht="15.75" customHeight="1">
      <c r="A15" t="s">
        <v>266</v>
      </c>
      <c r="B15" s="16">
        <f t="shared" si="1"/>
        <v>16947</v>
      </c>
      <c r="C15" s="16">
        <f t="shared" si="2"/>
        <v>17994</v>
      </c>
      <c r="D15" s="5" t="s">
        <v>17</v>
      </c>
      <c r="E15">
        <v>4</v>
      </c>
      <c r="F15" s="19" t="s">
        <v>157</v>
      </c>
      <c r="G15" s="31" t="s">
        <v>249</v>
      </c>
      <c r="H15" s="31" t="s">
        <v>277</v>
      </c>
      <c r="I15">
        <v>350</v>
      </c>
      <c r="J15">
        <f t="shared" si="0"/>
        <v>1050</v>
      </c>
    </row>
    <row r="16" spans="1:10" ht="15.75" customHeight="1">
      <c r="A16" t="s">
        <v>246</v>
      </c>
      <c r="B16" s="16">
        <f t="shared" si="1"/>
        <v>17997</v>
      </c>
      <c r="C16" s="16">
        <f t="shared" si="2"/>
        <v>18675</v>
      </c>
      <c r="D16" s="5" t="s">
        <v>17</v>
      </c>
      <c r="E16">
        <v>4</v>
      </c>
      <c r="F16" s="19" t="s">
        <v>46</v>
      </c>
      <c r="G16" s="31" t="s">
        <v>249</v>
      </c>
      <c r="H16" s="31" t="s">
        <v>277</v>
      </c>
      <c r="I16">
        <v>227</v>
      </c>
      <c r="J16">
        <f t="shared" si="0"/>
        <v>681</v>
      </c>
    </row>
    <row r="17" spans="1:10" ht="15.75" customHeight="1">
      <c r="A17" t="s">
        <v>267</v>
      </c>
      <c r="B17" s="16">
        <f t="shared" si="1"/>
        <v>18678</v>
      </c>
      <c r="C17" s="16">
        <f t="shared" si="2"/>
        <v>19356</v>
      </c>
      <c r="D17" s="5" t="s">
        <v>17</v>
      </c>
      <c r="E17">
        <v>4</v>
      </c>
      <c r="F17" s="19" t="s">
        <v>46</v>
      </c>
      <c r="G17" s="31" t="s">
        <v>249</v>
      </c>
      <c r="H17" s="31" t="s">
        <v>277</v>
      </c>
      <c r="I17">
        <v>227</v>
      </c>
      <c r="J17">
        <f t="shared" si="0"/>
        <v>681</v>
      </c>
    </row>
    <row r="18" spans="1:10" ht="15.75" customHeight="1">
      <c r="A18" t="s">
        <v>268</v>
      </c>
      <c r="B18" s="16">
        <f t="shared" si="1"/>
        <v>19359</v>
      </c>
      <c r="C18" s="16">
        <f t="shared" si="2"/>
        <v>20817</v>
      </c>
      <c r="D18" s="5" t="s">
        <v>17</v>
      </c>
      <c r="E18">
        <v>4</v>
      </c>
      <c r="F18" s="19" t="s">
        <v>46</v>
      </c>
      <c r="G18" s="31" t="s">
        <v>249</v>
      </c>
      <c r="H18" s="31" t="s">
        <v>277</v>
      </c>
      <c r="I18">
        <v>487</v>
      </c>
      <c r="J18">
        <f t="shared" si="0"/>
        <v>1461</v>
      </c>
    </row>
    <row r="19" spans="1:10" ht="15.75" customHeight="1">
      <c r="A19" t="s">
        <v>269</v>
      </c>
      <c r="B19" s="16">
        <f t="shared" si="1"/>
        <v>20820</v>
      </c>
      <c r="C19" s="16">
        <f t="shared" si="2"/>
        <v>21435</v>
      </c>
      <c r="D19" s="5" t="s">
        <v>17</v>
      </c>
      <c r="E19">
        <v>4</v>
      </c>
      <c r="F19" s="19" t="s">
        <v>46</v>
      </c>
      <c r="G19" s="31" t="s">
        <v>249</v>
      </c>
      <c r="H19" s="31" t="s">
        <v>277</v>
      </c>
      <c r="I19">
        <v>206</v>
      </c>
      <c r="J19">
        <f t="shared" si="0"/>
        <v>618</v>
      </c>
    </row>
    <row r="20" spans="1:10" ht="15.75" customHeight="1">
      <c r="A20" s="19" t="s">
        <v>270</v>
      </c>
      <c r="B20" s="16">
        <f t="shared" si="1"/>
        <v>21438</v>
      </c>
      <c r="C20" s="16">
        <f t="shared" si="2"/>
        <v>22593</v>
      </c>
      <c r="D20" s="31" t="s">
        <v>17</v>
      </c>
      <c r="E20">
        <v>4</v>
      </c>
      <c r="F20" s="19" t="s">
        <v>46</v>
      </c>
      <c r="G20" s="31" t="s">
        <v>249</v>
      </c>
      <c r="H20" s="31" t="s">
        <v>277</v>
      </c>
      <c r="I20">
        <v>386</v>
      </c>
      <c r="J20">
        <f t="shared" si="0"/>
        <v>1158</v>
      </c>
    </row>
    <row r="21" spans="1:10" ht="15.75" customHeight="1">
      <c r="A21" s="19" t="s">
        <v>271</v>
      </c>
      <c r="B21" s="16">
        <f t="shared" si="1"/>
        <v>22596</v>
      </c>
      <c r="C21" s="16">
        <f t="shared" si="2"/>
        <v>23253</v>
      </c>
      <c r="D21" s="5" t="s">
        <v>17</v>
      </c>
      <c r="E21">
        <v>4</v>
      </c>
      <c r="F21" s="19" t="s">
        <v>157</v>
      </c>
      <c r="G21" s="31" t="s">
        <v>249</v>
      </c>
      <c r="H21" s="31" t="s">
        <v>277</v>
      </c>
      <c r="I21">
        <v>220</v>
      </c>
      <c r="J21">
        <f t="shared" si="0"/>
        <v>660</v>
      </c>
    </row>
    <row r="22" spans="1:10">
      <c r="A22" s="19"/>
      <c r="F22" s="19"/>
      <c r="G22" s="31"/>
      <c r="H22" s="31"/>
    </row>
    <row r="23" spans="1:10" ht="15.75" customHeight="1">
      <c r="A23" s="19"/>
      <c r="B23" s="16"/>
      <c r="C23" s="16"/>
      <c r="D23" s="5"/>
      <c r="F23" s="19"/>
      <c r="G23" s="31"/>
      <c r="H23" s="31"/>
    </row>
    <row r="24" spans="1:10" ht="15.75" customHeight="1">
      <c r="A24" s="19"/>
      <c r="B24" s="16"/>
      <c r="C24" s="16"/>
      <c r="D24" s="5"/>
      <c r="F24" s="19"/>
      <c r="G24" s="31"/>
      <c r="H24" s="31"/>
    </row>
    <row r="25" spans="1:10" ht="15.75" customHeight="1">
      <c r="A25" s="19"/>
      <c r="B25" s="16"/>
      <c r="C25" s="16"/>
      <c r="D25" s="5"/>
      <c r="F25" s="19"/>
      <c r="G25" s="31"/>
      <c r="H25" s="31"/>
    </row>
    <row r="26" spans="1:10" ht="15.75" customHeight="1">
      <c r="A26" s="19"/>
      <c r="B26" s="16"/>
      <c r="C26" s="16"/>
      <c r="D26" s="5"/>
      <c r="F26" s="19"/>
      <c r="G26" s="31"/>
      <c r="H26" s="31"/>
    </row>
    <row r="27" spans="1:10">
      <c r="A27" s="19"/>
      <c r="F27" s="19"/>
      <c r="G27" s="31"/>
      <c r="H27" s="31"/>
    </row>
    <row r="28" spans="1:10">
      <c r="A28" s="19"/>
      <c r="F28" s="19"/>
      <c r="G28" s="31"/>
      <c r="H28" s="31"/>
    </row>
    <row r="29" spans="1:10">
      <c r="A29" s="19"/>
      <c r="F29" s="19"/>
      <c r="G29" s="31"/>
      <c r="H29" s="31"/>
    </row>
    <row r="30" spans="1:10">
      <c r="A30" s="19"/>
      <c r="F30" s="19"/>
      <c r="G30" s="31"/>
      <c r="H30" s="31"/>
    </row>
    <row r="31" spans="1:10">
      <c r="A31" s="19"/>
      <c r="F31" s="19"/>
      <c r="G31" s="31"/>
      <c r="H31" s="31"/>
    </row>
    <row r="32" spans="1:10">
      <c r="A32" s="19"/>
      <c r="F32" s="19"/>
      <c r="G32" s="31"/>
      <c r="H32" s="31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2"/>
  <sheetViews>
    <sheetView workbookViewId="0">
      <selection activeCell="H24" sqref="H24"/>
    </sheetView>
  </sheetViews>
  <sheetFormatPr defaultRowHeight="12.75"/>
  <sheetData>
    <row r="1" spans="1:10">
      <c r="A1" s="19" t="s">
        <v>278</v>
      </c>
    </row>
    <row r="2" spans="1:10" ht="15" customHeight="1">
      <c r="A2" s="19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0" t="s">
        <v>250</v>
      </c>
      <c r="J2" s="30" t="s">
        <v>251</v>
      </c>
    </row>
    <row r="3" spans="1:10" ht="15.75" customHeight="1">
      <c r="A3" s="19" t="s">
        <v>252</v>
      </c>
      <c r="B3" s="16">
        <v>1</v>
      </c>
      <c r="C3" s="16">
        <f>J3</f>
        <v>915</v>
      </c>
      <c r="D3" s="5" t="s">
        <v>17</v>
      </c>
      <c r="E3" s="31">
        <v>1</v>
      </c>
      <c r="F3" s="31" t="s">
        <v>253</v>
      </c>
      <c r="G3" s="31" t="s">
        <v>249</v>
      </c>
      <c r="H3" s="31" t="s">
        <v>279</v>
      </c>
      <c r="I3">
        <v>305</v>
      </c>
      <c r="J3">
        <f t="shared" ref="J3:J21" si="0">I3*3</f>
        <v>915</v>
      </c>
    </row>
    <row r="4" spans="1:10" ht="15.75" customHeight="1">
      <c r="A4" t="s">
        <v>255</v>
      </c>
      <c r="B4" s="16">
        <f t="shared" ref="B4:B21" si="1">C3+3</f>
        <v>918</v>
      </c>
      <c r="C4" s="16">
        <f t="shared" ref="C4:C21" si="2">C3+J4</f>
        <v>1926</v>
      </c>
      <c r="D4" s="5" t="s">
        <v>17</v>
      </c>
      <c r="E4" s="31">
        <v>1</v>
      </c>
      <c r="F4" s="31" t="s">
        <v>157</v>
      </c>
      <c r="G4" s="31" t="s">
        <v>249</v>
      </c>
      <c r="H4" s="31" t="s">
        <v>279</v>
      </c>
      <c r="I4">
        <v>337</v>
      </c>
      <c r="J4">
        <f t="shared" si="0"/>
        <v>1011</v>
      </c>
    </row>
    <row r="5" spans="1:10" ht="15.75" customHeight="1">
      <c r="A5" s="19" t="s">
        <v>256</v>
      </c>
      <c r="B5" s="16">
        <f t="shared" si="1"/>
        <v>1929</v>
      </c>
      <c r="C5" s="16">
        <f t="shared" si="2"/>
        <v>4221</v>
      </c>
      <c r="D5" s="5" t="s">
        <v>17</v>
      </c>
      <c r="E5" s="31">
        <v>1</v>
      </c>
      <c r="F5" s="31" t="s">
        <v>12</v>
      </c>
      <c r="G5" s="31" t="s">
        <v>249</v>
      </c>
      <c r="H5" s="31" t="s">
        <v>279</v>
      </c>
      <c r="I5">
        <v>765</v>
      </c>
      <c r="J5">
        <f t="shared" si="0"/>
        <v>2295</v>
      </c>
    </row>
    <row r="6" spans="1:10" ht="15.75" customHeight="1">
      <c r="A6" s="19" t="s">
        <v>257</v>
      </c>
      <c r="B6" s="16">
        <f t="shared" si="1"/>
        <v>4224</v>
      </c>
      <c r="C6" s="16">
        <f t="shared" si="2"/>
        <v>6699</v>
      </c>
      <c r="D6" s="5" t="s">
        <v>17</v>
      </c>
      <c r="E6" s="31">
        <v>1</v>
      </c>
      <c r="F6" s="31" t="s">
        <v>12</v>
      </c>
      <c r="G6" s="31" t="s">
        <v>249</v>
      </c>
      <c r="H6" s="31" t="s">
        <v>279</v>
      </c>
      <c r="I6">
        <v>826</v>
      </c>
      <c r="J6">
        <f t="shared" si="0"/>
        <v>2478</v>
      </c>
    </row>
    <row r="7" spans="1:10" ht="15.75" customHeight="1">
      <c r="A7" s="19" t="s">
        <v>258</v>
      </c>
      <c r="B7" s="16">
        <f t="shared" si="1"/>
        <v>6702</v>
      </c>
      <c r="C7" s="16">
        <f t="shared" si="2"/>
        <v>10782</v>
      </c>
      <c r="D7" s="5" t="s">
        <v>17</v>
      </c>
      <c r="E7" s="31">
        <v>1</v>
      </c>
      <c r="F7" s="31" t="s">
        <v>14</v>
      </c>
      <c r="G7" s="31" t="s">
        <v>249</v>
      </c>
      <c r="H7" s="31" t="s">
        <v>279</v>
      </c>
      <c r="I7">
        <v>1361</v>
      </c>
      <c r="J7">
        <f t="shared" si="0"/>
        <v>4083</v>
      </c>
    </row>
    <row r="8" spans="1:10" ht="15.75" customHeight="1">
      <c r="A8" t="s">
        <v>259</v>
      </c>
      <c r="B8" s="16">
        <f t="shared" si="1"/>
        <v>10785</v>
      </c>
      <c r="C8" s="16">
        <f t="shared" si="2"/>
        <v>11262</v>
      </c>
      <c r="D8" s="5" t="s">
        <v>17</v>
      </c>
      <c r="E8" s="31">
        <v>1</v>
      </c>
      <c r="F8" s="31" t="s">
        <v>14</v>
      </c>
      <c r="G8" s="31" t="s">
        <v>249</v>
      </c>
      <c r="H8" s="31" t="s">
        <v>279</v>
      </c>
      <c r="I8">
        <v>160</v>
      </c>
      <c r="J8">
        <f t="shared" si="0"/>
        <v>480</v>
      </c>
    </row>
    <row r="9" spans="1:10" ht="15.75" customHeight="1">
      <c r="A9" t="s">
        <v>260</v>
      </c>
      <c r="B9" s="16">
        <f t="shared" si="1"/>
        <v>11265</v>
      </c>
      <c r="C9" s="16">
        <f t="shared" si="2"/>
        <v>11886</v>
      </c>
      <c r="D9" s="5" t="s">
        <v>17</v>
      </c>
      <c r="E9" s="31">
        <v>1</v>
      </c>
      <c r="F9" s="31" t="s">
        <v>46</v>
      </c>
      <c r="G9" s="31" t="s">
        <v>249</v>
      </c>
      <c r="H9" s="31" t="s">
        <v>279</v>
      </c>
      <c r="I9">
        <v>208</v>
      </c>
      <c r="J9">
        <f t="shared" si="0"/>
        <v>624</v>
      </c>
    </row>
    <row r="10" spans="1:10" ht="15.75" customHeight="1">
      <c r="A10" t="s">
        <v>261</v>
      </c>
      <c r="B10" s="16">
        <f t="shared" si="1"/>
        <v>11889</v>
      </c>
      <c r="C10" s="16">
        <f t="shared" si="2"/>
        <v>13569</v>
      </c>
      <c r="D10" s="5" t="s">
        <v>17</v>
      </c>
      <c r="E10" s="31">
        <v>2</v>
      </c>
      <c r="F10" s="31" t="s">
        <v>46</v>
      </c>
      <c r="G10" s="31" t="s">
        <v>249</v>
      </c>
      <c r="H10" s="31" t="s">
        <v>279</v>
      </c>
      <c r="I10">
        <v>561</v>
      </c>
      <c r="J10">
        <f t="shared" si="0"/>
        <v>1683</v>
      </c>
    </row>
    <row r="11" spans="1:10" ht="15.75" customHeight="1">
      <c r="A11" t="s">
        <v>262</v>
      </c>
      <c r="B11" s="16">
        <f t="shared" si="1"/>
        <v>13572</v>
      </c>
      <c r="C11" s="16">
        <f t="shared" si="2"/>
        <v>13764</v>
      </c>
      <c r="D11" s="5" t="s">
        <v>17</v>
      </c>
      <c r="E11" s="31">
        <v>2</v>
      </c>
      <c r="F11" s="31" t="s">
        <v>20</v>
      </c>
      <c r="G11" s="31" t="s">
        <v>249</v>
      </c>
      <c r="H11" s="31" t="s">
        <v>279</v>
      </c>
      <c r="I11">
        <v>65</v>
      </c>
      <c r="J11">
        <f t="shared" si="0"/>
        <v>195</v>
      </c>
    </row>
    <row r="12" spans="1:10" ht="15.75" customHeight="1">
      <c r="A12" t="s">
        <v>263</v>
      </c>
      <c r="B12" s="16">
        <f t="shared" si="1"/>
        <v>13767</v>
      </c>
      <c r="C12" s="16">
        <f t="shared" si="2"/>
        <v>15339</v>
      </c>
      <c r="D12" s="5" t="s">
        <v>17</v>
      </c>
      <c r="E12" s="31">
        <v>2</v>
      </c>
      <c r="F12" s="31" t="s">
        <v>157</v>
      </c>
      <c r="G12" s="31" t="s">
        <v>249</v>
      </c>
      <c r="H12" s="31" t="s">
        <v>279</v>
      </c>
      <c r="I12">
        <v>525</v>
      </c>
      <c r="J12">
        <f t="shared" si="0"/>
        <v>1575</v>
      </c>
    </row>
    <row r="13" spans="1:10" ht="15.75" customHeight="1">
      <c r="A13" t="s">
        <v>264</v>
      </c>
      <c r="B13" s="16">
        <f t="shared" si="1"/>
        <v>15342</v>
      </c>
      <c r="C13" s="16">
        <f t="shared" si="2"/>
        <v>15531</v>
      </c>
      <c r="D13" s="5" t="s">
        <v>17</v>
      </c>
      <c r="E13" s="31">
        <v>2</v>
      </c>
      <c r="F13" s="19" t="s">
        <v>157</v>
      </c>
      <c r="G13" s="31" t="s">
        <v>249</v>
      </c>
      <c r="H13" s="31" t="s">
        <v>279</v>
      </c>
      <c r="I13">
        <v>64</v>
      </c>
      <c r="J13">
        <f t="shared" si="0"/>
        <v>192</v>
      </c>
    </row>
    <row r="14" spans="1:10" ht="15.75" customHeight="1">
      <c r="A14" t="s">
        <v>265</v>
      </c>
      <c r="B14" s="16">
        <f t="shared" si="1"/>
        <v>15534</v>
      </c>
      <c r="C14" s="16">
        <f t="shared" si="2"/>
        <v>16944</v>
      </c>
      <c r="D14" s="5" t="s">
        <v>17</v>
      </c>
      <c r="E14">
        <v>3</v>
      </c>
      <c r="F14" s="19" t="s">
        <v>14</v>
      </c>
      <c r="G14" s="31" t="s">
        <v>249</v>
      </c>
      <c r="H14" s="31" t="s">
        <v>279</v>
      </c>
      <c r="I14">
        <v>471</v>
      </c>
      <c r="J14">
        <f t="shared" si="0"/>
        <v>1413</v>
      </c>
    </row>
    <row r="15" spans="1:10" ht="15.75" customHeight="1">
      <c r="A15" t="s">
        <v>266</v>
      </c>
      <c r="B15" s="16">
        <f t="shared" si="1"/>
        <v>16947</v>
      </c>
      <c r="C15" s="16">
        <f t="shared" si="2"/>
        <v>17994</v>
      </c>
      <c r="D15" s="5" t="s">
        <v>17</v>
      </c>
      <c r="E15">
        <v>4</v>
      </c>
      <c r="F15" s="19" t="s">
        <v>157</v>
      </c>
      <c r="G15" s="31" t="s">
        <v>249</v>
      </c>
      <c r="H15" s="31" t="s">
        <v>279</v>
      </c>
      <c r="I15">
        <v>350</v>
      </c>
      <c r="J15">
        <f t="shared" si="0"/>
        <v>1050</v>
      </c>
    </row>
    <row r="16" spans="1:10" ht="15.75" customHeight="1">
      <c r="A16" t="s">
        <v>246</v>
      </c>
      <c r="B16" s="16">
        <f t="shared" si="1"/>
        <v>17997</v>
      </c>
      <c r="C16" s="16">
        <f t="shared" si="2"/>
        <v>18675</v>
      </c>
      <c r="D16" s="5" t="s">
        <v>17</v>
      </c>
      <c r="E16">
        <v>4</v>
      </c>
      <c r="F16" s="19" t="s">
        <v>46</v>
      </c>
      <c r="G16" s="31" t="s">
        <v>249</v>
      </c>
      <c r="H16" s="31" t="s">
        <v>279</v>
      </c>
      <c r="I16">
        <v>227</v>
      </c>
      <c r="J16">
        <f t="shared" si="0"/>
        <v>681</v>
      </c>
    </row>
    <row r="17" spans="1:10" ht="15.75" customHeight="1">
      <c r="A17" t="s">
        <v>267</v>
      </c>
      <c r="B17" s="16">
        <f t="shared" si="1"/>
        <v>18678</v>
      </c>
      <c r="C17" s="16">
        <f t="shared" si="2"/>
        <v>19356</v>
      </c>
      <c r="D17" s="5" t="s">
        <v>17</v>
      </c>
      <c r="E17">
        <v>4</v>
      </c>
      <c r="F17" s="19" t="s">
        <v>46</v>
      </c>
      <c r="G17" s="31" t="s">
        <v>249</v>
      </c>
      <c r="H17" s="31" t="s">
        <v>279</v>
      </c>
      <c r="I17">
        <v>227</v>
      </c>
      <c r="J17">
        <f t="shared" si="0"/>
        <v>681</v>
      </c>
    </row>
    <row r="18" spans="1:10" ht="15.75" customHeight="1">
      <c r="A18" t="s">
        <v>268</v>
      </c>
      <c r="B18" s="16">
        <f t="shared" si="1"/>
        <v>19359</v>
      </c>
      <c r="C18" s="16">
        <f t="shared" si="2"/>
        <v>20817</v>
      </c>
      <c r="D18" s="5" t="s">
        <v>17</v>
      </c>
      <c r="E18">
        <v>4</v>
      </c>
      <c r="F18" s="19" t="s">
        <v>46</v>
      </c>
      <c r="G18" s="31" t="s">
        <v>249</v>
      </c>
      <c r="H18" s="31" t="s">
        <v>279</v>
      </c>
      <c r="I18">
        <v>487</v>
      </c>
      <c r="J18">
        <f t="shared" si="0"/>
        <v>1461</v>
      </c>
    </row>
    <row r="19" spans="1:10" ht="15.75" customHeight="1">
      <c r="A19" t="s">
        <v>269</v>
      </c>
      <c r="B19" s="16">
        <f t="shared" si="1"/>
        <v>20820</v>
      </c>
      <c r="C19" s="16">
        <f t="shared" si="2"/>
        <v>21435</v>
      </c>
      <c r="D19" s="5" t="s">
        <v>17</v>
      </c>
      <c r="E19">
        <v>4</v>
      </c>
      <c r="F19" s="19" t="s">
        <v>46</v>
      </c>
      <c r="G19" s="31" t="s">
        <v>249</v>
      </c>
      <c r="H19" s="31" t="s">
        <v>279</v>
      </c>
      <c r="I19">
        <v>206</v>
      </c>
      <c r="J19">
        <f t="shared" si="0"/>
        <v>618</v>
      </c>
    </row>
    <row r="20" spans="1:10" ht="15.75" customHeight="1">
      <c r="A20" s="19" t="s">
        <v>270</v>
      </c>
      <c r="B20" s="16">
        <f t="shared" si="1"/>
        <v>21438</v>
      </c>
      <c r="C20" s="16">
        <f t="shared" si="2"/>
        <v>22593</v>
      </c>
      <c r="D20" s="31" t="s">
        <v>17</v>
      </c>
      <c r="E20">
        <v>4</v>
      </c>
      <c r="F20" s="19" t="s">
        <v>46</v>
      </c>
      <c r="G20" s="31" t="s">
        <v>249</v>
      </c>
      <c r="H20" s="31" t="s">
        <v>279</v>
      </c>
      <c r="I20">
        <v>386</v>
      </c>
      <c r="J20">
        <f t="shared" si="0"/>
        <v>1158</v>
      </c>
    </row>
    <row r="21" spans="1:10" ht="15.75" customHeight="1">
      <c r="A21" s="19" t="s">
        <v>271</v>
      </c>
      <c r="B21" s="16">
        <f t="shared" si="1"/>
        <v>22596</v>
      </c>
      <c r="C21" s="16">
        <f t="shared" si="2"/>
        <v>23253</v>
      </c>
      <c r="D21" s="5" t="s">
        <v>17</v>
      </c>
      <c r="E21">
        <v>4</v>
      </c>
      <c r="F21" s="19" t="s">
        <v>157</v>
      </c>
      <c r="G21" s="31" t="s">
        <v>249</v>
      </c>
      <c r="H21" s="31" t="s">
        <v>279</v>
      </c>
      <c r="I21">
        <v>220</v>
      </c>
      <c r="J21">
        <f t="shared" si="0"/>
        <v>660</v>
      </c>
    </row>
    <row r="22" spans="1:10">
      <c r="A22" s="19"/>
      <c r="F22" s="19"/>
      <c r="G22" s="31"/>
      <c r="H22" s="31"/>
    </row>
    <row r="23" spans="1:10" ht="15.75" customHeight="1">
      <c r="A23" s="19"/>
      <c r="B23" s="16"/>
      <c r="C23" s="16"/>
      <c r="D23" s="5"/>
      <c r="F23" s="19"/>
      <c r="G23" s="31"/>
      <c r="H23" s="31"/>
    </row>
    <row r="24" spans="1:10" ht="15.75" customHeight="1">
      <c r="A24" s="19"/>
      <c r="B24" s="16"/>
      <c r="C24" s="16"/>
      <c r="D24" s="5"/>
      <c r="F24" s="19"/>
      <c r="G24" s="31"/>
      <c r="H24" s="31"/>
    </row>
    <row r="25" spans="1:10" ht="15.75" customHeight="1">
      <c r="A25" s="19"/>
      <c r="B25" s="16"/>
      <c r="C25" s="16"/>
      <c r="D25" s="5"/>
      <c r="F25" s="19"/>
      <c r="G25" s="31"/>
      <c r="H25" s="31"/>
    </row>
    <row r="26" spans="1:10" ht="15.75" customHeight="1">
      <c r="A26" s="19"/>
      <c r="B26" s="16"/>
      <c r="C26" s="16"/>
      <c r="D26" s="5"/>
      <c r="F26" s="19"/>
      <c r="G26" s="31"/>
      <c r="H26" s="31"/>
    </row>
    <row r="27" spans="1:10">
      <c r="A27" s="19"/>
      <c r="F27" s="19"/>
      <c r="G27" s="31"/>
      <c r="H27" s="31"/>
    </row>
    <row r="28" spans="1:10">
      <c r="A28" s="19"/>
      <c r="F28" s="19"/>
      <c r="G28" s="31"/>
      <c r="H28" s="31"/>
    </row>
    <row r="29" spans="1:10">
      <c r="A29" s="19"/>
      <c r="F29" s="19"/>
      <c r="G29" s="31"/>
      <c r="H29" s="31"/>
    </row>
    <row r="30" spans="1:10">
      <c r="A30" s="19"/>
      <c r="F30" s="19"/>
      <c r="G30" s="31"/>
      <c r="H30" s="31"/>
    </row>
    <row r="31" spans="1:10">
      <c r="A31" s="19"/>
      <c r="F31" s="19"/>
      <c r="G31" s="31"/>
      <c r="H31" s="31"/>
    </row>
    <row r="32" spans="1:10">
      <c r="A32" s="19"/>
      <c r="F32" s="19"/>
      <c r="G32" s="31"/>
      <c r="H32" s="31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2"/>
  <sheetViews>
    <sheetView topLeftCell="A13" workbookViewId="0">
      <selection activeCell="H3" sqref="H3:H21"/>
    </sheetView>
  </sheetViews>
  <sheetFormatPr defaultRowHeight="12.75"/>
  <sheetData>
    <row r="1" spans="1:10">
      <c r="A1" s="19" t="s">
        <v>280</v>
      </c>
    </row>
    <row r="2" spans="1:10" ht="15" customHeight="1">
      <c r="A2" s="19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0" t="s">
        <v>250</v>
      </c>
      <c r="J2" s="30" t="s">
        <v>251</v>
      </c>
    </row>
    <row r="3" spans="1:10" ht="15.75" customHeight="1">
      <c r="A3" s="19" t="s">
        <v>252</v>
      </c>
      <c r="B3" s="16">
        <v>1</v>
      </c>
      <c r="C3" s="16">
        <f>J3</f>
        <v>915</v>
      </c>
      <c r="D3" s="5" t="s">
        <v>17</v>
      </c>
      <c r="E3" s="31">
        <v>1</v>
      </c>
      <c r="F3" s="31" t="s">
        <v>253</v>
      </c>
      <c r="G3" s="31" t="s">
        <v>249</v>
      </c>
      <c r="H3" s="31" t="s">
        <v>281</v>
      </c>
      <c r="I3">
        <v>305</v>
      </c>
      <c r="J3">
        <f t="shared" ref="J3:J21" si="0">I3*3</f>
        <v>915</v>
      </c>
    </row>
    <row r="4" spans="1:10" ht="15.75" customHeight="1">
      <c r="A4" t="s">
        <v>255</v>
      </c>
      <c r="B4" s="16">
        <f t="shared" ref="B4:B21" si="1">C3+3</f>
        <v>918</v>
      </c>
      <c r="C4" s="16">
        <f t="shared" ref="C4:C21" si="2">C3+J4</f>
        <v>1926</v>
      </c>
      <c r="D4" s="5" t="s">
        <v>17</v>
      </c>
      <c r="E4" s="31">
        <v>1</v>
      </c>
      <c r="F4" s="31" t="s">
        <v>157</v>
      </c>
      <c r="G4" s="31" t="s">
        <v>249</v>
      </c>
      <c r="H4" s="31" t="s">
        <v>281</v>
      </c>
      <c r="I4">
        <v>337</v>
      </c>
      <c r="J4">
        <f t="shared" si="0"/>
        <v>1011</v>
      </c>
    </row>
    <row r="5" spans="1:10" ht="15.75" customHeight="1">
      <c r="A5" s="19" t="s">
        <v>256</v>
      </c>
      <c r="B5" s="16">
        <f t="shared" si="1"/>
        <v>1929</v>
      </c>
      <c r="C5" s="16">
        <f t="shared" si="2"/>
        <v>4221</v>
      </c>
      <c r="D5" s="5" t="s">
        <v>17</v>
      </c>
      <c r="E5" s="31">
        <v>1</v>
      </c>
      <c r="F5" s="31" t="s">
        <v>12</v>
      </c>
      <c r="G5" s="31" t="s">
        <v>249</v>
      </c>
      <c r="H5" s="31" t="s">
        <v>281</v>
      </c>
      <c r="I5">
        <v>765</v>
      </c>
      <c r="J5">
        <f t="shared" si="0"/>
        <v>2295</v>
      </c>
    </row>
    <row r="6" spans="1:10" ht="15.75" customHeight="1">
      <c r="A6" s="19" t="s">
        <v>257</v>
      </c>
      <c r="B6" s="16">
        <f t="shared" si="1"/>
        <v>4224</v>
      </c>
      <c r="C6" s="16">
        <f t="shared" si="2"/>
        <v>6699</v>
      </c>
      <c r="D6" s="5" t="s">
        <v>17</v>
      </c>
      <c r="E6" s="31">
        <v>1</v>
      </c>
      <c r="F6" s="31" t="s">
        <v>12</v>
      </c>
      <c r="G6" s="31" t="s">
        <v>249</v>
      </c>
      <c r="H6" s="31" t="s">
        <v>281</v>
      </c>
      <c r="I6">
        <v>826</v>
      </c>
      <c r="J6">
        <f t="shared" si="0"/>
        <v>2478</v>
      </c>
    </row>
    <row r="7" spans="1:10" ht="15.75" customHeight="1">
      <c r="A7" s="19" t="s">
        <v>258</v>
      </c>
      <c r="B7" s="16">
        <f t="shared" si="1"/>
        <v>6702</v>
      </c>
      <c r="C7" s="16">
        <f t="shared" si="2"/>
        <v>10782</v>
      </c>
      <c r="D7" s="5" t="s">
        <v>17</v>
      </c>
      <c r="E7" s="31">
        <v>1</v>
      </c>
      <c r="F7" s="31" t="s">
        <v>14</v>
      </c>
      <c r="G7" s="31" t="s">
        <v>249</v>
      </c>
      <c r="H7" s="31" t="s">
        <v>281</v>
      </c>
      <c r="I7">
        <v>1361</v>
      </c>
      <c r="J7">
        <f t="shared" si="0"/>
        <v>4083</v>
      </c>
    </row>
    <row r="8" spans="1:10" ht="15.75" customHeight="1">
      <c r="A8" t="s">
        <v>259</v>
      </c>
      <c r="B8" s="16">
        <f t="shared" si="1"/>
        <v>10785</v>
      </c>
      <c r="C8" s="16">
        <f t="shared" si="2"/>
        <v>11262</v>
      </c>
      <c r="D8" s="5" t="s">
        <v>17</v>
      </c>
      <c r="E8" s="31">
        <v>1</v>
      </c>
      <c r="F8" s="31" t="s">
        <v>14</v>
      </c>
      <c r="G8" s="31" t="s">
        <v>249</v>
      </c>
      <c r="H8" s="31" t="s">
        <v>281</v>
      </c>
      <c r="I8">
        <v>160</v>
      </c>
      <c r="J8">
        <f t="shared" si="0"/>
        <v>480</v>
      </c>
    </row>
    <row r="9" spans="1:10" ht="15.75" customHeight="1">
      <c r="A9" t="s">
        <v>260</v>
      </c>
      <c r="B9" s="16">
        <f t="shared" si="1"/>
        <v>11265</v>
      </c>
      <c r="C9" s="16">
        <f t="shared" si="2"/>
        <v>11886</v>
      </c>
      <c r="D9" s="5" t="s">
        <v>17</v>
      </c>
      <c r="E9" s="31">
        <v>1</v>
      </c>
      <c r="F9" s="31" t="s">
        <v>46</v>
      </c>
      <c r="G9" s="31" t="s">
        <v>249</v>
      </c>
      <c r="H9" s="31" t="s">
        <v>281</v>
      </c>
      <c r="I9">
        <v>208</v>
      </c>
      <c r="J9">
        <f t="shared" si="0"/>
        <v>624</v>
      </c>
    </row>
    <row r="10" spans="1:10" ht="15.75" customHeight="1">
      <c r="A10" t="s">
        <v>261</v>
      </c>
      <c r="B10" s="16">
        <f t="shared" si="1"/>
        <v>11889</v>
      </c>
      <c r="C10" s="16">
        <f t="shared" si="2"/>
        <v>13569</v>
      </c>
      <c r="D10" s="5" t="s">
        <v>17</v>
      </c>
      <c r="E10" s="31">
        <v>2</v>
      </c>
      <c r="F10" s="31" t="s">
        <v>46</v>
      </c>
      <c r="G10" s="31" t="s">
        <v>249</v>
      </c>
      <c r="H10" s="31" t="s">
        <v>281</v>
      </c>
      <c r="I10">
        <v>561</v>
      </c>
      <c r="J10">
        <f t="shared" si="0"/>
        <v>1683</v>
      </c>
    </row>
    <row r="11" spans="1:10" ht="15.75" customHeight="1">
      <c r="A11" t="s">
        <v>262</v>
      </c>
      <c r="B11" s="16">
        <f t="shared" si="1"/>
        <v>13572</v>
      </c>
      <c r="C11" s="16">
        <f t="shared" si="2"/>
        <v>13764</v>
      </c>
      <c r="D11" s="5" t="s">
        <v>17</v>
      </c>
      <c r="E11" s="31">
        <v>2</v>
      </c>
      <c r="F11" s="31" t="s">
        <v>20</v>
      </c>
      <c r="G11" s="31" t="s">
        <v>249</v>
      </c>
      <c r="H11" s="31" t="s">
        <v>281</v>
      </c>
      <c r="I11">
        <v>65</v>
      </c>
      <c r="J11">
        <f t="shared" si="0"/>
        <v>195</v>
      </c>
    </row>
    <row r="12" spans="1:10" ht="15.75" customHeight="1">
      <c r="A12" t="s">
        <v>263</v>
      </c>
      <c r="B12" s="16">
        <f t="shared" si="1"/>
        <v>13767</v>
      </c>
      <c r="C12" s="16">
        <f t="shared" si="2"/>
        <v>15339</v>
      </c>
      <c r="D12" s="5" t="s">
        <v>17</v>
      </c>
      <c r="E12" s="31">
        <v>2</v>
      </c>
      <c r="F12" s="31" t="s">
        <v>157</v>
      </c>
      <c r="G12" s="31" t="s">
        <v>249</v>
      </c>
      <c r="H12" s="31" t="s">
        <v>281</v>
      </c>
      <c r="I12">
        <v>525</v>
      </c>
      <c r="J12">
        <f t="shared" si="0"/>
        <v>1575</v>
      </c>
    </row>
    <row r="13" spans="1:10" ht="15.75" customHeight="1">
      <c r="A13" t="s">
        <v>264</v>
      </c>
      <c r="B13" s="16">
        <f t="shared" si="1"/>
        <v>15342</v>
      </c>
      <c r="C13" s="16">
        <f t="shared" si="2"/>
        <v>15531</v>
      </c>
      <c r="D13" s="5" t="s">
        <v>17</v>
      </c>
      <c r="E13" s="31">
        <v>2</v>
      </c>
      <c r="F13" s="19" t="s">
        <v>157</v>
      </c>
      <c r="G13" s="31" t="s">
        <v>249</v>
      </c>
      <c r="H13" s="31" t="s">
        <v>281</v>
      </c>
      <c r="I13">
        <v>64</v>
      </c>
      <c r="J13">
        <f t="shared" si="0"/>
        <v>192</v>
      </c>
    </row>
    <row r="14" spans="1:10" ht="15.75" customHeight="1">
      <c r="A14" t="s">
        <v>265</v>
      </c>
      <c r="B14" s="16">
        <f t="shared" si="1"/>
        <v>15534</v>
      </c>
      <c r="C14" s="16">
        <f t="shared" si="2"/>
        <v>16944</v>
      </c>
      <c r="D14" s="5" t="s">
        <v>17</v>
      </c>
      <c r="E14">
        <v>3</v>
      </c>
      <c r="F14" s="19" t="s">
        <v>14</v>
      </c>
      <c r="G14" s="31" t="s">
        <v>249</v>
      </c>
      <c r="H14" s="31" t="s">
        <v>281</v>
      </c>
      <c r="I14">
        <v>471</v>
      </c>
      <c r="J14">
        <f t="shared" si="0"/>
        <v>1413</v>
      </c>
    </row>
    <row r="15" spans="1:10" ht="15.75" customHeight="1">
      <c r="A15" t="s">
        <v>266</v>
      </c>
      <c r="B15" s="16">
        <f t="shared" si="1"/>
        <v>16947</v>
      </c>
      <c r="C15" s="16">
        <f t="shared" si="2"/>
        <v>17994</v>
      </c>
      <c r="D15" s="5" t="s">
        <v>17</v>
      </c>
      <c r="E15">
        <v>4</v>
      </c>
      <c r="F15" s="19" t="s">
        <v>157</v>
      </c>
      <c r="G15" s="31" t="s">
        <v>249</v>
      </c>
      <c r="H15" s="31" t="s">
        <v>281</v>
      </c>
      <c r="I15">
        <v>350</v>
      </c>
      <c r="J15">
        <f t="shared" si="0"/>
        <v>1050</v>
      </c>
    </row>
    <row r="16" spans="1:10" ht="15.75" customHeight="1">
      <c r="A16" t="s">
        <v>246</v>
      </c>
      <c r="B16" s="16">
        <f t="shared" si="1"/>
        <v>17997</v>
      </c>
      <c r="C16" s="16">
        <f t="shared" si="2"/>
        <v>18675</v>
      </c>
      <c r="D16" s="5" t="s">
        <v>17</v>
      </c>
      <c r="E16">
        <v>4</v>
      </c>
      <c r="F16" s="19" t="s">
        <v>46</v>
      </c>
      <c r="G16" s="31" t="s">
        <v>249</v>
      </c>
      <c r="H16" s="31" t="s">
        <v>281</v>
      </c>
      <c r="I16">
        <v>227</v>
      </c>
      <c r="J16">
        <f t="shared" si="0"/>
        <v>681</v>
      </c>
    </row>
    <row r="17" spans="1:10" ht="15.75" customHeight="1">
      <c r="A17" t="s">
        <v>267</v>
      </c>
      <c r="B17" s="16">
        <f t="shared" si="1"/>
        <v>18678</v>
      </c>
      <c r="C17" s="16">
        <f t="shared" si="2"/>
        <v>19356</v>
      </c>
      <c r="D17" s="5" t="s">
        <v>17</v>
      </c>
      <c r="E17">
        <v>4</v>
      </c>
      <c r="F17" s="19" t="s">
        <v>46</v>
      </c>
      <c r="G17" s="31" t="s">
        <v>249</v>
      </c>
      <c r="H17" s="31" t="s">
        <v>281</v>
      </c>
      <c r="I17">
        <v>227</v>
      </c>
      <c r="J17">
        <f t="shared" si="0"/>
        <v>681</v>
      </c>
    </row>
    <row r="18" spans="1:10" ht="15.75" customHeight="1">
      <c r="A18" t="s">
        <v>268</v>
      </c>
      <c r="B18" s="16">
        <f t="shared" si="1"/>
        <v>19359</v>
      </c>
      <c r="C18" s="16">
        <f t="shared" si="2"/>
        <v>20817</v>
      </c>
      <c r="D18" s="5" t="s">
        <v>17</v>
      </c>
      <c r="E18">
        <v>4</v>
      </c>
      <c r="F18" s="19" t="s">
        <v>46</v>
      </c>
      <c r="G18" s="31" t="s">
        <v>249</v>
      </c>
      <c r="H18" s="31" t="s">
        <v>281</v>
      </c>
      <c r="I18">
        <v>487</v>
      </c>
      <c r="J18">
        <f t="shared" si="0"/>
        <v>1461</v>
      </c>
    </row>
    <row r="19" spans="1:10" ht="15.75" customHeight="1">
      <c r="A19" t="s">
        <v>269</v>
      </c>
      <c r="B19" s="16">
        <f t="shared" si="1"/>
        <v>20820</v>
      </c>
      <c r="C19" s="16">
        <f t="shared" si="2"/>
        <v>21435</v>
      </c>
      <c r="D19" s="5" t="s">
        <v>17</v>
      </c>
      <c r="E19">
        <v>4</v>
      </c>
      <c r="F19" s="19" t="s">
        <v>46</v>
      </c>
      <c r="G19" s="31" t="s">
        <v>249</v>
      </c>
      <c r="H19" s="31" t="s">
        <v>281</v>
      </c>
      <c r="I19">
        <v>206</v>
      </c>
      <c r="J19">
        <f t="shared" si="0"/>
        <v>618</v>
      </c>
    </row>
    <row r="20" spans="1:10" ht="15.75" customHeight="1">
      <c r="A20" s="19" t="s">
        <v>270</v>
      </c>
      <c r="B20" s="16">
        <f t="shared" si="1"/>
        <v>21438</v>
      </c>
      <c r="C20" s="16">
        <f t="shared" si="2"/>
        <v>22593</v>
      </c>
      <c r="D20" s="31" t="s">
        <v>17</v>
      </c>
      <c r="E20">
        <v>4</v>
      </c>
      <c r="F20" s="19" t="s">
        <v>46</v>
      </c>
      <c r="G20" s="31" t="s">
        <v>249</v>
      </c>
      <c r="H20" s="31" t="s">
        <v>281</v>
      </c>
      <c r="I20">
        <v>386</v>
      </c>
      <c r="J20">
        <f t="shared" si="0"/>
        <v>1158</v>
      </c>
    </row>
    <row r="21" spans="1:10" ht="15.75" customHeight="1">
      <c r="A21" s="19" t="s">
        <v>271</v>
      </c>
      <c r="B21" s="16">
        <f t="shared" si="1"/>
        <v>22596</v>
      </c>
      <c r="C21" s="16">
        <f t="shared" si="2"/>
        <v>23253</v>
      </c>
      <c r="D21" s="5" t="s">
        <v>17</v>
      </c>
      <c r="E21">
        <v>4</v>
      </c>
      <c r="F21" s="19" t="s">
        <v>157</v>
      </c>
      <c r="G21" s="31" t="s">
        <v>249</v>
      </c>
      <c r="H21" s="31" t="s">
        <v>281</v>
      </c>
      <c r="I21">
        <v>220</v>
      </c>
      <c r="J21">
        <f t="shared" si="0"/>
        <v>660</v>
      </c>
    </row>
    <row r="22" spans="1:10">
      <c r="A22" s="19"/>
      <c r="F22" s="19"/>
      <c r="G22" s="31"/>
      <c r="H22" s="31"/>
    </row>
    <row r="23" spans="1:10" ht="15.75" customHeight="1">
      <c r="A23" s="19"/>
      <c r="B23" s="16"/>
      <c r="C23" s="16"/>
      <c r="D23" s="5"/>
      <c r="F23" s="19"/>
      <c r="G23" s="31"/>
      <c r="H23" s="31"/>
    </row>
    <row r="24" spans="1:10" ht="15.75" customHeight="1">
      <c r="A24" s="19"/>
      <c r="B24" s="16"/>
      <c r="C24" s="16"/>
      <c r="D24" s="5"/>
      <c r="F24" s="19"/>
      <c r="G24" s="31"/>
      <c r="H24" s="31"/>
    </row>
    <row r="25" spans="1:10" ht="15.75" customHeight="1">
      <c r="A25" s="19"/>
      <c r="B25" s="16"/>
      <c r="C25" s="16"/>
      <c r="D25" s="5"/>
      <c r="F25" s="19"/>
      <c r="G25" s="31"/>
      <c r="H25" s="31"/>
    </row>
    <row r="26" spans="1:10" ht="15.75" customHeight="1">
      <c r="A26" s="19"/>
      <c r="B26" s="16"/>
      <c r="C26" s="16"/>
      <c r="D26" s="5"/>
      <c r="F26" s="19"/>
      <c r="G26" s="31"/>
      <c r="H26" s="31"/>
    </row>
    <row r="27" spans="1:10">
      <c r="A27" s="19"/>
      <c r="F27" s="19"/>
      <c r="G27" s="31"/>
      <c r="H27" s="31"/>
    </row>
    <row r="28" spans="1:10">
      <c r="A28" s="19"/>
      <c r="F28" s="19"/>
      <c r="G28" s="31"/>
      <c r="H28" s="31"/>
    </row>
    <row r="29" spans="1:10">
      <c r="A29" s="19"/>
      <c r="F29" s="19"/>
      <c r="G29" s="31"/>
      <c r="H29" s="31"/>
    </row>
    <row r="30" spans="1:10">
      <c r="A30" s="19"/>
      <c r="F30" s="19"/>
      <c r="G30" s="31"/>
      <c r="H30" s="31"/>
    </row>
    <row r="31" spans="1:10">
      <c r="A31" s="19"/>
      <c r="F31" s="19"/>
      <c r="G31" s="31"/>
      <c r="H31" s="31"/>
    </row>
    <row r="32" spans="1:10">
      <c r="A32" s="19"/>
      <c r="F32" s="19"/>
      <c r="G32" s="31"/>
      <c r="H32" s="31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J1000"/>
  <sheetViews>
    <sheetView workbookViewId="0">
      <selection activeCell="G30" sqref="G30"/>
    </sheetView>
  </sheetViews>
  <sheetFormatPr defaultColWidth="14.42578125" defaultRowHeight="15" customHeight="1"/>
  <cols>
    <col min="1" max="6" width="14.42578125" customWidth="1"/>
  </cols>
  <sheetData>
    <row r="1" spans="1:10" ht="15.75" customHeight="1">
      <c r="A1" s="30" t="s">
        <v>282</v>
      </c>
      <c r="B1" s="33" t="s">
        <v>283</v>
      </c>
      <c r="C1" s="34"/>
      <c r="D1" s="30"/>
      <c r="E1" s="30"/>
      <c r="F1" s="30"/>
    </row>
    <row r="2" spans="1:10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0" t="s">
        <v>66</v>
      </c>
      <c r="J2" s="30" t="s">
        <v>67</v>
      </c>
    </row>
    <row r="3" spans="1:10" ht="15.75" customHeight="1">
      <c r="A3" s="15" t="s">
        <v>284</v>
      </c>
      <c r="B3" s="20">
        <f t="shared" ref="B3:C6" si="0">I3-1162516</f>
        <v>1</v>
      </c>
      <c r="C3" s="20">
        <f t="shared" si="0"/>
        <v>1242</v>
      </c>
      <c r="D3" s="5" t="s">
        <v>17</v>
      </c>
      <c r="E3" s="31">
        <v>1</v>
      </c>
      <c r="F3" s="31" t="s">
        <v>46</v>
      </c>
      <c r="G3" s="31" t="s">
        <v>285</v>
      </c>
      <c r="H3" s="31" t="s">
        <v>286</v>
      </c>
      <c r="I3" s="20">
        <v>1162517</v>
      </c>
      <c r="J3" s="20">
        <v>1163758</v>
      </c>
    </row>
    <row r="4" spans="1:10" ht="15.75" customHeight="1">
      <c r="A4" s="15" t="s">
        <v>287</v>
      </c>
      <c r="B4" s="20">
        <f t="shared" si="0"/>
        <v>1253</v>
      </c>
      <c r="C4" s="20">
        <f t="shared" si="0"/>
        <v>1882</v>
      </c>
      <c r="D4" s="5" t="s">
        <v>17</v>
      </c>
      <c r="E4" s="31">
        <v>1</v>
      </c>
      <c r="F4" s="31" t="s">
        <v>46</v>
      </c>
      <c r="G4" s="31" t="s">
        <v>285</v>
      </c>
      <c r="H4" s="31" t="s">
        <v>286</v>
      </c>
      <c r="I4" s="20">
        <v>1163769</v>
      </c>
      <c r="J4" s="20">
        <v>1164398</v>
      </c>
    </row>
    <row r="5" spans="1:10" ht="15.75" customHeight="1">
      <c r="A5" s="15" t="s">
        <v>288</v>
      </c>
      <c r="B5" s="20">
        <f t="shared" si="0"/>
        <v>1879</v>
      </c>
      <c r="C5" s="20">
        <f t="shared" si="0"/>
        <v>3033</v>
      </c>
      <c r="D5" s="5" t="s">
        <v>17</v>
      </c>
      <c r="E5" s="31">
        <v>1</v>
      </c>
      <c r="F5" s="31" t="s">
        <v>34</v>
      </c>
      <c r="G5" s="31" t="s">
        <v>285</v>
      </c>
      <c r="H5" s="31" t="s">
        <v>286</v>
      </c>
      <c r="I5" s="20">
        <v>1164395</v>
      </c>
      <c r="J5" s="20">
        <v>1165549</v>
      </c>
    </row>
    <row r="6" spans="1:10" ht="15.75" customHeight="1">
      <c r="A6" s="15" t="s">
        <v>289</v>
      </c>
      <c r="B6" s="20">
        <f t="shared" si="0"/>
        <v>3110</v>
      </c>
      <c r="C6" s="20">
        <f t="shared" si="0"/>
        <v>4135</v>
      </c>
      <c r="D6" s="5" t="s">
        <v>17</v>
      </c>
      <c r="E6" s="31">
        <v>1</v>
      </c>
      <c r="F6" s="31" t="s">
        <v>12</v>
      </c>
      <c r="G6" s="31" t="s">
        <v>285</v>
      </c>
      <c r="H6" s="31" t="s">
        <v>286</v>
      </c>
      <c r="I6" s="20">
        <v>1165626</v>
      </c>
      <c r="J6" s="20">
        <v>1166651</v>
      </c>
    </row>
    <row r="7" spans="1:10" ht="15.75" customHeight="1">
      <c r="A7" s="15"/>
      <c r="B7" s="16"/>
      <c r="C7" s="16"/>
    </row>
    <row r="8" spans="1:10" ht="15.75" customHeight="1"/>
    <row r="9" spans="1:10" ht="15.75" customHeight="1"/>
    <row r="10" spans="1:10" ht="15.75" customHeight="1"/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1000"/>
  <sheetViews>
    <sheetView workbookViewId="0">
      <selection activeCell="F5" sqref="F5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30" t="s">
        <v>290</v>
      </c>
      <c r="B1" s="33" t="s">
        <v>291</v>
      </c>
      <c r="C1" s="34"/>
      <c r="D1" s="30"/>
      <c r="E1" s="30"/>
      <c r="F1" s="30"/>
    </row>
    <row r="2" spans="1:8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</row>
    <row r="3" spans="1:8" ht="15.75" customHeight="1">
      <c r="A3" s="1" t="s">
        <v>292</v>
      </c>
      <c r="B3" s="2">
        <v>1</v>
      </c>
      <c r="C3" s="2">
        <v>1458</v>
      </c>
      <c r="D3" s="3" t="s">
        <v>17</v>
      </c>
      <c r="E3" s="2">
        <v>1</v>
      </c>
      <c r="F3" s="30" t="s">
        <v>14</v>
      </c>
      <c r="G3" s="31" t="s">
        <v>290</v>
      </c>
      <c r="H3" s="31" t="s">
        <v>293</v>
      </c>
    </row>
    <row r="4" spans="1:8" ht="15.75" customHeight="1">
      <c r="A4" s="1" t="s">
        <v>294</v>
      </c>
      <c r="B4" s="31">
        <v>1590</v>
      </c>
      <c r="C4" s="31">
        <v>3554</v>
      </c>
      <c r="D4" s="3" t="s">
        <v>17</v>
      </c>
      <c r="E4" s="31">
        <v>1</v>
      </c>
      <c r="F4" s="31" t="s">
        <v>12</v>
      </c>
      <c r="G4" s="31" t="s">
        <v>290</v>
      </c>
      <c r="H4" s="31" t="s">
        <v>293</v>
      </c>
    </row>
    <row r="5" spans="1:8" ht="15.75" customHeight="1">
      <c r="A5" s="1" t="s">
        <v>295</v>
      </c>
      <c r="B5" s="31">
        <v>3599</v>
      </c>
      <c r="C5" s="31">
        <v>4864</v>
      </c>
      <c r="D5" s="3" t="s">
        <v>17</v>
      </c>
      <c r="E5" s="31">
        <v>1</v>
      </c>
      <c r="F5" s="31" t="s">
        <v>14</v>
      </c>
      <c r="G5" s="31" t="s">
        <v>290</v>
      </c>
      <c r="H5" s="31" t="s">
        <v>293</v>
      </c>
    </row>
    <row r="6" spans="1:8" ht="15.75" customHeight="1"/>
    <row r="7" spans="1:8" ht="15.75" customHeight="1"/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H1000"/>
  <sheetViews>
    <sheetView workbookViewId="0">
      <selection activeCell="E22" sqref="E22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30" t="s">
        <v>296</v>
      </c>
      <c r="B1" s="33" t="s">
        <v>140</v>
      </c>
      <c r="C1" s="34"/>
      <c r="D1" s="30"/>
      <c r="E1" s="30"/>
      <c r="F1" s="30"/>
    </row>
    <row r="2" spans="1:8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1" t="s">
        <v>7</v>
      </c>
      <c r="G2" s="31" t="s">
        <v>8</v>
      </c>
      <c r="H2" s="30" t="s">
        <v>9</v>
      </c>
    </row>
    <row r="3" spans="1:8" ht="15.75" customHeight="1">
      <c r="A3" s="31" t="s">
        <v>297</v>
      </c>
      <c r="B3" s="31">
        <v>1</v>
      </c>
      <c r="C3" s="31">
        <v>2847</v>
      </c>
      <c r="D3" s="5" t="s">
        <v>17</v>
      </c>
      <c r="E3" s="31">
        <v>1</v>
      </c>
      <c r="F3" s="31" t="s">
        <v>46</v>
      </c>
      <c r="G3" s="31" t="s">
        <v>296</v>
      </c>
      <c r="H3" s="31" t="s">
        <v>298</v>
      </c>
    </row>
    <row r="4" spans="1:8" ht="15.75" customHeight="1">
      <c r="A4" s="31" t="s">
        <v>299</v>
      </c>
      <c r="B4" s="31">
        <v>2825</v>
      </c>
      <c r="C4" s="31">
        <v>6406</v>
      </c>
      <c r="D4" s="5" t="s">
        <v>17</v>
      </c>
      <c r="E4" s="31">
        <v>1</v>
      </c>
      <c r="F4" s="31" t="s">
        <v>14</v>
      </c>
      <c r="G4" s="31" t="s">
        <v>296</v>
      </c>
      <c r="H4" s="31" t="s">
        <v>298</v>
      </c>
    </row>
    <row r="5" spans="1:8" ht="15.75" customHeight="1">
      <c r="A5" s="31" t="s">
        <v>300</v>
      </c>
      <c r="B5" s="31">
        <v>6446</v>
      </c>
      <c r="C5" s="31">
        <v>6964</v>
      </c>
      <c r="D5" s="5" t="s">
        <v>17</v>
      </c>
      <c r="E5" s="31">
        <v>1</v>
      </c>
      <c r="F5" s="31" t="s">
        <v>14</v>
      </c>
      <c r="G5" s="31" t="s">
        <v>296</v>
      </c>
      <c r="H5" s="31" t="s">
        <v>298</v>
      </c>
    </row>
    <row r="6" spans="1:8" ht="15.75" customHeight="1">
      <c r="A6" s="31" t="s">
        <v>301</v>
      </c>
      <c r="B6" s="31">
        <v>6970</v>
      </c>
      <c r="C6" s="31">
        <v>8337</v>
      </c>
      <c r="D6" s="5" t="s">
        <v>17</v>
      </c>
      <c r="E6" s="31">
        <v>1</v>
      </c>
      <c r="F6" s="31" t="s">
        <v>157</v>
      </c>
      <c r="G6" s="31" t="s">
        <v>296</v>
      </c>
      <c r="H6" s="31" t="s">
        <v>298</v>
      </c>
    </row>
    <row r="7" spans="1:8" ht="15.75" customHeight="1">
      <c r="A7" s="31" t="s">
        <v>302</v>
      </c>
      <c r="B7" s="31">
        <v>8315</v>
      </c>
      <c r="C7" s="31">
        <v>9304</v>
      </c>
      <c r="D7" s="5" t="s">
        <v>17</v>
      </c>
      <c r="E7" s="31">
        <v>1</v>
      </c>
      <c r="F7" s="31" t="s">
        <v>14</v>
      </c>
      <c r="G7" s="31" t="s">
        <v>296</v>
      </c>
      <c r="H7" s="31" t="s">
        <v>298</v>
      </c>
    </row>
    <row r="8" spans="1:8" ht="15.75" customHeight="1">
      <c r="A8" s="31" t="s">
        <v>303</v>
      </c>
      <c r="B8" s="31">
        <v>9301</v>
      </c>
      <c r="C8" s="31">
        <v>10824</v>
      </c>
      <c r="D8" s="5" t="s">
        <v>17</v>
      </c>
      <c r="E8" s="31">
        <v>1</v>
      </c>
      <c r="F8" s="31" t="s">
        <v>12</v>
      </c>
      <c r="G8" s="31" t="s">
        <v>296</v>
      </c>
      <c r="H8" s="31" t="s">
        <v>298</v>
      </c>
    </row>
    <row r="9" spans="1:8" ht="15.75" customHeight="1">
      <c r="A9" s="31" t="s">
        <v>304</v>
      </c>
      <c r="B9" s="31">
        <v>10826</v>
      </c>
      <c r="C9" s="31">
        <v>12196</v>
      </c>
      <c r="D9" s="5" t="s">
        <v>17</v>
      </c>
      <c r="E9" s="31">
        <v>1</v>
      </c>
      <c r="F9" s="31" t="s">
        <v>14</v>
      </c>
      <c r="G9" s="31" t="s">
        <v>296</v>
      </c>
      <c r="H9" s="31" t="s">
        <v>298</v>
      </c>
    </row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H1000"/>
  <sheetViews>
    <sheetView workbookViewId="0">
      <selection activeCell="F5" sqref="F5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31" t="s">
        <v>305</v>
      </c>
      <c r="B1" s="31" t="s">
        <v>306</v>
      </c>
    </row>
    <row r="2" spans="1:8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</row>
    <row r="3" spans="1:8" ht="15.75" customHeight="1">
      <c r="A3" s="1" t="s">
        <v>307</v>
      </c>
      <c r="B3" s="2">
        <v>1</v>
      </c>
      <c r="C3" s="2">
        <v>1311</v>
      </c>
      <c r="D3" s="3" t="s">
        <v>17</v>
      </c>
      <c r="E3" s="2">
        <v>1</v>
      </c>
      <c r="F3" s="30" t="s">
        <v>34</v>
      </c>
      <c r="G3" s="31" t="s">
        <v>305</v>
      </c>
      <c r="H3" s="13" t="s">
        <v>308</v>
      </c>
    </row>
    <row r="4" spans="1:8" ht="15.75" customHeight="1">
      <c r="A4" s="31" t="s">
        <v>309</v>
      </c>
      <c r="B4" s="31">
        <v>1451</v>
      </c>
      <c r="C4" s="31">
        <v>2935</v>
      </c>
      <c r="D4" s="5" t="s">
        <v>17</v>
      </c>
      <c r="E4" s="31">
        <v>1</v>
      </c>
      <c r="F4" s="31" t="s">
        <v>12</v>
      </c>
      <c r="G4" s="31" t="s">
        <v>305</v>
      </c>
      <c r="H4" s="13" t="s">
        <v>308</v>
      </c>
    </row>
    <row r="5" spans="1:8" ht="15.75" customHeight="1">
      <c r="A5" s="31" t="s">
        <v>310</v>
      </c>
      <c r="B5" s="31">
        <v>3018</v>
      </c>
      <c r="C5" s="31">
        <v>4187</v>
      </c>
      <c r="D5" s="5" t="s">
        <v>17</v>
      </c>
      <c r="E5" s="31">
        <v>1</v>
      </c>
      <c r="F5" s="31" t="s">
        <v>157</v>
      </c>
      <c r="G5" s="31" t="s">
        <v>305</v>
      </c>
      <c r="H5" s="13" t="s">
        <v>308</v>
      </c>
    </row>
    <row r="6" spans="1:8" ht="15.75" customHeight="1">
      <c r="A6" s="31" t="s">
        <v>311</v>
      </c>
      <c r="B6" s="31">
        <v>4201</v>
      </c>
      <c r="C6" s="31">
        <v>5628</v>
      </c>
      <c r="D6" s="5" t="s">
        <v>17</v>
      </c>
      <c r="E6" s="31">
        <v>1</v>
      </c>
      <c r="F6" s="31" t="s">
        <v>14</v>
      </c>
      <c r="G6" s="31" t="s">
        <v>305</v>
      </c>
      <c r="H6" s="13" t="s">
        <v>308</v>
      </c>
    </row>
    <row r="7" spans="1:8" ht="15.75" customHeight="1">
      <c r="A7" s="31" t="s">
        <v>312</v>
      </c>
      <c r="B7" s="31">
        <v>5625</v>
      </c>
      <c r="C7" s="31">
        <v>7097</v>
      </c>
      <c r="D7" s="5" t="s">
        <v>17</v>
      </c>
      <c r="E7" s="31">
        <v>1</v>
      </c>
      <c r="F7" s="31" t="s">
        <v>14</v>
      </c>
      <c r="G7" s="31" t="s">
        <v>305</v>
      </c>
      <c r="H7" s="13" t="s">
        <v>308</v>
      </c>
    </row>
    <row r="8" spans="1:8" ht="15.75" customHeight="1">
      <c r="A8" s="31" t="s">
        <v>313</v>
      </c>
      <c r="B8" s="31">
        <v>7118</v>
      </c>
      <c r="C8" s="31">
        <v>8749</v>
      </c>
      <c r="D8" s="5" t="s">
        <v>17</v>
      </c>
      <c r="E8" s="31">
        <v>1</v>
      </c>
      <c r="F8" s="31" t="s">
        <v>46</v>
      </c>
      <c r="G8" s="31" t="s">
        <v>305</v>
      </c>
      <c r="H8" s="13" t="s">
        <v>308</v>
      </c>
    </row>
    <row r="9" spans="1:8" ht="15.75" customHeight="1">
      <c r="A9" s="31" t="s">
        <v>270</v>
      </c>
      <c r="B9" s="31">
        <v>8762</v>
      </c>
      <c r="C9" s="31">
        <v>10186</v>
      </c>
      <c r="D9" s="5" t="s">
        <v>17</v>
      </c>
      <c r="E9" s="31">
        <v>1</v>
      </c>
      <c r="F9" s="31" t="s">
        <v>46</v>
      </c>
      <c r="G9" s="31" t="s">
        <v>305</v>
      </c>
      <c r="H9" s="13" t="s">
        <v>308</v>
      </c>
    </row>
    <row r="10" spans="1:8" ht="15.75" customHeight="1">
      <c r="A10" s="31" t="s">
        <v>314</v>
      </c>
      <c r="B10" s="31">
        <v>10190</v>
      </c>
      <c r="C10" s="31">
        <v>11293</v>
      </c>
      <c r="D10" s="5" t="s">
        <v>17</v>
      </c>
      <c r="E10" s="31">
        <v>1</v>
      </c>
      <c r="F10" s="31" t="s">
        <v>46</v>
      </c>
      <c r="G10" s="31" t="s">
        <v>305</v>
      </c>
      <c r="H10" s="13" t="s">
        <v>308</v>
      </c>
    </row>
    <row r="11" spans="1:8" ht="15.75" customHeight="1">
      <c r="A11" s="31" t="s">
        <v>268</v>
      </c>
      <c r="B11" s="31">
        <v>11535</v>
      </c>
      <c r="C11" s="31">
        <v>13097</v>
      </c>
      <c r="D11" s="5" t="s">
        <v>17</v>
      </c>
      <c r="E11" s="31">
        <v>1</v>
      </c>
      <c r="F11" s="31" t="s">
        <v>46</v>
      </c>
      <c r="G11" s="31" t="s">
        <v>305</v>
      </c>
      <c r="H11" s="13" t="s">
        <v>308</v>
      </c>
    </row>
    <row r="12" spans="1:8" ht="15.75" customHeight="1">
      <c r="A12" s="31" t="s">
        <v>269</v>
      </c>
      <c r="B12" s="31">
        <v>13112</v>
      </c>
      <c r="C12" s="31">
        <v>14287</v>
      </c>
      <c r="D12" s="5" t="s">
        <v>17</v>
      </c>
      <c r="E12" s="31">
        <v>1</v>
      </c>
      <c r="F12" s="31" t="s">
        <v>46</v>
      </c>
      <c r="G12" s="31" t="s">
        <v>305</v>
      </c>
      <c r="H12" s="13" t="s">
        <v>308</v>
      </c>
    </row>
    <row r="13" spans="1:8" ht="15.75" customHeight="1">
      <c r="A13" s="31" t="s">
        <v>267</v>
      </c>
      <c r="B13" s="31">
        <v>14360</v>
      </c>
      <c r="C13" s="31">
        <v>15010</v>
      </c>
      <c r="D13" s="5" t="s">
        <v>17</v>
      </c>
      <c r="E13" s="31">
        <v>1</v>
      </c>
      <c r="F13" s="31" t="s">
        <v>46</v>
      </c>
      <c r="G13" s="31" t="s">
        <v>305</v>
      </c>
      <c r="H13" s="13" t="s">
        <v>308</v>
      </c>
    </row>
    <row r="14" spans="1:8" ht="15.75" customHeight="1">
      <c r="A14" s="31" t="s">
        <v>315</v>
      </c>
      <c r="B14" s="31">
        <v>15207</v>
      </c>
      <c r="C14" s="31">
        <v>16652</v>
      </c>
      <c r="D14" s="5" t="s">
        <v>17</v>
      </c>
      <c r="E14" s="31">
        <v>1</v>
      </c>
      <c r="F14" s="31" t="s">
        <v>34</v>
      </c>
      <c r="G14" s="31" t="s">
        <v>305</v>
      </c>
      <c r="H14" s="13" t="s">
        <v>308</v>
      </c>
    </row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4"/>
  <sheetViews>
    <sheetView workbookViewId="0">
      <selection activeCell="B10" sqref="B10"/>
    </sheetView>
  </sheetViews>
  <sheetFormatPr defaultRowHeight="12.75"/>
  <sheetData>
    <row r="1" spans="1:10">
      <c r="A1" s="31" t="s">
        <v>316</v>
      </c>
      <c r="B1" s="31" t="s">
        <v>317</v>
      </c>
    </row>
    <row r="2" spans="1:10" ht="15" customHeight="1">
      <c r="A2" s="30" t="s">
        <v>2</v>
      </c>
      <c r="B2" s="19" t="s">
        <v>3</v>
      </c>
      <c r="C2" s="19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  <c r="I2" s="30" t="s">
        <v>66</v>
      </c>
      <c r="J2" s="30" t="s">
        <v>67</v>
      </c>
    </row>
    <row r="3" spans="1:10" ht="15" customHeight="1">
      <c r="A3" s="1" t="s">
        <v>318</v>
      </c>
      <c r="B3">
        <f t="shared" ref="B3:B14" si="0">I3-750</f>
        <v>1</v>
      </c>
      <c r="C3">
        <f t="shared" ref="C3:C14" si="1">J3-750</f>
        <v>1434</v>
      </c>
      <c r="D3" s="3" t="s">
        <v>17</v>
      </c>
      <c r="E3" s="2">
        <v>1</v>
      </c>
      <c r="F3" s="30" t="s">
        <v>18</v>
      </c>
      <c r="G3" s="31" t="s">
        <v>316</v>
      </c>
      <c r="H3" s="21" t="s">
        <v>319</v>
      </c>
      <c r="I3" s="20">
        <v>751</v>
      </c>
      <c r="J3" s="20">
        <v>2184</v>
      </c>
    </row>
    <row r="4" spans="1:10">
      <c r="A4" s="22" t="s">
        <v>320</v>
      </c>
      <c r="B4">
        <f t="shared" si="0"/>
        <v>1890</v>
      </c>
      <c r="C4">
        <f t="shared" si="1"/>
        <v>3029</v>
      </c>
      <c r="D4" s="5" t="s">
        <v>17</v>
      </c>
      <c r="E4" s="31">
        <v>1</v>
      </c>
      <c r="F4" s="31" t="s">
        <v>14</v>
      </c>
      <c r="G4" s="31" t="s">
        <v>316</v>
      </c>
      <c r="H4" s="21" t="s">
        <v>319</v>
      </c>
      <c r="I4" s="20">
        <v>2640</v>
      </c>
      <c r="J4" s="20">
        <v>3779</v>
      </c>
    </row>
    <row r="5" spans="1:10">
      <c r="A5" s="22" t="s">
        <v>321</v>
      </c>
      <c r="B5">
        <f t="shared" si="0"/>
        <v>3039</v>
      </c>
      <c r="C5">
        <f t="shared" si="1"/>
        <v>3473</v>
      </c>
      <c r="D5" s="5" t="s">
        <v>17</v>
      </c>
      <c r="E5" s="31">
        <v>1</v>
      </c>
      <c r="F5" s="31" t="s">
        <v>14</v>
      </c>
      <c r="G5" s="31" t="s">
        <v>316</v>
      </c>
      <c r="H5" s="21" t="s">
        <v>319</v>
      </c>
      <c r="I5" s="20">
        <v>3789</v>
      </c>
      <c r="J5" s="20">
        <v>4223</v>
      </c>
    </row>
    <row r="6" spans="1:10">
      <c r="A6" s="22" t="s">
        <v>322</v>
      </c>
      <c r="B6">
        <f t="shared" si="0"/>
        <v>3486</v>
      </c>
      <c r="C6">
        <f t="shared" si="1"/>
        <v>5663</v>
      </c>
      <c r="D6" s="19" t="s">
        <v>17</v>
      </c>
      <c r="E6">
        <v>1</v>
      </c>
      <c r="F6" s="19" t="s">
        <v>14</v>
      </c>
      <c r="G6" s="31" t="s">
        <v>316</v>
      </c>
      <c r="H6" s="21" t="s">
        <v>319</v>
      </c>
      <c r="I6" s="20">
        <v>4236</v>
      </c>
      <c r="J6" s="20">
        <v>6413</v>
      </c>
    </row>
    <row r="7" spans="1:10">
      <c r="A7" s="22" t="s">
        <v>323</v>
      </c>
      <c r="B7">
        <f t="shared" si="0"/>
        <v>5909</v>
      </c>
      <c r="C7">
        <f t="shared" si="1"/>
        <v>7045</v>
      </c>
      <c r="D7" s="5" t="s">
        <v>17</v>
      </c>
      <c r="E7" s="31">
        <v>1</v>
      </c>
      <c r="F7" s="31" t="s">
        <v>12</v>
      </c>
      <c r="G7" s="31" t="s">
        <v>316</v>
      </c>
      <c r="H7" s="21" t="s">
        <v>319</v>
      </c>
      <c r="I7" s="20">
        <v>6659</v>
      </c>
      <c r="J7" s="20">
        <v>7795</v>
      </c>
    </row>
    <row r="8" spans="1:10">
      <c r="A8" s="22" t="s">
        <v>324</v>
      </c>
      <c r="B8">
        <f t="shared" si="0"/>
        <v>7174</v>
      </c>
      <c r="C8">
        <f t="shared" si="1"/>
        <v>8091</v>
      </c>
      <c r="D8" s="5" t="s">
        <v>17</v>
      </c>
      <c r="E8" s="31">
        <v>1</v>
      </c>
      <c r="F8" s="31" t="s">
        <v>46</v>
      </c>
      <c r="G8" s="31" t="s">
        <v>316</v>
      </c>
      <c r="H8" s="21" t="s">
        <v>319</v>
      </c>
      <c r="I8" s="20">
        <v>7924</v>
      </c>
      <c r="J8" s="20">
        <v>8841</v>
      </c>
    </row>
    <row r="9" spans="1:10">
      <c r="A9" s="22" t="s">
        <v>325</v>
      </c>
      <c r="B9">
        <f t="shared" si="0"/>
        <v>8167</v>
      </c>
      <c r="C9">
        <f t="shared" si="1"/>
        <v>8925</v>
      </c>
      <c r="D9" s="5" t="s">
        <v>17</v>
      </c>
      <c r="E9" s="31">
        <v>1</v>
      </c>
      <c r="F9" s="31" t="s">
        <v>18</v>
      </c>
      <c r="G9" s="31" t="s">
        <v>316</v>
      </c>
      <c r="H9" s="21" t="s">
        <v>319</v>
      </c>
      <c r="I9" s="20">
        <v>8917</v>
      </c>
      <c r="J9" s="20">
        <v>9675</v>
      </c>
    </row>
    <row r="10" spans="1:10">
      <c r="A10" s="22" t="s">
        <v>326</v>
      </c>
      <c r="B10">
        <f t="shared" si="0"/>
        <v>8972</v>
      </c>
      <c r="C10">
        <f t="shared" si="1"/>
        <v>10006</v>
      </c>
      <c r="D10" s="5" t="s">
        <v>17</v>
      </c>
      <c r="E10" s="31">
        <v>1</v>
      </c>
      <c r="F10" s="31" t="s">
        <v>18</v>
      </c>
      <c r="G10" s="31" t="s">
        <v>316</v>
      </c>
      <c r="H10" s="21" t="s">
        <v>319</v>
      </c>
      <c r="I10" s="20">
        <v>9722</v>
      </c>
      <c r="J10" s="20">
        <v>10756</v>
      </c>
    </row>
    <row r="11" spans="1:10">
      <c r="A11" s="22" t="s">
        <v>327</v>
      </c>
      <c r="B11">
        <f t="shared" si="0"/>
        <v>10095</v>
      </c>
      <c r="C11">
        <f t="shared" si="1"/>
        <v>12305</v>
      </c>
      <c r="D11" s="5" t="s">
        <v>17</v>
      </c>
      <c r="E11" s="31">
        <v>1</v>
      </c>
      <c r="F11" s="31" t="s">
        <v>12</v>
      </c>
      <c r="G11" s="31" t="s">
        <v>316</v>
      </c>
      <c r="H11" s="21" t="s">
        <v>319</v>
      </c>
      <c r="I11" s="20">
        <v>10845</v>
      </c>
      <c r="J11" s="20">
        <v>13055</v>
      </c>
    </row>
    <row r="12" spans="1:10">
      <c r="A12" s="22" t="s">
        <v>328</v>
      </c>
      <c r="B12">
        <f t="shared" si="0"/>
        <v>12455</v>
      </c>
      <c r="C12">
        <f t="shared" si="1"/>
        <v>13717</v>
      </c>
      <c r="D12" s="5" t="s">
        <v>17</v>
      </c>
      <c r="E12" s="31">
        <v>1</v>
      </c>
      <c r="F12" s="31" t="s">
        <v>46</v>
      </c>
      <c r="G12" s="31" t="s">
        <v>316</v>
      </c>
      <c r="H12" s="21" t="s">
        <v>319</v>
      </c>
      <c r="I12" s="20">
        <v>13205</v>
      </c>
      <c r="J12" s="20">
        <v>14467</v>
      </c>
    </row>
    <row r="13" spans="1:10">
      <c r="A13" s="22" t="s">
        <v>329</v>
      </c>
      <c r="B13">
        <f t="shared" si="0"/>
        <v>13722</v>
      </c>
      <c r="C13">
        <f t="shared" si="1"/>
        <v>14945</v>
      </c>
      <c r="D13" s="5" t="s">
        <v>17</v>
      </c>
      <c r="E13" s="31">
        <v>1</v>
      </c>
      <c r="F13" s="31" t="s">
        <v>46</v>
      </c>
      <c r="G13" s="31" t="s">
        <v>316</v>
      </c>
      <c r="H13" s="21" t="s">
        <v>319</v>
      </c>
      <c r="I13" s="20">
        <v>14472</v>
      </c>
      <c r="J13" s="20">
        <v>15695</v>
      </c>
    </row>
    <row r="14" spans="1:10">
      <c r="A14" s="22" t="s">
        <v>330</v>
      </c>
      <c r="B14">
        <f t="shared" si="0"/>
        <v>15110</v>
      </c>
      <c r="C14">
        <f t="shared" si="1"/>
        <v>16282</v>
      </c>
      <c r="D14" s="5" t="s">
        <v>17</v>
      </c>
      <c r="E14" s="31">
        <v>1</v>
      </c>
      <c r="F14" s="31" t="s">
        <v>14</v>
      </c>
      <c r="G14" s="31" t="s">
        <v>316</v>
      </c>
      <c r="H14" s="21" t="s">
        <v>319</v>
      </c>
      <c r="I14" s="20">
        <v>15860</v>
      </c>
      <c r="J14" s="20">
        <v>17032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15"/>
  <sheetViews>
    <sheetView workbookViewId="0">
      <selection activeCell="G22" sqref="G22"/>
    </sheetView>
  </sheetViews>
  <sheetFormatPr defaultRowHeight="12.75"/>
  <cols>
    <col min="2" max="2" width="9.140625" customWidth="1"/>
    <col min="7" max="7" width="11.7109375" customWidth="1"/>
    <col min="8" max="8" width="11" customWidth="1"/>
  </cols>
  <sheetData>
    <row r="1" spans="1:10">
      <c r="A1" s="31" t="s">
        <v>331</v>
      </c>
      <c r="B1" s="31" t="s">
        <v>332</v>
      </c>
    </row>
    <row r="2" spans="1:10" ht="1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23" t="s">
        <v>9</v>
      </c>
      <c r="I2" s="30" t="s">
        <v>66</v>
      </c>
      <c r="J2" s="30" t="s">
        <v>67</v>
      </c>
    </row>
    <row r="3" spans="1:10" ht="15" customHeight="1">
      <c r="A3" s="1" t="s">
        <v>333</v>
      </c>
      <c r="B3" s="20">
        <f t="shared" ref="B3:B14" si="0">I3-1057</f>
        <v>1</v>
      </c>
      <c r="C3" s="20">
        <f t="shared" ref="C3:C14" si="1">J3-1057</f>
        <v>1434</v>
      </c>
      <c r="D3" s="3" t="s">
        <v>17</v>
      </c>
      <c r="E3" s="2">
        <v>1</v>
      </c>
      <c r="F3" s="30" t="s">
        <v>18</v>
      </c>
      <c r="G3" s="31" t="s">
        <v>331</v>
      </c>
      <c r="H3" s="24" t="s">
        <v>334</v>
      </c>
      <c r="I3" s="20">
        <v>1058</v>
      </c>
      <c r="J3" s="20">
        <v>2491</v>
      </c>
    </row>
    <row r="4" spans="1:10">
      <c r="A4" s="22" t="s">
        <v>335</v>
      </c>
      <c r="B4" s="20">
        <f t="shared" si="0"/>
        <v>1556</v>
      </c>
      <c r="C4" s="20">
        <f t="shared" si="1"/>
        <v>2689</v>
      </c>
      <c r="D4" s="5" t="s">
        <v>17</v>
      </c>
      <c r="E4" s="31">
        <v>1</v>
      </c>
      <c r="F4" s="31" t="s">
        <v>14</v>
      </c>
      <c r="G4" s="31" t="s">
        <v>331</v>
      </c>
      <c r="H4" s="24" t="s">
        <v>334</v>
      </c>
      <c r="I4" s="20">
        <v>2613</v>
      </c>
      <c r="J4" s="20">
        <v>3746</v>
      </c>
    </row>
    <row r="5" spans="1:10">
      <c r="A5" s="22" t="s">
        <v>336</v>
      </c>
      <c r="B5" s="20">
        <f t="shared" si="0"/>
        <v>2705</v>
      </c>
      <c r="C5" s="20">
        <f t="shared" si="1"/>
        <v>3139</v>
      </c>
      <c r="D5" s="5" t="s">
        <v>17</v>
      </c>
      <c r="E5" s="31">
        <v>1</v>
      </c>
      <c r="F5" s="31" t="s">
        <v>14</v>
      </c>
      <c r="G5" s="31" t="s">
        <v>331</v>
      </c>
      <c r="H5" s="24" t="s">
        <v>334</v>
      </c>
      <c r="I5" s="20">
        <v>3762</v>
      </c>
      <c r="J5" s="20">
        <v>4196</v>
      </c>
    </row>
    <row r="6" spans="1:10">
      <c r="A6" s="22" t="s">
        <v>337</v>
      </c>
      <c r="B6" s="20">
        <f t="shared" si="0"/>
        <v>3152</v>
      </c>
      <c r="C6" s="20">
        <f t="shared" si="1"/>
        <v>5332</v>
      </c>
      <c r="D6" s="19" t="s">
        <v>17</v>
      </c>
      <c r="E6">
        <v>1</v>
      </c>
      <c r="F6" s="19" t="s">
        <v>14</v>
      </c>
      <c r="G6" s="31" t="s">
        <v>331</v>
      </c>
      <c r="H6" s="24" t="s">
        <v>334</v>
      </c>
      <c r="I6" s="20">
        <v>4209</v>
      </c>
      <c r="J6" s="20">
        <v>6389</v>
      </c>
    </row>
    <row r="7" spans="1:10">
      <c r="A7" s="22" t="s">
        <v>338</v>
      </c>
      <c r="B7" s="20">
        <f t="shared" si="0"/>
        <v>5421</v>
      </c>
      <c r="C7" s="20">
        <f t="shared" si="1"/>
        <v>6326</v>
      </c>
      <c r="D7" s="5" t="s">
        <v>17</v>
      </c>
      <c r="E7" s="31">
        <v>1</v>
      </c>
      <c r="F7" s="31" t="s">
        <v>46</v>
      </c>
      <c r="G7" s="31" t="s">
        <v>331</v>
      </c>
      <c r="H7" s="24" t="s">
        <v>334</v>
      </c>
      <c r="I7" s="20">
        <v>6478</v>
      </c>
      <c r="J7" s="20">
        <v>7383</v>
      </c>
    </row>
    <row r="8" spans="1:10">
      <c r="A8" s="22" t="s">
        <v>339</v>
      </c>
      <c r="B8" s="20">
        <f t="shared" si="0"/>
        <v>6357</v>
      </c>
      <c r="C8" s="20">
        <f t="shared" si="1"/>
        <v>7484</v>
      </c>
      <c r="D8" s="5" t="s">
        <v>17</v>
      </c>
      <c r="E8" s="31">
        <v>1</v>
      </c>
      <c r="F8" s="31" t="s">
        <v>14</v>
      </c>
      <c r="G8" s="31" t="s">
        <v>331</v>
      </c>
      <c r="H8" s="24" t="s">
        <v>334</v>
      </c>
      <c r="I8" s="20">
        <v>7414</v>
      </c>
      <c r="J8" s="20">
        <v>8541</v>
      </c>
    </row>
    <row r="9" spans="1:10">
      <c r="A9" s="22" t="s">
        <v>340</v>
      </c>
      <c r="B9" s="20">
        <f t="shared" si="0"/>
        <v>7650</v>
      </c>
      <c r="C9" s="20">
        <f t="shared" si="1"/>
        <v>8705</v>
      </c>
      <c r="D9" s="5" t="s">
        <v>17</v>
      </c>
      <c r="E9" s="31">
        <v>1</v>
      </c>
      <c r="F9" s="31" t="s">
        <v>18</v>
      </c>
      <c r="G9" s="31" t="s">
        <v>331</v>
      </c>
      <c r="H9" s="24" t="s">
        <v>334</v>
      </c>
      <c r="I9" s="20">
        <v>8707</v>
      </c>
      <c r="J9" s="20">
        <v>9762</v>
      </c>
    </row>
    <row r="10" spans="1:10">
      <c r="A10" s="22" t="s">
        <v>341</v>
      </c>
      <c r="B10" s="20">
        <f t="shared" si="0"/>
        <v>8718</v>
      </c>
      <c r="C10" s="20">
        <f t="shared" si="1"/>
        <v>9518</v>
      </c>
      <c r="D10" s="5" t="s">
        <v>17</v>
      </c>
      <c r="E10" s="31">
        <v>1</v>
      </c>
      <c r="F10" s="31" t="s">
        <v>18</v>
      </c>
      <c r="G10" s="31" t="s">
        <v>331</v>
      </c>
      <c r="H10" s="24" t="s">
        <v>334</v>
      </c>
      <c r="I10" s="20">
        <v>9775</v>
      </c>
      <c r="J10" s="20">
        <v>10575</v>
      </c>
    </row>
    <row r="11" spans="1:10">
      <c r="A11" s="22" t="s">
        <v>342</v>
      </c>
      <c r="B11" s="20">
        <f t="shared" si="0"/>
        <v>9605</v>
      </c>
      <c r="C11" s="20">
        <f t="shared" si="1"/>
        <v>11836</v>
      </c>
      <c r="D11" s="5" t="s">
        <v>17</v>
      </c>
      <c r="E11" s="31">
        <v>1</v>
      </c>
      <c r="F11" s="31" t="s">
        <v>12</v>
      </c>
      <c r="G11" s="31" t="s">
        <v>331</v>
      </c>
      <c r="H11" s="24" t="s">
        <v>334</v>
      </c>
      <c r="I11" s="20">
        <v>10662</v>
      </c>
      <c r="J11" s="20">
        <v>12893</v>
      </c>
    </row>
    <row r="12" spans="1:10">
      <c r="A12" s="22" t="s">
        <v>343</v>
      </c>
      <c r="B12" s="20">
        <f t="shared" si="0"/>
        <v>11985</v>
      </c>
      <c r="C12" s="20">
        <f t="shared" si="1"/>
        <v>13232</v>
      </c>
      <c r="D12" s="5" t="s">
        <v>17</v>
      </c>
      <c r="E12" s="31">
        <v>1</v>
      </c>
      <c r="F12" s="31" t="s">
        <v>46</v>
      </c>
      <c r="G12" s="31" t="s">
        <v>331</v>
      </c>
      <c r="H12" s="24" t="s">
        <v>334</v>
      </c>
      <c r="I12" s="20">
        <v>13042</v>
      </c>
      <c r="J12" s="20">
        <v>14289</v>
      </c>
    </row>
    <row r="13" spans="1:10">
      <c r="A13" s="22" t="s">
        <v>344</v>
      </c>
      <c r="B13" s="20">
        <f t="shared" si="0"/>
        <v>13237</v>
      </c>
      <c r="C13" s="20">
        <f t="shared" si="1"/>
        <v>14460</v>
      </c>
      <c r="D13" s="5" t="s">
        <v>17</v>
      </c>
      <c r="E13" s="31">
        <v>1</v>
      </c>
      <c r="F13" s="31" t="s">
        <v>46</v>
      </c>
      <c r="G13" s="31" t="s">
        <v>331</v>
      </c>
      <c r="H13" s="24" t="s">
        <v>334</v>
      </c>
      <c r="I13" s="20">
        <v>14294</v>
      </c>
      <c r="J13" s="20">
        <v>15517</v>
      </c>
    </row>
    <row r="14" spans="1:10">
      <c r="A14" s="22" t="s">
        <v>345</v>
      </c>
      <c r="B14" s="20">
        <f t="shared" si="0"/>
        <v>14631</v>
      </c>
      <c r="C14" s="20">
        <f t="shared" si="1"/>
        <v>15797</v>
      </c>
      <c r="D14" s="5" t="s">
        <v>17</v>
      </c>
      <c r="E14" s="31">
        <v>1</v>
      </c>
      <c r="F14" s="31" t="s">
        <v>14</v>
      </c>
      <c r="G14" s="31" t="s">
        <v>331</v>
      </c>
      <c r="H14" s="24" t="s">
        <v>334</v>
      </c>
      <c r="I14" s="20">
        <v>15688</v>
      </c>
      <c r="J14" s="20">
        <v>16854</v>
      </c>
    </row>
    <row r="15" spans="1:10">
      <c r="E15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activeCell="F5" sqref="F5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31" t="s">
        <v>49</v>
      </c>
      <c r="B1" s="35" t="s">
        <v>50</v>
      </c>
      <c r="C1" s="34"/>
      <c r="D1" s="34"/>
      <c r="E1" s="34"/>
      <c r="F1" s="34"/>
      <c r="G1" s="34"/>
    </row>
    <row r="2" spans="1:8" ht="15.75" customHeight="1">
      <c r="A2" s="31" t="s">
        <v>2</v>
      </c>
      <c r="B2" s="31" t="s">
        <v>3</v>
      </c>
      <c r="C2" s="31" t="s">
        <v>4</v>
      </c>
      <c r="D2" s="31" t="s">
        <v>5</v>
      </c>
      <c r="E2" s="31" t="s">
        <v>6</v>
      </c>
      <c r="F2" s="31" t="s">
        <v>7</v>
      </c>
      <c r="G2" s="31" t="s">
        <v>8</v>
      </c>
      <c r="H2" s="31" t="s">
        <v>9</v>
      </c>
    </row>
    <row r="3" spans="1:8" ht="15.75" customHeight="1">
      <c r="A3" s="4" t="s">
        <v>51</v>
      </c>
      <c r="B3" s="31">
        <v>1</v>
      </c>
      <c r="C3" s="31">
        <v>1238</v>
      </c>
      <c r="D3" s="5" t="s">
        <v>17</v>
      </c>
      <c r="E3" s="31">
        <v>1</v>
      </c>
      <c r="F3" s="31" t="s">
        <v>12</v>
      </c>
      <c r="G3" s="31" t="s">
        <v>52</v>
      </c>
      <c r="H3" s="31" t="s">
        <v>53</v>
      </c>
    </row>
    <row r="4" spans="1:8" ht="15.75" customHeight="1">
      <c r="A4" s="6" t="s">
        <v>54</v>
      </c>
      <c r="B4" s="31">
        <v>1274</v>
      </c>
      <c r="C4" s="31">
        <v>1579</v>
      </c>
      <c r="D4" s="5" t="s">
        <v>17</v>
      </c>
      <c r="E4" s="31">
        <v>1</v>
      </c>
      <c r="F4" s="31" t="s">
        <v>12</v>
      </c>
      <c r="G4" s="31" t="s">
        <v>52</v>
      </c>
      <c r="H4" s="31" t="s">
        <v>53</v>
      </c>
    </row>
    <row r="5" spans="1:8" ht="15.75" customHeight="1">
      <c r="A5" s="6" t="s">
        <v>55</v>
      </c>
      <c r="B5" s="31">
        <v>1582</v>
      </c>
      <c r="C5" s="31">
        <v>2451</v>
      </c>
      <c r="D5" s="5" t="s">
        <v>17</v>
      </c>
      <c r="E5" s="31">
        <v>1</v>
      </c>
      <c r="F5" s="31" t="s">
        <v>46</v>
      </c>
      <c r="G5" s="31" t="s">
        <v>52</v>
      </c>
      <c r="H5" s="31" t="s">
        <v>53</v>
      </c>
    </row>
    <row r="6" spans="1:8" ht="15.75" customHeight="1">
      <c r="A6" s="6" t="s">
        <v>56</v>
      </c>
      <c r="B6" s="31">
        <v>2464</v>
      </c>
      <c r="C6" s="31">
        <v>3531</v>
      </c>
      <c r="D6" s="5" t="s">
        <v>17</v>
      </c>
      <c r="E6" s="31">
        <v>1</v>
      </c>
      <c r="F6" s="31" t="s">
        <v>46</v>
      </c>
      <c r="G6" s="31" t="s">
        <v>52</v>
      </c>
      <c r="H6" s="31" t="s">
        <v>53</v>
      </c>
    </row>
    <row r="7" spans="1:8" ht="15.75" customHeight="1"/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1"/>
  <sheetViews>
    <sheetView workbookViewId="0">
      <selection activeCell="A3" sqref="A3"/>
    </sheetView>
  </sheetViews>
  <sheetFormatPr defaultRowHeight="12.75"/>
  <sheetData>
    <row r="1" spans="1:8">
      <c r="A1" s="31" t="s">
        <v>346</v>
      </c>
      <c r="B1" s="31" t="s">
        <v>347</v>
      </c>
    </row>
    <row r="2" spans="1:8" ht="1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23" t="s">
        <v>9</v>
      </c>
    </row>
    <row r="3" spans="1:8" ht="15" customHeight="1">
      <c r="A3" s="1" t="s">
        <v>348</v>
      </c>
      <c r="B3" s="20">
        <v>1</v>
      </c>
      <c r="C3" s="20">
        <v>870</v>
      </c>
      <c r="D3" s="3" t="s">
        <v>17</v>
      </c>
      <c r="E3" s="2">
        <v>1</v>
      </c>
      <c r="F3" s="30" t="s">
        <v>14</v>
      </c>
      <c r="G3" s="31" t="s">
        <v>349</v>
      </c>
      <c r="H3" s="24" t="s">
        <v>349</v>
      </c>
    </row>
    <row r="4" spans="1:8">
      <c r="A4" s="22" t="s">
        <v>350</v>
      </c>
      <c r="B4" s="20">
        <v>876</v>
      </c>
      <c r="C4" s="20">
        <v>1319</v>
      </c>
      <c r="D4" s="5" t="s">
        <v>17</v>
      </c>
      <c r="E4" s="31">
        <v>1</v>
      </c>
      <c r="F4" s="31" t="s">
        <v>157</v>
      </c>
      <c r="G4" s="31" t="s">
        <v>349</v>
      </c>
      <c r="H4" s="24" t="s">
        <v>349</v>
      </c>
    </row>
    <row r="5" spans="1:8">
      <c r="A5" s="22" t="s">
        <v>351</v>
      </c>
      <c r="B5" s="20">
        <v>1322</v>
      </c>
      <c r="C5" s="20">
        <v>3484</v>
      </c>
      <c r="D5" s="5" t="s">
        <v>17</v>
      </c>
      <c r="E5" s="31">
        <v>1</v>
      </c>
      <c r="F5" s="31" t="s">
        <v>157</v>
      </c>
      <c r="G5" s="31" t="s">
        <v>349</v>
      </c>
      <c r="H5" s="24" t="s">
        <v>349</v>
      </c>
    </row>
    <row r="6" spans="1:8">
      <c r="A6" s="22" t="s">
        <v>352</v>
      </c>
      <c r="B6" s="20">
        <v>3576</v>
      </c>
      <c r="C6" s="20">
        <v>4415</v>
      </c>
      <c r="D6" s="19" t="s">
        <v>17</v>
      </c>
      <c r="E6">
        <v>1</v>
      </c>
      <c r="F6" s="19" t="s">
        <v>18</v>
      </c>
      <c r="G6" s="31" t="s">
        <v>349</v>
      </c>
      <c r="H6" s="24" t="s">
        <v>349</v>
      </c>
    </row>
    <row r="7" spans="1:8">
      <c r="A7" s="22" t="s">
        <v>353</v>
      </c>
      <c r="B7" s="20">
        <v>4418</v>
      </c>
      <c r="C7" s="20">
        <v>4906</v>
      </c>
      <c r="D7" s="5" t="s">
        <v>17</v>
      </c>
      <c r="E7" s="31">
        <v>1</v>
      </c>
      <c r="F7" s="31" t="s">
        <v>46</v>
      </c>
      <c r="G7" s="31" t="s">
        <v>349</v>
      </c>
      <c r="H7" s="24" t="s">
        <v>349</v>
      </c>
    </row>
    <row r="8" spans="1:8">
      <c r="A8" s="22" t="s">
        <v>354</v>
      </c>
      <c r="B8" s="20">
        <v>4903</v>
      </c>
      <c r="C8" s="20">
        <v>6120</v>
      </c>
      <c r="D8" s="5" t="s">
        <v>17</v>
      </c>
      <c r="E8" s="31">
        <v>1</v>
      </c>
      <c r="F8" s="31" t="s">
        <v>18</v>
      </c>
      <c r="G8" s="31" t="s">
        <v>349</v>
      </c>
      <c r="H8" s="24" t="s">
        <v>349</v>
      </c>
    </row>
    <row r="9" spans="1:8">
      <c r="A9" s="22" t="s">
        <v>355</v>
      </c>
      <c r="B9" s="20">
        <v>6095</v>
      </c>
      <c r="C9" s="20">
        <v>7312</v>
      </c>
      <c r="D9" s="5" t="s">
        <v>17</v>
      </c>
      <c r="E9" s="31">
        <v>1</v>
      </c>
      <c r="F9" s="31" t="s">
        <v>12</v>
      </c>
      <c r="G9" s="31" t="s">
        <v>349</v>
      </c>
      <c r="H9" s="24" t="s">
        <v>349</v>
      </c>
    </row>
    <row r="10" spans="1:8">
      <c r="A10" s="22" t="s">
        <v>356</v>
      </c>
      <c r="B10" s="20">
        <v>7323</v>
      </c>
      <c r="C10" s="20">
        <v>8069</v>
      </c>
      <c r="D10" s="5" t="s">
        <v>17</v>
      </c>
      <c r="E10" s="31">
        <v>1</v>
      </c>
      <c r="F10" s="31" t="s">
        <v>18</v>
      </c>
      <c r="G10" s="31" t="s">
        <v>349</v>
      </c>
      <c r="H10" s="24" t="s">
        <v>349</v>
      </c>
    </row>
    <row r="11" spans="1:8">
      <c r="A11" s="22" t="s">
        <v>357</v>
      </c>
      <c r="B11" s="20">
        <v>8085</v>
      </c>
      <c r="C11" s="20">
        <v>8633</v>
      </c>
      <c r="D11" s="5" t="s">
        <v>17</v>
      </c>
      <c r="E11" s="31">
        <v>1</v>
      </c>
      <c r="F11" s="31" t="s">
        <v>46</v>
      </c>
      <c r="G11" s="31" t="s">
        <v>349</v>
      </c>
      <c r="H11" s="24" t="s">
        <v>349</v>
      </c>
    </row>
    <row r="12" spans="1:8">
      <c r="A12" s="22" t="s">
        <v>358</v>
      </c>
      <c r="B12" s="20">
        <v>8659</v>
      </c>
      <c r="C12" s="20">
        <v>9780</v>
      </c>
      <c r="D12" s="5" t="s">
        <v>17</v>
      </c>
      <c r="E12" s="31">
        <v>1</v>
      </c>
      <c r="F12" s="31" t="s">
        <v>34</v>
      </c>
      <c r="G12" s="31" t="s">
        <v>349</v>
      </c>
      <c r="H12" s="24" t="s">
        <v>349</v>
      </c>
    </row>
    <row r="13" spans="1:8">
      <c r="A13" s="22" t="s">
        <v>359</v>
      </c>
      <c r="B13" s="20">
        <v>9783</v>
      </c>
      <c r="C13" s="20">
        <v>10748</v>
      </c>
      <c r="D13" s="5" t="s">
        <v>17</v>
      </c>
      <c r="E13" s="31">
        <v>1</v>
      </c>
      <c r="F13" s="31" t="s">
        <v>34</v>
      </c>
      <c r="G13" s="31" t="s">
        <v>349</v>
      </c>
      <c r="H13" s="24" t="s">
        <v>349</v>
      </c>
    </row>
    <row r="14" spans="1:8">
      <c r="A14" s="22" t="s">
        <v>360</v>
      </c>
      <c r="B14" s="20">
        <v>10748</v>
      </c>
      <c r="C14" s="20">
        <v>11230</v>
      </c>
      <c r="D14" s="5" t="s">
        <v>17</v>
      </c>
      <c r="E14" s="31">
        <v>1</v>
      </c>
      <c r="F14" s="31" t="s">
        <v>20</v>
      </c>
      <c r="G14" s="31" t="s">
        <v>349</v>
      </c>
      <c r="H14" s="24" t="s">
        <v>349</v>
      </c>
    </row>
    <row r="15" spans="1:8">
      <c r="A15" s="22" t="s">
        <v>361</v>
      </c>
      <c r="B15" s="20">
        <v>11227</v>
      </c>
      <c r="C15" s="20">
        <v>12450</v>
      </c>
      <c r="D15" s="31" t="s">
        <v>17</v>
      </c>
      <c r="E15" s="31">
        <v>1</v>
      </c>
      <c r="F15" s="31" t="s">
        <v>18</v>
      </c>
      <c r="G15" s="31" t="s">
        <v>349</v>
      </c>
      <c r="H15" s="24" t="s">
        <v>349</v>
      </c>
    </row>
    <row r="16" spans="1:8">
      <c r="A16" s="22" t="s">
        <v>362</v>
      </c>
      <c r="B16" s="20">
        <v>12453</v>
      </c>
      <c r="C16" s="20">
        <v>13889</v>
      </c>
      <c r="D16" s="31" t="s">
        <v>17</v>
      </c>
      <c r="E16" s="31">
        <v>1</v>
      </c>
      <c r="F16" s="31" t="s">
        <v>34</v>
      </c>
      <c r="G16" s="31" t="s">
        <v>349</v>
      </c>
      <c r="H16" s="24" t="s">
        <v>349</v>
      </c>
    </row>
    <row r="17" spans="1:8">
      <c r="A17" s="22" t="s">
        <v>363</v>
      </c>
      <c r="B17" s="20">
        <v>13994</v>
      </c>
      <c r="C17" s="20">
        <v>15364</v>
      </c>
      <c r="D17" s="31" t="s">
        <v>17</v>
      </c>
      <c r="E17" s="31">
        <v>1</v>
      </c>
      <c r="F17" s="31" t="s">
        <v>34</v>
      </c>
      <c r="G17" s="31" t="s">
        <v>349</v>
      </c>
      <c r="H17" s="24" t="s">
        <v>349</v>
      </c>
    </row>
    <row r="18" spans="1:8">
      <c r="A18" s="22" t="s">
        <v>364</v>
      </c>
      <c r="B18" s="20">
        <v>15419</v>
      </c>
      <c r="C18" s="20">
        <v>16813</v>
      </c>
      <c r="D18" s="31" t="s">
        <v>17</v>
      </c>
      <c r="E18" s="31">
        <v>1</v>
      </c>
      <c r="F18" s="31" t="s">
        <v>18</v>
      </c>
      <c r="G18" s="31" t="s">
        <v>349</v>
      </c>
      <c r="H18" s="24" t="s">
        <v>349</v>
      </c>
    </row>
    <row r="19" spans="1:8">
      <c r="A19" s="22" t="s">
        <v>365</v>
      </c>
      <c r="B19" s="20">
        <v>16815</v>
      </c>
      <c r="C19" s="20">
        <v>18293</v>
      </c>
      <c r="D19" s="31" t="s">
        <v>17</v>
      </c>
      <c r="E19" s="31">
        <v>1</v>
      </c>
      <c r="F19" s="31" t="s">
        <v>14</v>
      </c>
      <c r="G19" s="31" t="s">
        <v>349</v>
      </c>
      <c r="H19" s="24" t="s">
        <v>349</v>
      </c>
    </row>
    <row r="20" spans="1:8">
      <c r="A20" s="22" t="s">
        <v>366</v>
      </c>
      <c r="B20" s="20">
        <v>18569</v>
      </c>
      <c r="C20" s="20">
        <v>19849</v>
      </c>
      <c r="D20" s="31" t="s">
        <v>17</v>
      </c>
      <c r="E20" s="31">
        <v>1</v>
      </c>
      <c r="F20" s="31" t="s">
        <v>20</v>
      </c>
      <c r="G20" s="31" t="s">
        <v>349</v>
      </c>
      <c r="H20" s="24" t="s">
        <v>349</v>
      </c>
    </row>
    <row r="21" spans="1:8">
      <c r="A21" s="22" t="s">
        <v>367</v>
      </c>
      <c r="B21" s="20">
        <v>19846</v>
      </c>
      <c r="C21" s="20">
        <v>21066</v>
      </c>
      <c r="D21" s="31" t="s">
        <v>17</v>
      </c>
      <c r="E21" s="31">
        <v>1</v>
      </c>
      <c r="F21" s="31" t="s">
        <v>46</v>
      </c>
      <c r="G21" s="31" t="s">
        <v>349</v>
      </c>
      <c r="H21" s="24" t="s">
        <v>349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1"/>
  <sheetViews>
    <sheetView workbookViewId="0">
      <selection activeCell="I5" sqref="I5"/>
    </sheetView>
  </sheetViews>
  <sheetFormatPr defaultRowHeight="12.75"/>
  <cols>
    <col min="8" max="8" width="17.42578125" customWidth="1"/>
  </cols>
  <sheetData>
    <row r="1" spans="1:10">
      <c r="A1" s="31" t="s">
        <v>368</v>
      </c>
      <c r="B1" s="31" t="s">
        <v>369</v>
      </c>
    </row>
    <row r="2" spans="1:10" ht="1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23" t="s">
        <v>9</v>
      </c>
      <c r="I2" s="30" t="s">
        <v>66</v>
      </c>
      <c r="J2" s="30" t="s">
        <v>67</v>
      </c>
    </row>
    <row r="3" spans="1:10" ht="15" customHeight="1">
      <c r="A3" s="1" t="s">
        <v>370</v>
      </c>
      <c r="B3" s="20">
        <f t="shared" ref="B3:B21" si="0">I3-5253</f>
        <v>1</v>
      </c>
      <c r="C3" s="20">
        <f t="shared" ref="C3:C21" si="1">J3-5253</f>
        <v>891</v>
      </c>
      <c r="D3" s="3" t="s">
        <v>17</v>
      </c>
      <c r="E3" s="2">
        <v>1</v>
      </c>
      <c r="F3" s="30" t="s">
        <v>20</v>
      </c>
      <c r="G3" s="31" t="s">
        <v>371</v>
      </c>
      <c r="H3" s="24" t="s">
        <v>372</v>
      </c>
      <c r="I3" s="20">
        <v>5254</v>
      </c>
      <c r="J3" s="20">
        <v>6144</v>
      </c>
    </row>
    <row r="4" spans="1:10">
      <c r="A4" s="22" t="s">
        <v>373</v>
      </c>
      <c r="B4" s="20">
        <f t="shared" si="0"/>
        <v>1651</v>
      </c>
      <c r="C4" s="20">
        <f t="shared" si="1"/>
        <v>2724</v>
      </c>
      <c r="D4" s="5" t="s">
        <v>17</v>
      </c>
      <c r="E4" s="31">
        <v>1</v>
      </c>
      <c r="F4" s="31" t="s">
        <v>46</v>
      </c>
      <c r="G4" s="31" t="s">
        <v>371</v>
      </c>
      <c r="H4" s="24" t="s">
        <v>372</v>
      </c>
      <c r="I4" s="20">
        <v>6904</v>
      </c>
      <c r="J4" s="20">
        <v>7977</v>
      </c>
    </row>
    <row r="5" spans="1:10">
      <c r="A5" s="22" t="s">
        <v>374</v>
      </c>
      <c r="B5" s="20">
        <f t="shared" si="0"/>
        <v>2756</v>
      </c>
      <c r="C5" s="20">
        <f t="shared" si="1"/>
        <v>3907</v>
      </c>
      <c r="D5" s="5" t="s">
        <v>17</v>
      </c>
      <c r="E5" s="31">
        <v>1</v>
      </c>
      <c r="F5" s="31" t="s">
        <v>18</v>
      </c>
      <c r="G5" s="31" t="s">
        <v>371</v>
      </c>
      <c r="H5" s="24" t="s">
        <v>372</v>
      </c>
      <c r="I5" s="20">
        <v>8009</v>
      </c>
      <c r="J5" s="20">
        <v>9160</v>
      </c>
    </row>
    <row r="6" spans="1:10">
      <c r="A6" s="22" t="s">
        <v>375</v>
      </c>
      <c r="B6" s="20">
        <f t="shared" si="0"/>
        <v>3907</v>
      </c>
      <c r="C6" s="20">
        <f t="shared" si="1"/>
        <v>4413</v>
      </c>
      <c r="D6" s="19" t="s">
        <v>17</v>
      </c>
      <c r="E6">
        <v>1</v>
      </c>
      <c r="F6" s="19" t="s">
        <v>46</v>
      </c>
      <c r="G6" s="31" t="s">
        <v>371</v>
      </c>
      <c r="H6" s="24" t="s">
        <v>372</v>
      </c>
      <c r="I6" s="20">
        <v>9160</v>
      </c>
      <c r="J6" s="20">
        <v>9666</v>
      </c>
    </row>
    <row r="7" spans="1:10">
      <c r="A7" s="22" t="s">
        <v>376</v>
      </c>
      <c r="B7" s="20">
        <f t="shared" si="0"/>
        <v>4410</v>
      </c>
      <c r="C7" s="20">
        <f t="shared" si="1"/>
        <v>5312</v>
      </c>
      <c r="D7" s="5" t="s">
        <v>17</v>
      </c>
      <c r="E7" s="31">
        <v>1</v>
      </c>
      <c r="F7" s="31" t="s">
        <v>46</v>
      </c>
      <c r="G7" s="31" t="s">
        <v>371</v>
      </c>
      <c r="H7" s="24" t="s">
        <v>372</v>
      </c>
      <c r="I7" s="20">
        <v>9663</v>
      </c>
      <c r="J7" s="20">
        <v>10565</v>
      </c>
    </row>
    <row r="8" spans="1:10">
      <c r="A8" s="22" t="s">
        <v>377</v>
      </c>
      <c r="B8" s="20">
        <f t="shared" si="0"/>
        <v>5427</v>
      </c>
      <c r="C8" s="20">
        <f t="shared" si="1"/>
        <v>6965</v>
      </c>
      <c r="D8" s="5" t="s">
        <v>17</v>
      </c>
      <c r="E8" s="31">
        <v>1</v>
      </c>
      <c r="F8" s="31" t="s">
        <v>14</v>
      </c>
      <c r="G8" s="31" t="s">
        <v>371</v>
      </c>
      <c r="H8" s="24" t="s">
        <v>372</v>
      </c>
      <c r="I8" s="20">
        <v>10680</v>
      </c>
      <c r="J8" s="20">
        <v>12218</v>
      </c>
    </row>
    <row r="9" spans="1:10">
      <c r="A9" s="22" t="s">
        <v>378</v>
      </c>
      <c r="B9" s="20">
        <f t="shared" si="0"/>
        <v>6996</v>
      </c>
      <c r="C9" s="20">
        <f t="shared" si="1"/>
        <v>8027</v>
      </c>
      <c r="D9" s="5" t="s">
        <v>17</v>
      </c>
      <c r="E9" s="31">
        <v>1</v>
      </c>
      <c r="F9" s="31" t="s">
        <v>46</v>
      </c>
      <c r="G9" s="31" t="s">
        <v>371</v>
      </c>
      <c r="H9" s="24" t="s">
        <v>372</v>
      </c>
      <c r="I9" s="20">
        <v>12249</v>
      </c>
      <c r="J9" s="20">
        <v>13280</v>
      </c>
    </row>
    <row r="10" spans="1:10">
      <c r="A10" s="22" t="s">
        <v>379</v>
      </c>
      <c r="B10" s="20">
        <f t="shared" si="0"/>
        <v>8040</v>
      </c>
      <c r="C10" s="20">
        <f t="shared" si="1"/>
        <v>8861</v>
      </c>
      <c r="D10" s="5" t="s">
        <v>17</v>
      </c>
      <c r="E10" s="31">
        <v>1</v>
      </c>
      <c r="F10" s="31" t="s">
        <v>46</v>
      </c>
      <c r="G10" s="31" t="s">
        <v>371</v>
      </c>
      <c r="H10" s="24" t="s">
        <v>372</v>
      </c>
      <c r="I10" s="20">
        <v>13293</v>
      </c>
      <c r="J10" s="20">
        <v>14114</v>
      </c>
    </row>
    <row r="11" spans="1:10">
      <c r="A11" s="22" t="s">
        <v>380</v>
      </c>
      <c r="B11" s="20">
        <f t="shared" si="0"/>
        <v>8945</v>
      </c>
      <c r="C11" s="20">
        <f t="shared" si="1"/>
        <v>9889</v>
      </c>
      <c r="D11" s="5" t="s">
        <v>17</v>
      </c>
      <c r="E11" s="31">
        <v>1</v>
      </c>
      <c r="F11" s="31" t="s">
        <v>46</v>
      </c>
      <c r="G11" s="31" t="s">
        <v>371</v>
      </c>
      <c r="H11" s="24" t="s">
        <v>372</v>
      </c>
      <c r="I11" s="20">
        <v>14198</v>
      </c>
      <c r="J11" s="20">
        <v>15142</v>
      </c>
    </row>
    <row r="12" spans="1:10">
      <c r="A12" s="22" t="s">
        <v>381</v>
      </c>
      <c r="B12" s="20">
        <f t="shared" si="0"/>
        <v>10061</v>
      </c>
      <c r="C12" s="20">
        <f t="shared" si="1"/>
        <v>11029</v>
      </c>
      <c r="D12" s="5" t="s">
        <v>17</v>
      </c>
      <c r="E12" s="31">
        <v>1</v>
      </c>
      <c r="F12" s="31" t="s">
        <v>46</v>
      </c>
      <c r="G12" s="31" t="s">
        <v>371</v>
      </c>
      <c r="H12" s="24" t="s">
        <v>372</v>
      </c>
      <c r="I12" s="20">
        <v>15314</v>
      </c>
      <c r="J12" s="20">
        <v>16282</v>
      </c>
    </row>
    <row r="13" spans="1:10">
      <c r="A13" s="22" t="s">
        <v>382</v>
      </c>
      <c r="B13" s="20">
        <f t="shared" si="0"/>
        <v>11121</v>
      </c>
      <c r="C13" s="20">
        <f t="shared" si="1"/>
        <v>12095</v>
      </c>
      <c r="D13" s="5" t="s">
        <v>17</v>
      </c>
      <c r="E13" s="31">
        <v>1</v>
      </c>
      <c r="F13" s="31" t="s">
        <v>46</v>
      </c>
      <c r="G13" s="31" t="s">
        <v>371</v>
      </c>
      <c r="H13" s="24" t="s">
        <v>372</v>
      </c>
      <c r="I13" s="20">
        <v>16374</v>
      </c>
      <c r="J13" s="20">
        <v>17348</v>
      </c>
    </row>
    <row r="14" spans="1:10">
      <c r="A14" s="22" t="s">
        <v>383</v>
      </c>
      <c r="B14" s="20">
        <f t="shared" si="0"/>
        <v>12092</v>
      </c>
      <c r="C14" s="20">
        <f t="shared" si="1"/>
        <v>12976</v>
      </c>
      <c r="D14" s="5" t="s">
        <v>17</v>
      </c>
      <c r="E14" s="31">
        <v>1</v>
      </c>
      <c r="F14" s="31" t="s">
        <v>46</v>
      </c>
      <c r="G14" s="31" t="s">
        <v>371</v>
      </c>
      <c r="H14" s="24" t="s">
        <v>372</v>
      </c>
      <c r="I14" s="20">
        <v>17345</v>
      </c>
      <c r="J14" s="20">
        <v>18229</v>
      </c>
    </row>
    <row r="15" spans="1:10">
      <c r="A15" s="22" t="s">
        <v>384</v>
      </c>
      <c r="B15" s="20">
        <f t="shared" si="0"/>
        <v>12973</v>
      </c>
      <c r="C15" s="20">
        <f t="shared" si="1"/>
        <v>13953</v>
      </c>
      <c r="D15" s="31" t="s">
        <v>17</v>
      </c>
      <c r="E15" s="31">
        <v>1</v>
      </c>
      <c r="F15" s="31" t="s">
        <v>18</v>
      </c>
      <c r="G15" s="31" t="s">
        <v>371</v>
      </c>
      <c r="H15" s="24" t="s">
        <v>372</v>
      </c>
      <c r="I15" s="20">
        <v>18226</v>
      </c>
      <c r="J15" s="20">
        <v>19206</v>
      </c>
    </row>
    <row r="16" spans="1:10">
      <c r="A16" s="22" t="s">
        <v>385</v>
      </c>
      <c r="B16" s="20">
        <f t="shared" si="0"/>
        <v>14166</v>
      </c>
      <c r="C16" s="20">
        <f t="shared" si="1"/>
        <v>14624</v>
      </c>
      <c r="D16" s="31" t="s">
        <v>17</v>
      </c>
      <c r="E16" s="31">
        <v>1</v>
      </c>
      <c r="F16" s="31" t="s">
        <v>18</v>
      </c>
      <c r="G16" s="31" t="s">
        <v>371</v>
      </c>
      <c r="H16" s="24" t="s">
        <v>372</v>
      </c>
      <c r="I16" s="20">
        <v>19419</v>
      </c>
      <c r="J16" s="20">
        <v>19877</v>
      </c>
    </row>
    <row r="17" spans="1:10">
      <c r="A17" s="22" t="s">
        <v>386</v>
      </c>
      <c r="B17" s="20">
        <f t="shared" si="0"/>
        <v>14621</v>
      </c>
      <c r="C17" s="20">
        <f t="shared" si="1"/>
        <v>15097</v>
      </c>
      <c r="D17" s="31" t="s">
        <v>17</v>
      </c>
      <c r="E17" s="31">
        <v>1</v>
      </c>
      <c r="F17" s="31" t="s">
        <v>18</v>
      </c>
      <c r="G17" s="31" t="s">
        <v>371</v>
      </c>
      <c r="H17" s="24" t="s">
        <v>372</v>
      </c>
      <c r="I17" s="20">
        <v>19874</v>
      </c>
      <c r="J17" s="20">
        <v>20350</v>
      </c>
    </row>
    <row r="18" spans="1:10">
      <c r="A18" s="22" t="s">
        <v>387</v>
      </c>
      <c r="B18" s="20">
        <f t="shared" si="0"/>
        <v>23499</v>
      </c>
      <c r="C18" s="20">
        <f t="shared" si="1"/>
        <v>25775</v>
      </c>
      <c r="D18" s="31" t="s">
        <v>11</v>
      </c>
      <c r="E18" s="31">
        <v>2</v>
      </c>
      <c r="F18" s="31" t="s">
        <v>12</v>
      </c>
      <c r="G18" s="31" t="s">
        <v>371</v>
      </c>
      <c r="H18" s="24" t="s">
        <v>372</v>
      </c>
      <c r="I18" s="20">
        <v>28752</v>
      </c>
      <c r="J18" s="20">
        <v>31028</v>
      </c>
    </row>
    <row r="19" spans="1:10">
      <c r="A19" s="22" t="s">
        <v>388</v>
      </c>
      <c r="B19" s="20">
        <f t="shared" si="0"/>
        <v>25827</v>
      </c>
      <c r="C19" s="20">
        <f t="shared" si="1"/>
        <v>26531</v>
      </c>
      <c r="D19" s="31" t="s">
        <v>11</v>
      </c>
      <c r="E19" s="31">
        <v>2</v>
      </c>
      <c r="F19" s="31" t="s">
        <v>14</v>
      </c>
      <c r="G19" s="31" t="s">
        <v>371</v>
      </c>
      <c r="H19" s="24" t="s">
        <v>372</v>
      </c>
      <c r="I19" s="20">
        <v>31080</v>
      </c>
      <c r="J19" s="20">
        <v>31784</v>
      </c>
    </row>
    <row r="20" spans="1:10">
      <c r="A20" s="22" t="s">
        <v>389</v>
      </c>
      <c r="B20" s="20">
        <f t="shared" si="0"/>
        <v>26612</v>
      </c>
      <c r="C20" s="20">
        <f t="shared" si="1"/>
        <v>27823</v>
      </c>
      <c r="D20" s="31" t="s">
        <v>11</v>
      </c>
      <c r="E20" s="31">
        <v>2</v>
      </c>
      <c r="F20" s="31" t="s">
        <v>14</v>
      </c>
      <c r="G20" s="31" t="s">
        <v>371</v>
      </c>
      <c r="H20" s="24" t="s">
        <v>372</v>
      </c>
      <c r="I20" s="20">
        <v>31865</v>
      </c>
      <c r="J20" s="20">
        <v>33076</v>
      </c>
    </row>
    <row r="21" spans="1:10">
      <c r="A21" s="22" t="s">
        <v>390</v>
      </c>
      <c r="B21" s="20">
        <f t="shared" si="0"/>
        <v>28121</v>
      </c>
      <c r="C21" s="20">
        <f t="shared" si="1"/>
        <v>29575</v>
      </c>
      <c r="D21" s="31" t="s">
        <v>11</v>
      </c>
      <c r="E21" s="31">
        <v>2</v>
      </c>
      <c r="F21" s="31" t="s">
        <v>12</v>
      </c>
      <c r="G21" s="31" t="s">
        <v>371</v>
      </c>
      <c r="H21" s="24" t="s">
        <v>372</v>
      </c>
      <c r="I21" s="20">
        <v>33374</v>
      </c>
      <c r="J21" s="20">
        <v>34828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0"/>
  <sheetViews>
    <sheetView workbookViewId="0">
      <selection activeCell="N26" sqref="N26"/>
    </sheetView>
  </sheetViews>
  <sheetFormatPr defaultRowHeight="12.75"/>
  <sheetData>
    <row r="1" spans="1:10">
      <c r="A1" s="31" t="s">
        <v>391</v>
      </c>
      <c r="B1" s="31" t="s">
        <v>392</v>
      </c>
    </row>
    <row r="2" spans="1:10" ht="1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23" t="s">
        <v>9</v>
      </c>
      <c r="I2" s="30" t="s">
        <v>66</v>
      </c>
      <c r="J2" s="30" t="s">
        <v>67</v>
      </c>
    </row>
    <row r="3" spans="1:10">
      <c r="A3" s="19" t="s">
        <v>393</v>
      </c>
      <c r="B3">
        <f t="shared" ref="B3:B19" si="0">I3-875668</f>
        <v>1</v>
      </c>
      <c r="C3">
        <f t="shared" ref="C3:C19" si="1">J3-875668</f>
        <v>1026</v>
      </c>
      <c r="D3" s="19" t="s">
        <v>11</v>
      </c>
      <c r="E3">
        <v>1</v>
      </c>
      <c r="F3" s="19" t="s">
        <v>253</v>
      </c>
      <c r="G3" s="19" t="s">
        <v>391</v>
      </c>
      <c r="H3" s="19" t="s">
        <v>394</v>
      </c>
      <c r="I3">
        <v>875669</v>
      </c>
      <c r="J3">
        <v>876694</v>
      </c>
    </row>
    <row r="4" spans="1:10">
      <c r="A4" s="19" t="s">
        <v>222</v>
      </c>
      <c r="B4">
        <f t="shared" si="0"/>
        <v>1023</v>
      </c>
      <c r="C4">
        <f t="shared" si="1"/>
        <v>2354</v>
      </c>
      <c r="D4" s="19" t="s">
        <v>11</v>
      </c>
      <c r="E4">
        <v>1</v>
      </c>
      <c r="F4" s="19" t="s">
        <v>14</v>
      </c>
      <c r="G4" s="19" t="s">
        <v>391</v>
      </c>
      <c r="H4" s="19" t="s">
        <v>394</v>
      </c>
      <c r="I4">
        <v>876691</v>
      </c>
      <c r="J4">
        <v>878022</v>
      </c>
    </row>
    <row r="5" spans="1:10">
      <c r="A5" s="19" t="s">
        <v>223</v>
      </c>
      <c r="B5">
        <f t="shared" si="0"/>
        <v>2368</v>
      </c>
      <c r="C5">
        <f t="shared" si="1"/>
        <v>3552</v>
      </c>
      <c r="D5" s="19" t="s">
        <v>11</v>
      </c>
      <c r="E5">
        <v>1</v>
      </c>
      <c r="F5" s="19" t="s">
        <v>46</v>
      </c>
      <c r="G5" s="19" t="s">
        <v>391</v>
      </c>
      <c r="H5" s="19" t="s">
        <v>394</v>
      </c>
      <c r="I5">
        <v>878036</v>
      </c>
      <c r="J5">
        <v>879220</v>
      </c>
    </row>
    <row r="6" spans="1:10">
      <c r="A6" s="19" t="s">
        <v>228</v>
      </c>
      <c r="B6">
        <f t="shared" si="0"/>
        <v>3869</v>
      </c>
      <c r="C6">
        <f t="shared" si="1"/>
        <v>4978</v>
      </c>
      <c r="D6" s="19" t="s">
        <v>17</v>
      </c>
      <c r="E6">
        <v>1</v>
      </c>
      <c r="F6" s="19" t="s">
        <v>46</v>
      </c>
      <c r="G6" s="19" t="s">
        <v>391</v>
      </c>
      <c r="H6" s="19" t="s">
        <v>394</v>
      </c>
      <c r="I6" s="19">
        <v>879537</v>
      </c>
      <c r="J6">
        <v>880646</v>
      </c>
    </row>
    <row r="7" spans="1:10">
      <c r="A7" s="19" t="s">
        <v>395</v>
      </c>
      <c r="B7">
        <f t="shared" si="0"/>
        <v>5023</v>
      </c>
      <c r="C7">
        <f t="shared" si="1"/>
        <v>6189</v>
      </c>
      <c r="D7" s="19" t="s">
        <v>17</v>
      </c>
      <c r="E7">
        <v>1</v>
      </c>
      <c r="F7" s="19" t="s">
        <v>46</v>
      </c>
      <c r="G7" s="19" t="s">
        <v>391</v>
      </c>
      <c r="H7" s="19" t="s">
        <v>394</v>
      </c>
      <c r="I7" s="19">
        <v>880691</v>
      </c>
      <c r="J7">
        <v>881857</v>
      </c>
    </row>
    <row r="8" spans="1:10">
      <c r="A8" s="19" t="s">
        <v>396</v>
      </c>
      <c r="B8">
        <f t="shared" si="0"/>
        <v>6186</v>
      </c>
      <c r="C8">
        <f t="shared" si="1"/>
        <v>7385</v>
      </c>
      <c r="D8" s="19" t="s">
        <v>17</v>
      </c>
      <c r="E8">
        <v>1</v>
      </c>
      <c r="F8" s="19" t="s">
        <v>46</v>
      </c>
      <c r="G8" s="19" t="s">
        <v>391</v>
      </c>
      <c r="H8" s="19" t="s">
        <v>394</v>
      </c>
      <c r="I8" s="19">
        <v>881854</v>
      </c>
      <c r="J8">
        <v>883053</v>
      </c>
    </row>
    <row r="9" spans="1:10">
      <c r="A9" s="19" t="s">
        <v>397</v>
      </c>
      <c r="B9">
        <f t="shared" si="0"/>
        <v>7382</v>
      </c>
      <c r="C9">
        <f t="shared" si="1"/>
        <v>8347</v>
      </c>
      <c r="D9" s="19" t="s">
        <v>17</v>
      </c>
      <c r="E9">
        <v>1</v>
      </c>
      <c r="F9" s="19" t="s">
        <v>46</v>
      </c>
      <c r="G9" s="19" t="s">
        <v>391</v>
      </c>
      <c r="H9" s="19" t="s">
        <v>394</v>
      </c>
      <c r="I9" s="19">
        <v>883050</v>
      </c>
      <c r="J9">
        <v>884015</v>
      </c>
    </row>
    <row r="10" spans="1:10">
      <c r="A10" s="19" t="s">
        <v>398</v>
      </c>
      <c r="B10">
        <f t="shared" si="0"/>
        <v>8527</v>
      </c>
      <c r="C10">
        <f t="shared" si="1"/>
        <v>9834</v>
      </c>
      <c r="D10" s="19" t="s">
        <v>11</v>
      </c>
      <c r="E10">
        <v>1</v>
      </c>
      <c r="F10" s="19" t="s">
        <v>34</v>
      </c>
      <c r="G10" s="19" t="s">
        <v>391</v>
      </c>
      <c r="H10" s="19" t="s">
        <v>394</v>
      </c>
      <c r="I10" s="19">
        <v>884195</v>
      </c>
      <c r="J10">
        <v>885502</v>
      </c>
    </row>
    <row r="11" spans="1:10">
      <c r="A11" s="19" t="s">
        <v>399</v>
      </c>
      <c r="B11">
        <f t="shared" si="0"/>
        <v>10174</v>
      </c>
      <c r="C11">
        <f t="shared" si="1"/>
        <v>11652</v>
      </c>
      <c r="D11" s="19" t="s">
        <v>17</v>
      </c>
      <c r="E11">
        <v>1</v>
      </c>
      <c r="F11" s="19" t="s">
        <v>34</v>
      </c>
      <c r="G11" s="19" t="s">
        <v>391</v>
      </c>
      <c r="H11" s="19" t="s">
        <v>394</v>
      </c>
      <c r="I11" s="19">
        <v>885842</v>
      </c>
      <c r="J11">
        <v>887320</v>
      </c>
    </row>
    <row r="12" spans="1:10" ht="15" customHeight="1">
      <c r="A12" s="1" t="s">
        <v>400</v>
      </c>
      <c r="B12">
        <f t="shared" si="0"/>
        <v>12023</v>
      </c>
      <c r="C12">
        <f t="shared" si="1"/>
        <v>13498</v>
      </c>
      <c r="D12" s="3" t="s">
        <v>17</v>
      </c>
      <c r="E12" s="2">
        <v>1</v>
      </c>
      <c r="F12" s="30" t="s">
        <v>46</v>
      </c>
      <c r="G12" s="19" t="s">
        <v>391</v>
      </c>
      <c r="H12" s="19" t="s">
        <v>394</v>
      </c>
      <c r="I12" s="20">
        <v>887691</v>
      </c>
      <c r="J12" s="20">
        <v>889166</v>
      </c>
    </row>
    <row r="13" spans="1:10">
      <c r="A13" s="22" t="s">
        <v>401</v>
      </c>
      <c r="B13">
        <f t="shared" si="0"/>
        <v>13488</v>
      </c>
      <c r="C13">
        <f t="shared" si="1"/>
        <v>14351</v>
      </c>
      <c r="D13" s="5" t="s">
        <v>17</v>
      </c>
      <c r="E13" s="31">
        <v>1</v>
      </c>
      <c r="F13" s="31" t="s">
        <v>46</v>
      </c>
      <c r="G13" s="19" t="s">
        <v>391</v>
      </c>
      <c r="H13" s="19" t="s">
        <v>394</v>
      </c>
      <c r="I13" s="20">
        <v>889156</v>
      </c>
      <c r="J13" s="20">
        <v>890019</v>
      </c>
    </row>
    <row r="14" spans="1:10">
      <c r="A14" s="22" t="s">
        <v>402</v>
      </c>
      <c r="B14">
        <f t="shared" si="0"/>
        <v>14357</v>
      </c>
      <c r="C14">
        <f t="shared" si="1"/>
        <v>16567</v>
      </c>
      <c r="D14" s="5" t="s">
        <v>17</v>
      </c>
      <c r="E14" s="31">
        <v>1</v>
      </c>
      <c r="F14" s="31" t="s">
        <v>12</v>
      </c>
      <c r="G14" s="19" t="s">
        <v>391</v>
      </c>
      <c r="H14" s="19" t="s">
        <v>394</v>
      </c>
      <c r="I14" s="19">
        <v>890025</v>
      </c>
      <c r="J14" s="20">
        <v>892235</v>
      </c>
    </row>
    <row r="15" spans="1:10">
      <c r="A15" s="22" t="s">
        <v>403</v>
      </c>
      <c r="B15">
        <f t="shared" si="0"/>
        <v>16554</v>
      </c>
      <c r="C15">
        <f t="shared" si="1"/>
        <v>17738</v>
      </c>
      <c r="D15" s="19" t="s">
        <v>17</v>
      </c>
      <c r="E15">
        <v>1</v>
      </c>
      <c r="F15" s="19" t="s">
        <v>46</v>
      </c>
      <c r="G15" s="19" t="s">
        <v>391</v>
      </c>
      <c r="H15" s="19" t="s">
        <v>394</v>
      </c>
      <c r="I15" s="20">
        <v>892222</v>
      </c>
      <c r="J15" s="20">
        <v>893406</v>
      </c>
    </row>
    <row r="16" spans="1:10">
      <c r="A16" s="22" t="s">
        <v>404</v>
      </c>
      <c r="B16">
        <f t="shared" si="0"/>
        <v>17738</v>
      </c>
      <c r="C16">
        <f t="shared" si="1"/>
        <v>19216</v>
      </c>
      <c r="D16" s="5" t="s">
        <v>17</v>
      </c>
      <c r="E16" s="31">
        <v>1</v>
      </c>
      <c r="F16" s="31" t="s">
        <v>14</v>
      </c>
      <c r="G16" s="19" t="s">
        <v>391</v>
      </c>
      <c r="H16" s="19" t="s">
        <v>394</v>
      </c>
      <c r="I16" s="20">
        <v>893406</v>
      </c>
      <c r="J16" s="20">
        <v>894884</v>
      </c>
    </row>
    <row r="17" spans="1:10">
      <c r="A17" s="22" t="s">
        <v>405</v>
      </c>
      <c r="B17">
        <f t="shared" si="0"/>
        <v>19225</v>
      </c>
      <c r="C17">
        <f t="shared" si="1"/>
        <v>20601</v>
      </c>
      <c r="D17" s="5" t="s">
        <v>17</v>
      </c>
      <c r="E17" s="31">
        <v>1</v>
      </c>
      <c r="F17" s="31" t="s">
        <v>14</v>
      </c>
      <c r="G17" s="19" t="s">
        <v>391</v>
      </c>
      <c r="H17" s="19" t="s">
        <v>394</v>
      </c>
      <c r="I17" s="20">
        <v>894893</v>
      </c>
      <c r="J17" s="20">
        <v>896269</v>
      </c>
    </row>
    <row r="18" spans="1:10">
      <c r="A18" s="22" t="s">
        <v>406</v>
      </c>
      <c r="B18">
        <f t="shared" si="0"/>
        <v>20665</v>
      </c>
      <c r="C18">
        <f t="shared" si="1"/>
        <v>21255</v>
      </c>
      <c r="D18" s="5" t="s">
        <v>17</v>
      </c>
      <c r="E18" s="31">
        <v>1</v>
      </c>
      <c r="F18" s="31" t="s">
        <v>14</v>
      </c>
      <c r="G18" s="19" t="s">
        <v>391</v>
      </c>
      <c r="H18" s="19" t="s">
        <v>394</v>
      </c>
      <c r="I18" s="20">
        <v>896333</v>
      </c>
      <c r="J18" s="20">
        <v>896923</v>
      </c>
    </row>
    <row r="19" spans="1:10">
      <c r="A19" s="22" t="s">
        <v>407</v>
      </c>
      <c r="B19">
        <f t="shared" si="0"/>
        <v>21292</v>
      </c>
      <c r="C19">
        <f t="shared" si="1"/>
        <v>22443</v>
      </c>
      <c r="D19" s="5" t="s">
        <v>17</v>
      </c>
      <c r="E19" s="31">
        <v>1</v>
      </c>
      <c r="F19" s="31" t="s">
        <v>46</v>
      </c>
      <c r="G19" s="19" t="s">
        <v>391</v>
      </c>
      <c r="H19" s="19" t="s">
        <v>394</v>
      </c>
      <c r="I19" s="20">
        <v>896960</v>
      </c>
      <c r="J19" s="20">
        <v>898111</v>
      </c>
    </row>
    <row r="20" spans="1:10">
      <c r="A20" s="22"/>
      <c r="B20" s="20"/>
      <c r="C20" s="20"/>
      <c r="D20" s="5"/>
      <c r="E20" s="31"/>
      <c r="F20" s="31"/>
      <c r="G20" s="31"/>
      <c r="H20" s="19"/>
    </row>
    <row r="21" spans="1:10">
      <c r="A21" s="22"/>
      <c r="B21" s="20"/>
      <c r="C21" s="20"/>
      <c r="D21" s="5"/>
      <c r="E21" s="31"/>
      <c r="F21" s="31"/>
      <c r="G21" s="31"/>
      <c r="H21" s="19"/>
    </row>
    <row r="22" spans="1:10">
      <c r="A22" s="22"/>
      <c r="B22" s="20"/>
      <c r="C22" s="20"/>
      <c r="D22" s="5"/>
      <c r="E22" s="31"/>
      <c r="F22" s="31"/>
      <c r="G22" s="31"/>
      <c r="H22" s="19"/>
    </row>
    <row r="23" spans="1:10">
      <c r="A23" s="22"/>
      <c r="B23" s="20"/>
      <c r="C23" s="20"/>
      <c r="D23" s="5"/>
      <c r="E23" s="31"/>
      <c r="F23" s="31"/>
      <c r="G23" s="31"/>
      <c r="H23" s="19"/>
    </row>
    <row r="24" spans="1:10">
      <c r="A24" s="22"/>
      <c r="B24" s="20"/>
      <c r="C24" s="20"/>
      <c r="D24" s="31"/>
      <c r="E24" s="31"/>
      <c r="F24" s="31"/>
      <c r="G24" s="31"/>
      <c r="H24" s="19"/>
    </row>
    <row r="25" spans="1:10">
      <c r="A25" s="22"/>
      <c r="B25" s="20"/>
      <c r="C25" s="20"/>
      <c r="D25" s="31"/>
      <c r="E25" s="31"/>
      <c r="F25" s="31"/>
      <c r="G25" s="31"/>
      <c r="H25" s="19"/>
    </row>
    <row r="26" spans="1:10">
      <c r="A26" s="22"/>
      <c r="B26" s="20"/>
      <c r="C26" s="20"/>
      <c r="D26" s="31"/>
      <c r="E26" s="31"/>
      <c r="F26" s="31"/>
      <c r="G26" s="31"/>
      <c r="H26" s="19"/>
    </row>
    <row r="27" spans="1:10">
      <c r="A27" s="22"/>
      <c r="B27" s="20"/>
      <c r="C27" s="20"/>
      <c r="D27" s="31"/>
      <c r="E27" s="31"/>
      <c r="F27" s="31"/>
      <c r="G27" s="31"/>
      <c r="H27" s="19"/>
    </row>
    <row r="28" spans="1:10">
      <c r="A28" s="22"/>
      <c r="B28" s="20"/>
      <c r="C28" s="20"/>
      <c r="D28" s="31"/>
      <c r="E28" s="31"/>
      <c r="F28" s="31"/>
      <c r="G28" s="31"/>
      <c r="H28" s="19"/>
    </row>
    <row r="29" spans="1:10">
      <c r="A29" s="22"/>
      <c r="B29" s="20"/>
      <c r="C29" s="20"/>
      <c r="D29" s="31"/>
      <c r="E29" s="31"/>
      <c r="F29" s="31"/>
      <c r="G29" s="31"/>
      <c r="H29" s="19"/>
    </row>
    <row r="30" spans="1:10">
      <c r="A30" s="22"/>
      <c r="B30" s="20"/>
      <c r="C30" s="20"/>
      <c r="D30" s="31"/>
      <c r="E30" s="31"/>
      <c r="F30" s="31"/>
      <c r="G30" s="31"/>
      <c r="H30" s="19"/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0"/>
  <sheetViews>
    <sheetView zoomScale="87" zoomScaleNormal="87" workbookViewId="0">
      <selection activeCell="F31" sqref="F31"/>
    </sheetView>
  </sheetViews>
  <sheetFormatPr defaultRowHeight="12.75"/>
  <sheetData>
    <row r="1" spans="1:10">
      <c r="A1" s="31" t="s">
        <v>408</v>
      </c>
      <c r="B1" s="31" t="s">
        <v>409</v>
      </c>
    </row>
    <row r="2" spans="1:10" ht="1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23" t="s">
        <v>9</v>
      </c>
      <c r="I2" s="30" t="s">
        <v>66</v>
      </c>
      <c r="J2" s="30" t="s">
        <v>67</v>
      </c>
    </row>
    <row r="3" spans="1:10">
      <c r="A3" s="19" t="s">
        <v>410</v>
      </c>
      <c r="B3">
        <f t="shared" ref="B3:B20" si="0">I3-978643</f>
        <v>1</v>
      </c>
      <c r="C3">
        <f t="shared" ref="C3:C20" si="1">J3-978643</f>
        <v>501</v>
      </c>
      <c r="D3" s="19" t="s">
        <v>17</v>
      </c>
      <c r="E3">
        <v>1</v>
      </c>
      <c r="F3" s="19" t="s">
        <v>157</v>
      </c>
      <c r="G3" s="19" t="s">
        <v>408</v>
      </c>
      <c r="H3" s="19" t="s">
        <v>408</v>
      </c>
      <c r="I3">
        <v>978644</v>
      </c>
      <c r="J3">
        <v>979144</v>
      </c>
    </row>
    <row r="4" spans="1:10">
      <c r="A4" s="19" t="s">
        <v>411</v>
      </c>
      <c r="B4">
        <f t="shared" si="0"/>
        <v>814</v>
      </c>
      <c r="C4">
        <f t="shared" si="1"/>
        <v>1932</v>
      </c>
      <c r="D4" s="19" t="s">
        <v>17</v>
      </c>
      <c r="E4">
        <v>1</v>
      </c>
      <c r="F4" s="19" t="s">
        <v>34</v>
      </c>
      <c r="G4" s="19" t="s">
        <v>408</v>
      </c>
      <c r="H4" s="19" t="s">
        <v>408</v>
      </c>
      <c r="I4">
        <v>979457</v>
      </c>
      <c r="J4">
        <v>980575</v>
      </c>
    </row>
    <row r="5" spans="1:10">
      <c r="A5" s="19" t="s">
        <v>412</v>
      </c>
      <c r="B5">
        <f t="shared" si="0"/>
        <v>1952</v>
      </c>
      <c r="C5">
        <f t="shared" si="1"/>
        <v>3193</v>
      </c>
      <c r="D5" s="19" t="s">
        <v>17</v>
      </c>
      <c r="E5">
        <v>1</v>
      </c>
      <c r="F5" s="19" t="s">
        <v>34</v>
      </c>
      <c r="G5" s="19" t="s">
        <v>408</v>
      </c>
      <c r="H5" s="19" t="s">
        <v>408</v>
      </c>
      <c r="I5">
        <v>980595</v>
      </c>
      <c r="J5">
        <v>981836</v>
      </c>
    </row>
    <row r="6" spans="1:10">
      <c r="A6" s="19" t="s">
        <v>413</v>
      </c>
      <c r="B6">
        <f t="shared" si="0"/>
        <v>3190</v>
      </c>
      <c r="C6">
        <f t="shared" si="1"/>
        <v>3744</v>
      </c>
      <c r="D6" s="19" t="s">
        <v>17</v>
      </c>
      <c r="E6">
        <v>1</v>
      </c>
      <c r="F6" s="19" t="s">
        <v>46</v>
      </c>
      <c r="G6" s="19" t="s">
        <v>408</v>
      </c>
      <c r="H6" s="19" t="s">
        <v>408</v>
      </c>
      <c r="I6">
        <v>981833</v>
      </c>
      <c r="J6">
        <v>982387</v>
      </c>
    </row>
    <row r="7" spans="1:10">
      <c r="A7" s="19" t="s">
        <v>414</v>
      </c>
      <c r="B7">
        <f t="shared" si="0"/>
        <v>3741</v>
      </c>
      <c r="C7">
        <f t="shared" si="1"/>
        <v>4889</v>
      </c>
      <c r="D7" s="19" t="s">
        <v>17</v>
      </c>
      <c r="E7">
        <v>1</v>
      </c>
      <c r="F7" s="19" t="s">
        <v>18</v>
      </c>
      <c r="G7" s="19" t="s">
        <v>408</v>
      </c>
      <c r="H7" s="19" t="s">
        <v>408</v>
      </c>
      <c r="I7" s="19">
        <v>982384</v>
      </c>
      <c r="J7">
        <v>983532</v>
      </c>
    </row>
    <row r="8" spans="1:10">
      <c r="A8" s="19" t="s">
        <v>415</v>
      </c>
      <c r="B8">
        <f t="shared" si="0"/>
        <v>4886</v>
      </c>
      <c r="C8">
        <f t="shared" si="1"/>
        <v>6295</v>
      </c>
      <c r="D8" s="19" t="s">
        <v>17</v>
      </c>
      <c r="E8">
        <v>1</v>
      </c>
      <c r="F8" s="19" t="s">
        <v>14</v>
      </c>
      <c r="G8" s="19" t="s">
        <v>408</v>
      </c>
      <c r="H8" s="19" t="s">
        <v>408</v>
      </c>
      <c r="I8" s="19">
        <v>983529</v>
      </c>
      <c r="J8">
        <v>984938</v>
      </c>
    </row>
    <row r="9" spans="1:10">
      <c r="A9" s="19" t="s">
        <v>416</v>
      </c>
      <c r="B9">
        <f t="shared" si="0"/>
        <v>6292</v>
      </c>
      <c r="C9">
        <f t="shared" si="1"/>
        <v>7512</v>
      </c>
      <c r="D9" s="19" t="s">
        <v>17</v>
      </c>
      <c r="E9">
        <v>1</v>
      </c>
      <c r="F9" s="19" t="s">
        <v>20</v>
      </c>
      <c r="G9" s="19" t="s">
        <v>408</v>
      </c>
      <c r="H9" s="19" t="s">
        <v>408</v>
      </c>
      <c r="I9" s="19">
        <v>984935</v>
      </c>
      <c r="J9">
        <v>986155</v>
      </c>
    </row>
    <row r="10" spans="1:10">
      <c r="A10" s="19" t="s">
        <v>417</v>
      </c>
      <c r="B10">
        <f t="shared" si="0"/>
        <v>7523</v>
      </c>
      <c r="C10">
        <f t="shared" si="1"/>
        <v>7954</v>
      </c>
      <c r="D10" s="19" t="s">
        <v>17</v>
      </c>
      <c r="E10">
        <v>1</v>
      </c>
      <c r="F10" s="19" t="s">
        <v>46</v>
      </c>
      <c r="G10" s="19" t="s">
        <v>408</v>
      </c>
      <c r="H10" s="19" t="s">
        <v>408</v>
      </c>
      <c r="I10" s="19">
        <v>986166</v>
      </c>
      <c r="J10">
        <v>986597</v>
      </c>
    </row>
    <row r="11" spans="1:10">
      <c r="A11" s="19" t="s">
        <v>418</v>
      </c>
      <c r="B11">
        <f t="shared" si="0"/>
        <v>7954</v>
      </c>
      <c r="C11">
        <f t="shared" si="1"/>
        <v>9294</v>
      </c>
      <c r="D11" s="19" t="s">
        <v>17</v>
      </c>
      <c r="E11">
        <v>1</v>
      </c>
      <c r="F11" s="19" t="s">
        <v>12</v>
      </c>
      <c r="G11" s="19" t="s">
        <v>408</v>
      </c>
      <c r="H11" s="19" t="s">
        <v>408</v>
      </c>
      <c r="I11" s="19">
        <v>986597</v>
      </c>
      <c r="J11">
        <v>987937</v>
      </c>
    </row>
    <row r="12" spans="1:10" ht="15" customHeight="1">
      <c r="A12" s="1" t="s">
        <v>419</v>
      </c>
      <c r="B12">
        <f t="shared" si="0"/>
        <v>9291</v>
      </c>
      <c r="C12">
        <f t="shared" si="1"/>
        <v>10367</v>
      </c>
      <c r="D12" s="3" t="s">
        <v>17</v>
      </c>
      <c r="E12" s="2">
        <v>1</v>
      </c>
      <c r="F12" s="30" t="s">
        <v>18</v>
      </c>
      <c r="G12" s="19" t="s">
        <v>408</v>
      </c>
      <c r="H12" s="19" t="s">
        <v>408</v>
      </c>
      <c r="I12" s="20">
        <v>987934</v>
      </c>
      <c r="J12" s="20">
        <v>989010</v>
      </c>
    </row>
    <row r="13" spans="1:10">
      <c r="A13" s="22" t="s">
        <v>420</v>
      </c>
      <c r="B13">
        <f t="shared" si="0"/>
        <v>10364</v>
      </c>
      <c r="C13">
        <f t="shared" si="1"/>
        <v>11536</v>
      </c>
      <c r="D13" s="5" t="s">
        <v>17</v>
      </c>
      <c r="E13" s="31">
        <v>1</v>
      </c>
      <c r="F13" s="31" t="s">
        <v>20</v>
      </c>
      <c r="G13" s="19" t="s">
        <v>408</v>
      </c>
      <c r="H13" s="19" t="s">
        <v>408</v>
      </c>
      <c r="I13" s="20">
        <v>989007</v>
      </c>
      <c r="J13" s="20">
        <v>990179</v>
      </c>
    </row>
    <row r="14" spans="1:10">
      <c r="A14" s="22" t="s">
        <v>421</v>
      </c>
      <c r="B14">
        <f t="shared" si="0"/>
        <v>11526</v>
      </c>
      <c r="C14">
        <f t="shared" si="1"/>
        <v>12278</v>
      </c>
      <c r="D14" s="5" t="s">
        <v>17</v>
      </c>
      <c r="E14" s="31">
        <v>1</v>
      </c>
      <c r="F14" s="31" t="s">
        <v>18</v>
      </c>
      <c r="G14" s="19" t="s">
        <v>408</v>
      </c>
      <c r="H14" s="19" t="s">
        <v>408</v>
      </c>
      <c r="I14" s="19">
        <v>990169</v>
      </c>
      <c r="J14" s="20">
        <v>990921</v>
      </c>
    </row>
    <row r="15" spans="1:10">
      <c r="A15" s="22" t="s">
        <v>422</v>
      </c>
      <c r="B15">
        <f t="shared" si="0"/>
        <v>20599</v>
      </c>
      <c r="C15">
        <f t="shared" si="1"/>
        <v>21996</v>
      </c>
      <c r="D15" s="19" t="s">
        <v>17</v>
      </c>
      <c r="E15">
        <v>2</v>
      </c>
      <c r="F15" s="19" t="s">
        <v>18</v>
      </c>
      <c r="G15" s="19" t="s">
        <v>408</v>
      </c>
      <c r="H15" s="19" t="s">
        <v>408</v>
      </c>
      <c r="I15" s="20">
        <v>999242</v>
      </c>
      <c r="J15" s="20">
        <v>1000639</v>
      </c>
    </row>
    <row r="16" spans="1:10">
      <c r="A16" s="22" t="s">
        <v>423</v>
      </c>
      <c r="B16">
        <f t="shared" si="0"/>
        <v>22067</v>
      </c>
      <c r="C16">
        <f t="shared" si="1"/>
        <v>23263</v>
      </c>
      <c r="D16" s="5" t="s">
        <v>17</v>
      </c>
      <c r="E16" s="31">
        <v>2</v>
      </c>
      <c r="F16" s="31" t="s">
        <v>20</v>
      </c>
      <c r="G16" s="19" t="s">
        <v>408</v>
      </c>
      <c r="H16" s="19" t="s">
        <v>408</v>
      </c>
      <c r="I16" s="20">
        <v>1000710</v>
      </c>
      <c r="J16" s="20">
        <v>1001906</v>
      </c>
    </row>
    <row r="17" spans="1:10">
      <c r="A17" s="22" t="s">
        <v>424</v>
      </c>
      <c r="B17">
        <f t="shared" si="0"/>
        <v>23267</v>
      </c>
      <c r="C17">
        <f t="shared" si="1"/>
        <v>23794</v>
      </c>
      <c r="D17" s="5" t="s">
        <v>17</v>
      </c>
      <c r="E17" s="31">
        <v>2</v>
      </c>
      <c r="F17" s="31" t="s">
        <v>14</v>
      </c>
      <c r="G17" s="19" t="s">
        <v>408</v>
      </c>
      <c r="H17" s="19" t="s">
        <v>408</v>
      </c>
      <c r="I17" s="20">
        <v>1001910</v>
      </c>
      <c r="J17" s="20">
        <v>1002437</v>
      </c>
    </row>
    <row r="18" spans="1:10">
      <c r="A18" s="22" t="s">
        <v>425</v>
      </c>
      <c r="B18">
        <f t="shared" si="0"/>
        <v>23819</v>
      </c>
      <c r="C18">
        <f t="shared" si="1"/>
        <v>26032</v>
      </c>
      <c r="D18" s="5" t="s">
        <v>17</v>
      </c>
      <c r="E18" s="31">
        <v>2</v>
      </c>
      <c r="F18" s="31" t="s">
        <v>12</v>
      </c>
      <c r="G18" s="19" t="s">
        <v>408</v>
      </c>
      <c r="H18" s="19" t="s">
        <v>408</v>
      </c>
      <c r="I18" s="20">
        <v>1002462</v>
      </c>
      <c r="J18" s="20">
        <v>1004675</v>
      </c>
    </row>
    <row r="19" spans="1:10">
      <c r="A19" s="22" t="s">
        <v>426</v>
      </c>
      <c r="B19">
        <f t="shared" si="0"/>
        <v>26065</v>
      </c>
      <c r="C19">
        <f t="shared" si="1"/>
        <v>26736</v>
      </c>
      <c r="D19" s="5" t="s">
        <v>17</v>
      </c>
      <c r="E19" s="31">
        <v>2</v>
      </c>
      <c r="F19" s="31" t="s">
        <v>20</v>
      </c>
      <c r="G19" s="19" t="s">
        <v>408</v>
      </c>
      <c r="H19" s="19" t="s">
        <v>408</v>
      </c>
      <c r="I19" s="20">
        <v>1004708</v>
      </c>
      <c r="J19" s="20">
        <v>1005379</v>
      </c>
    </row>
    <row r="20" spans="1:10">
      <c r="A20" s="22" t="s">
        <v>427</v>
      </c>
      <c r="B20">
        <f t="shared" si="0"/>
        <v>26715</v>
      </c>
      <c r="C20">
        <f t="shared" si="1"/>
        <v>27149</v>
      </c>
      <c r="D20" s="31" t="s">
        <v>17</v>
      </c>
      <c r="E20" s="31">
        <v>2</v>
      </c>
      <c r="F20" s="31" t="s">
        <v>20</v>
      </c>
      <c r="G20" s="19" t="s">
        <v>408</v>
      </c>
      <c r="H20" s="19" t="s">
        <v>408</v>
      </c>
      <c r="I20" s="20">
        <v>1005358</v>
      </c>
      <c r="J20">
        <v>1005792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0"/>
  <sheetViews>
    <sheetView workbookViewId="0">
      <selection activeCell="F4" sqref="F4"/>
    </sheetView>
  </sheetViews>
  <sheetFormatPr defaultRowHeight="12.75"/>
  <sheetData>
    <row r="1" spans="1:10">
      <c r="A1" s="31" t="s">
        <v>428</v>
      </c>
      <c r="B1" s="31" t="s">
        <v>429</v>
      </c>
    </row>
    <row r="2" spans="1:10" ht="1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23" t="s">
        <v>9</v>
      </c>
      <c r="I2" s="30" t="s">
        <v>66</v>
      </c>
      <c r="J2" s="30" t="s">
        <v>67</v>
      </c>
    </row>
    <row r="3" spans="1:10">
      <c r="A3" s="19" t="s">
        <v>430</v>
      </c>
      <c r="B3">
        <f>I3-1071</f>
        <v>1</v>
      </c>
      <c r="C3">
        <f>J3-1071</f>
        <v>1755</v>
      </c>
      <c r="D3" s="19" t="s">
        <v>17</v>
      </c>
      <c r="E3">
        <v>1</v>
      </c>
      <c r="F3" s="19" t="s">
        <v>12</v>
      </c>
      <c r="G3" s="19" t="s">
        <v>431</v>
      </c>
      <c r="H3" s="19" t="s">
        <v>431</v>
      </c>
      <c r="I3" s="19">
        <v>1072</v>
      </c>
      <c r="J3">
        <v>2826</v>
      </c>
    </row>
    <row r="4" spans="1:10">
      <c r="A4" s="19" t="s">
        <v>432</v>
      </c>
      <c r="B4">
        <f>I4-1071</f>
        <v>1806</v>
      </c>
      <c r="C4">
        <f>J4-1071</f>
        <v>3410</v>
      </c>
      <c r="D4" s="19" t="s">
        <v>17</v>
      </c>
      <c r="E4">
        <v>1</v>
      </c>
      <c r="F4" s="19" t="s">
        <v>253</v>
      </c>
      <c r="G4" s="19" t="s">
        <v>431</v>
      </c>
      <c r="H4" s="19" t="s">
        <v>431</v>
      </c>
      <c r="I4">
        <v>2877</v>
      </c>
      <c r="J4">
        <v>4481</v>
      </c>
    </row>
    <row r="5" spans="1:10">
      <c r="A5" s="19"/>
      <c r="D5" s="19"/>
      <c r="F5" s="19"/>
      <c r="G5" s="19"/>
      <c r="H5" s="19"/>
    </row>
    <row r="6" spans="1:10">
      <c r="A6" s="19"/>
      <c r="D6" s="19"/>
      <c r="F6" s="19"/>
      <c r="G6" s="19"/>
      <c r="H6" s="19"/>
    </row>
    <row r="7" spans="1:10">
      <c r="A7" s="19"/>
      <c r="D7" s="19"/>
      <c r="F7" s="19"/>
      <c r="G7" s="19"/>
      <c r="H7" s="19"/>
      <c r="I7" s="19"/>
    </row>
    <row r="8" spans="1:10">
      <c r="A8" s="19"/>
      <c r="D8" s="19"/>
      <c r="F8" s="19"/>
      <c r="G8" s="19"/>
      <c r="H8" s="19"/>
      <c r="I8" s="19"/>
    </row>
    <row r="9" spans="1:10">
      <c r="A9" s="19"/>
      <c r="D9" s="19"/>
      <c r="F9" s="19"/>
      <c r="G9" s="19"/>
      <c r="H9" s="19"/>
      <c r="I9" s="19"/>
    </row>
    <row r="10" spans="1:10">
      <c r="A10" s="19"/>
      <c r="D10" s="19"/>
      <c r="F10" s="19"/>
      <c r="G10" s="19"/>
      <c r="H10" s="19"/>
      <c r="I10" s="19"/>
    </row>
    <row r="11" spans="1:10">
      <c r="A11" s="19"/>
      <c r="D11" s="19"/>
      <c r="F11" s="19"/>
      <c r="G11" s="19"/>
      <c r="H11" s="19"/>
      <c r="I11" s="19"/>
    </row>
    <row r="12" spans="1:10" ht="15" customHeight="1">
      <c r="A12" s="1"/>
      <c r="D12" s="3"/>
      <c r="E12" s="2"/>
      <c r="F12" s="30"/>
      <c r="G12" s="19"/>
      <c r="H12" s="19"/>
      <c r="I12" s="20"/>
      <c r="J12" s="20"/>
    </row>
    <row r="13" spans="1:10">
      <c r="A13" s="22"/>
      <c r="D13" s="5"/>
      <c r="E13" s="31"/>
      <c r="F13" s="31"/>
      <c r="G13" s="19"/>
      <c r="H13" s="19"/>
      <c r="I13" s="20"/>
      <c r="J13" s="20"/>
    </row>
    <row r="14" spans="1:10">
      <c r="A14" s="22"/>
      <c r="D14" s="5"/>
      <c r="E14" s="31"/>
      <c r="F14" s="31"/>
      <c r="G14" s="19"/>
      <c r="H14" s="19"/>
      <c r="I14" s="19"/>
      <c r="J14" s="20"/>
    </row>
    <row r="15" spans="1:10">
      <c r="A15" s="22"/>
      <c r="D15" s="19"/>
      <c r="F15" s="19"/>
      <c r="G15" s="19"/>
      <c r="H15" s="19"/>
      <c r="I15" s="20"/>
      <c r="J15" s="20"/>
    </row>
    <row r="16" spans="1:10">
      <c r="A16" s="22"/>
      <c r="D16" s="5"/>
      <c r="E16" s="31"/>
      <c r="F16" s="31"/>
      <c r="G16" s="19"/>
      <c r="H16" s="19"/>
      <c r="I16" s="20"/>
      <c r="J16" s="20"/>
    </row>
    <row r="17" spans="1:10">
      <c r="A17" s="22"/>
      <c r="D17" s="5"/>
      <c r="E17" s="31"/>
      <c r="F17" s="31"/>
      <c r="G17" s="19"/>
      <c r="H17" s="19"/>
      <c r="I17" s="20"/>
      <c r="J17" s="20"/>
    </row>
    <row r="18" spans="1:10">
      <c r="A18" s="22"/>
      <c r="D18" s="5"/>
      <c r="E18" s="31"/>
      <c r="F18" s="31"/>
      <c r="G18" s="19"/>
      <c r="H18" s="19"/>
      <c r="I18" s="20"/>
      <c r="J18" s="20"/>
    </row>
    <row r="19" spans="1:10">
      <c r="A19" s="22"/>
      <c r="D19" s="5"/>
      <c r="E19" s="31"/>
      <c r="F19" s="31"/>
      <c r="G19" s="19"/>
      <c r="H19" s="19"/>
      <c r="I19" s="20"/>
      <c r="J19" s="20"/>
    </row>
    <row r="20" spans="1:10">
      <c r="A20" s="22"/>
      <c r="D20" s="31"/>
      <c r="E20" s="31"/>
      <c r="F20" s="31"/>
      <c r="G20" s="19"/>
      <c r="H20" s="19"/>
      <c r="I20" s="2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1"/>
  <sheetViews>
    <sheetView workbookViewId="0">
      <selection sqref="A1:J21"/>
    </sheetView>
  </sheetViews>
  <sheetFormatPr defaultRowHeight="12.75"/>
  <sheetData>
    <row r="1" spans="1:10">
      <c r="A1" s="19" t="s">
        <v>433</v>
      </c>
      <c r="B1" s="26" t="s">
        <v>434</v>
      </c>
    </row>
    <row r="2" spans="1:10" ht="1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23" t="s">
        <v>9</v>
      </c>
      <c r="I2" s="30" t="s">
        <v>66</v>
      </c>
      <c r="J2" s="30" t="s">
        <v>67</v>
      </c>
    </row>
    <row r="3" spans="1:10">
      <c r="A3" s="19" t="s">
        <v>435</v>
      </c>
      <c r="B3">
        <f t="shared" ref="B3:B21" si="0">I3-40410</f>
        <v>1</v>
      </c>
      <c r="C3">
        <f t="shared" ref="C3:C21" si="1">J3-40410</f>
        <v>843</v>
      </c>
      <c r="D3" s="19" t="s">
        <v>11</v>
      </c>
      <c r="E3">
        <v>1</v>
      </c>
      <c r="F3" s="19" t="s">
        <v>46</v>
      </c>
      <c r="G3" s="19" t="s">
        <v>433</v>
      </c>
      <c r="H3" s="19" t="s">
        <v>433</v>
      </c>
      <c r="I3" s="27">
        <v>40411</v>
      </c>
      <c r="J3">
        <v>41253</v>
      </c>
    </row>
    <row r="4" spans="1:10">
      <c r="A4" s="19" t="s">
        <v>436</v>
      </c>
      <c r="B4">
        <f t="shared" si="0"/>
        <v>1001</v>
      </c>
      <c r="C4">
        <f t="shared" si="1"/>
        <v>1987</v>
      </c>
      <c r="D4" s="19" t="s">
        <v>11</v>
      </c>
      <c r="E4">
        <v>1</v>
      </c>
      <c r="F4" s="19" t="s">
        <v>18</v>
      </c>
      <c r="G4" s="19" t="s">
        <v>433</v>
      </c>
      <c r="H4" s="19" t="s">
        <v>433</v>
      </c>
      <c r="I4" s="27">
        <v>41411</v>
      </c>
      <c r="J4" s="27">
        <v>42397</v>
      </c>
    </row>
    <row r="5" spans="1:10">
      <c r="A5" s="19" t="s">
        <v>437</v>
      </c>
      <c r="B5">
        <f t="shared" si="0"/>
        <v>2032</v>
      </c>
      <c r="C5">
        <f t="shared" si="1"/>
        <v>2673</v>
      </c>
      <c r="D5" s="19" t="s">
        <v>11</v>
      </c>
      <c r="E5">
        <v>1</v>
      </c>
      <c r="F5" s="19" t="s">
        <v>18</v>
      </c>
      <c r="G5" s="19" t="s">
        <v>433</v>
      </c>
      <c r="H5" s="19" t="s">
        <v>433</v>
      </c>
      <c r="I5" s="27">
        <v>42442</v>
      </c>
      <c r="J5" s="27">
        <v>43083</v>
      </c>
    </row>
    <row r="6" spans="1:10">
      <c r="A6" s="19" t="s">
        <v>438</v>
      </c>
      <c r="B6">
        <f t="shared" si="0"/>
        <v>2700</v>
      </c>
      <c r="C6">
        <f t="shared" si="1"/>
        <v>2882</v>
      </c>
      <c r="D6" s="19" t="s">
        <v>11</v>
      </c>
      <c r="E6">
        <v>1</v>
      </c>
      <c r="F6" s="19" t="s">
        <v>20</v>
      </c>
      <c r="G6" s="19" t="s">
        <v>433</v>
      </c>
      <c r="H6" s="19" t="s">
        <v>433</v>
      </c>
      <c r="I6" s="27">
        <v>43110</v>
      </c>
      <c r="J6" s="27">
        <v>43292</v>
      </c>
    </row>
    <row r="7" spans="1:10">
      <c r="A7" s="19" t="s">
        <v>439</v>
      </c>
      <c r="B7">
        <f t="shared" si="0"/>
        <v>2933</v>
      </c>
      <c r="C7">
        <f t="shared" si="1"/>
        <v>3883</v>
      </c>
      <c r="D7" s="19" t="s">
        <v>11</v>
      </c>
      <c r="E7">
        <v>1</v>
      </c>
      <c r="F7" s="19" t="s">
        <v>46</v>
      </c>
      <c r="G7" s="19" t="s">
        <v>433</v>
      </c>
      <c r="H7" s="19" t="s">
        <v>433</v>
      </c>
      <c r="I7" s="27">
        <v>43343</v>
      </c>
      <c r="J7" s="27">
        <v>44293</v>
      </c>
    </row>
    <row r="8" spans="1:10">
      <c r="A8" s="19" t="s">
        <v>440</v>
      </c>
      <c r="B8">
        <f t="shared" si="0"/>
        <v>3928</v>
      </c>
      <c r="C8">
        <f t="shared" si="1"/>
        <v>5445</v>
      </c>
      <c r="D8" s="19" t="s">
        <v>11</v>
      </c>
      <c r="E8">
        <v>1</v>
      </c>
      <c r="F8" s="19" t="s">
        <v>12</v>
      </c>
      <c r="G8" s="19" t="s">
        <v>433</v>
      </c>
      <c r="H8" s="19" t="s">
        <v>433</v>
      </c>
      <c r="I8" s="27">
        <v>44338</v>
      </c>
      <c r="J8" s="27">
        <v>45855</v>
      </c>
    </row>
    <row r="9" spans="1:10">
      <c r="A9" s="19" t="s">
        <v>441</v>
      </c>
      <c r="B9">
        <f t="shared" si="0"/>
        <v>5442</v>
      </c>
      <c r="C9">
        <f t="shared" si="1"/>
        <v>6530</v>
      </c>
      <c r="D9" s="19" t="s">
        <v>11</v>
      </c>
      <c r="E9">
        <v>1</v>
      </c>
      <c r="F9" s="19" t="s">
        <v>18</v>
      </c>
      <c r="G9" s="19" t="s">
        <v>433</v>
      </c>
      <c r="H9" s="19" t="s">
        <v>433</v>
      </c>
      <c r="I9" s="27">
        <v>45852</v>
      </c>
      <c r="J9" s="27">
        <v>46940</v>
      </c>
    </row>
    <row r="10" spans="1:10">
      <c r="A10" s="19" t="s">
        <v>442</v>
      </c>
      <c r="B10">
        <f t="shared" si="0"/>
        <v>6535</v>
      </c>
      <c r="C10">
        <f t="shared" si="1"/>
        <v>7878</v>
      </c>
      <c r="D10" s="19" t="s">
        <v>11</v>
      </c>
      <c r="E10">
        <v>1</v>
      </c>
      <c r="F10" s="19" t="s">
        <v>14</v>
      </c>
      <c r="G10" s="19" t="s">
        <v>433</v>
      </c>
      <c r="H10" s="19" t="s">
        <v>433</v>
      </c>
      <c r="I10" s="27">
        <v>46945</v>
      </c>
      <c r="J10" s="27">
        <v>48288</v>
      </c>
    </row>
    <row r="11" spans="1:10">
      <c r="A11" s="19" t="s">
        <v>443</v>
      </c>
      <c r="B11">
        <f t="shared" si="0"/>
        <v>7881</v>
      </c>
      <c r="C11">
        <f t="shared" si="1"/>
        <v>9206</v>
      </c>
      <c r="D11" s="19" t="s">
        <v>11</v>
      </c>
      <c r="E11">
        <v>1</v>
      </c>
      <c r="F11" s="19" t="s">
        <v>18</v>
      </c>
      <c r="G11" s="19" t="s">
        <v>433</v>
      </c>
      <c r="H11" s="19" t="s">
        <v>433</v>
      </c>
      <c r="I11" s="27">
        <v>48291</v>
      </c>
      <c r="J11" s="27">
        <v>49616</v>
      </c>
    </row>
    <row r="12" spans="1:10">
      <c r="A12" s="19" t="s">
        <v>444</v>
      </c>
      <c r="B12">
        <f t="shared" si="0"/>
        <v>9297</v>
      </c>
      <c r="C12">
        <f t="shared" si="1"/>
        <v>9689</v>
      </c>
      <c r="D12" s="19" t="s">
        <v>17</v>
      </c>
      <c r="E12">
        <v>1</v>
      </c>
      <c r="F12" s="19" t="s">
        <v>20</v>
      </c>
      <c r="G12" s="19" t="s">
        <v>433</v>
      </c>
      <c r="H12" s="19" t="s">
        <v>433</v>
      </c>
      <c r="I12" s="27">
        <v>49707</v>
      </c>
      <c r="J12" s="27">
        <v>50099</v>
      </c>
    </row>
    <row r="13" spans="1:10">
      <c r="A13" s="19" t="s">
        <v>445</v>
      </c>
      <c r="B13">
        <f t="shared" si="0"/>
        <v>9701</v>
      </c>
      <c r="C13">
        <f t="shared" si="1"/>
        <v>11923</v>
      </c>
      <c r="D13" s="19" t="s">
        <v>11</v>
      </c>
      <c r="E13">
        <v>1</v>
      </c>
      <c r="F13" s="19" t="s">
        <v>12</v>
      </c>
      <c r="G13" s="19" t="s">
        <v>433</v>
      </c>
      <c r="H13" s="19" t="s">
        <v>433</v>
      </c>
      <c r="I13" s="27">
        <v>50111</v>
      </c>
      <c r="J13" s="27">
        <v>52333</v>
      </c>
    </row>
    <row r="14" spans="1:10">
      <c r="A14" s="19" t="s">
        <v>446</v>
      </c>
      <c r="B14">
        <f t="shared" si="0"/>
        <v>12142</v>
      </c>
      <c r="C14">
        <f t="shared" si="1"/>
        <v>12582</v>
      </c>
      <c r="D14" s="19" t="s">
        <v>17</v>
      </c>
      <c r="E14">
        <v>1</v>
      </c>
      <c r="F14" s="19" t="s">
        <v>20</v>
      </c>
      <c r="G14" s="19" t="s">
        <v>433</v>
      </c>
      <c r="H14" s="19" t="s">
        <v>433</v>
      </c>
      <c r="I14" s="27">
        <v>52552</v>
      </c>
      <c r="J14" s="27">
        <v>52992</v>
      </c>
    </row>
    <row r="15" spans="1:10">
      <c r="A15" s="19" t="s">
        <v>447</v>
      </c>
      <c r="B15">
        <f t="shared" si="0"/>
        <v>12627</v>
      </c>
      <c r="C15">
        <f t="shared" si="1"/>
        <v>13616</v>
      </c>
      <c r="D15" s="19" t="s">
        <v>17</v>
      </c>
      <c r="E15">
        <v>1</v>
      </c>
      <c r="F15" s="19" t="s">
        <v>18</v>
      </c>
      <c r="G15" s="19" t="s">
        <v>433</v>
      </c>
      <c r="H15" s="19" t="s">
        <v>433</v>
      </c>
      <c r="I15" s="27">
        <v>53037</v>
      </c>
      <c r="J15" s="27">
        <v>54026</v>
      </c>
    </row>
    <row r="16" spans="1:10">
      <c r="A16" s="19" t="s">
        <v>448</v>
      </c>
      <c r="B16">
        <f t="shared" si="0"/>
        <v>13709</v>
      </c>
      <c r="C16">
        <f t="shared" si="1"/>
        <v>14500</v>
      </c>
      <c r="D16" s="19" t="s">
        <v>17</v>
      </c>
      <c r="E16">
        <v>1</v>
      </c>
      <c r="F16" s="19" t="s">
        <v>18</v>
      </c>
      <c r="G16" s="19" t="s">
        <v>433</v>
      </c>
      <c r="H16" s="19" t="s">
        <v>433</v>
      </c>
      <c r="I16" s="27">
        <v>54119</v>
      </c>
      <c r="J16" s="27">
        <v>54910</v>
      </c>
    </row>
    <row r="17" spans="1:10">
      <c r="A17" s="19" t="s">
        <v>449</v>
      </c>
      <c r="B17">
        <f t="shared" si="0"/>
        <v>14501</v>
      </c>
      <c r="C17">
        <f t="shared" si="1"/>
        <v>15871</v>
      </c>
      <c r="D17" s="19" t="s">
        <v>17</v>
      </c>
      <c r="E17">
        <v>1</v>
      </c>
      <c r="F17" s="19" t="s">
        <v>18</v>
      </c>
      <c r="G17" s="19" t="s">
        <v>433</v>
      </c>
      <c r="H17" s="19" t="s">
        <v>433</v>
      </c>
      <c r="I17" s="27">
        <v>54911</v>
      </c>
      <c r="J17" s="27">
        <v>56281</v>
      </c>
    </row>
    <row r="18" spans="1:10">
      <c r="A18" s="19" t="s">
        <v>450</v>
      </c>
      <c r="B18">
        <f t="shared" si="0"/>
        <v>16444</v>
      </c>
      <c r="C18">
        <f t="shared" si="1"/>
        <v>17397</v>
      </c>
      <c r="D18" s="19" t="s">
        <v>11</v>
      </c>
      <c r="E18">
        <v>1</v>
      </c>
      <c r="F18" s="19" t="s">
        <v>18</v>
      </c>
      <c r="G18" s="19" t="s">
        <v>433</v>
      </c>
      <c r="H18" s="19" t="s">
        <v>433</v>
      </c>
      <c r="I18" s="27">
        <v>56854</v>
      </c>
      <c r="J18" s="27">
        <v>57807</v>
      </c>
    </row>
    <row r="19" spans="1:10">
      <c r="A19" s="19" t="s">
        <v>451</v>
      </c>
      <c r="B19">
        <f t="shared" si="0"/>
        <v>17562</v>
      </c>
      <c r="C19">
        <f t="shared" si="1"/>
        <v>19913</v>
      </c>
      <c r="D19" s="19" t="s">
        <v>17</v>
      </c>
      <c r="E19">
        <v>1</v>
      </c>
      <c r="F19" s="19" t="s">
        <v>157</v>
      </c>
      <c r="G19" s="19" t="s">
        <v>433</v>
      </c>
      <c r="H19" s="19" t="s">
        <v>433</v>
      </c>
      <c r="I19" s="27">
        <v>57972</v>
      </c>
      <c r="J19" s="27">
        <v>60323</v>
      </c>
    </row>
    <row r="20" spans="1:10">
      <c r="A20" s="19" t="s">
        <v>452</v>
      </c>
      <c r="B20">
        <f t="shared" si="0"/>
        <v>19881</v>
      </c>
      <c r="C20">
        <f t="shared" si="1"/>
        <v>20789</v>
      </c>
      <c r="D20" s="19" t="s">
        <v>11</v>
      </c>
      <c r="E20">
        <v>1</v>
      </c>
      <c r="F20" s="19" t="s">
        <v>157</v>
      </c>
      <c r="G20" s="19" t="s">
        <v>433</v>
      </c>
      <c r="H20" s="19" t="s">
        <v>433</v>
      </c>
      <c r="I20" s="27">
        <v>60291</v>
      </c>
      <c r="J20" s="27">
        <v>61199</v>
      </c>
    </row>
    <row r="21" spans="1:10">
      <c r="A21" s="19" t="s">
        <v>453</v>
      </c>
      <c r="B21">
        <f t="shared" si="0"/>
        <v>20792</v>
      </c>
      <c r="C21">
        <f t="shared" si="1"/>
        <v>24421</v>
      </c>
      <c r="D21" s="19" t="s">
        <v>11</v>
      </c>
      <c r="E21">
        <v>1</v>
      </c>
      <c r="F21" s="19" t="s">
        <v>157</v>
      </c>
      <c r="G21" s="19" t="s">
        <v>433</v>
      </c>
      <c r="H21" s="19" t="s">
        <v>433</v>
      </c>
      <c r="I21" s="27">
        <v>61202</v>
      </c>
      <c r="J21" s="27">
        <v>64831</v>
      </c>
    </row>
  </sheetData>
  <hyperlinks>
    <hyperlink ref="B1" r:id="rId1" display="https://www.ncbi.nlm.nih.gov/nuccore/CP003266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8"/>
  <sheetViews>
    <sheetView zoomScale="117" workbookViewId="0">
      <selection activeCell="A2" sqref="A2:J23"/>
    </sheetView>
  </sheetViews>
  <sheetFormatPr defaultRowHeight="12.75"/>
  <sheetData>
    <row r="1" spans="1:10">
      <c r="A1" s="19" t="s">
        <v>454</v>
      </c>
      <c r="B1" s="26"/>
    </row>
    <row r="2" spans="1:10" ht="1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23" t="s">
        <v>9</v>
      </c>
      <c r="I2" s="30" t="s">
        <v>66</v>
      </c>
      <c r="J2" s="30" t="s">
        <v>67</v>
      </c>
    </row>
    <row r="3" spans="1:10">
      <c r="A3" s="19" t="s">
        <v>455</v>
      </c>
      <c r="B3">
        <f t="shared" ref="B3:B23" si="0">I3-2044</f>
        <v>1</v>
      </c>
      <c r="C3">
        <f t="shared" ref="C3:C23" si="1">J3-2044</f>
        <v>1011</v>
      </c>
      <c r="D3" s="19" t="s">
        <v>11</v>
      </c>
      <c r="E3">
        <v>1</v>
      </c>
      <c r="F3" s="19" t="s">
        <v>20</v>
      </c>
      <c r="G3" s="19" t="s">
        <v>454</v>
      </c>
      <c r="H3" s="19" t="s">
        <v>454</v>
      </c>
      <c r="I3" s="28">
        <v>2045</v>
      </c>
      <c r="J3" s="28">
        <v>3055</v>
      </c>
    </row>
    <row r="4" spans="1:10">
      <c r="A4" s="19" t="s">
        <v>456</v>
      </c>
      <c r="B4">
        <f t="shared" si="0"/>
        <v>1074</v>
      </c>
      <c r="C4">
        <f t="shared" si="1"/>
        <v>2447</v>
      </c>
      <c r="D4" s="19" t="s">
        <v>11</v>
      </c>
      <c r="E4">
        <v>1</v>
      </c>
      <c r="F4" s="19" t="s">
        <v>18</v>
      </c>
      <c r="G4" s="19" t="s">
        <v>454</v>
      </c>
      <c r="H4" s="19" t="s">
        <v>454</v>
      </c>
      <c r="I4" s="28">
        <v>3118</v>
      </c>
      <c r="J4" s="28">
        <v>4491</v>
      </c>
    </row>
    <row r="5" spans="1:10">
      <c r="A5" s="19" t="s">
        <v>457</v>
      </c>
      <c r="B5">
        <f t="shared" si="0"/>
        <v>2493</v>
      </c>
      <c r="C5">
        <f t="shared" si="1"/>
        <v>3290</v>
      </c>
      <c r="D5" s="19" t="s">
        <v>11</v>
      </c>
      <c r="E5">
        <v>1</v>
      </c>
      <c r="F5" s="19" t="s">
        <v>157</v>
      </c>
      <c r="G5" s="19" t="s">
        <v>454</v>
      </c>
      <c r="H5" s="19" t="s">
        <v>454</v>
      </c>
      <c r="I5" s="28">
        <v>4537</v>
      </c>
      <c r="J5" s="28">
        <v>5334</v>
      </c>
    </row>
    <row r="6" spans="1:10">
      <c r="A6" s="19" t="s">
        <v>458</v>
      </c>
      <c r="B6">
        <f t="shared" si="0"/>
        <v>3918</v>
      </c>
      <c r="C6">
        <f t="shared" si="1"/>
        <v>4301</v>
      </c>
      <c r="D6" s="19" t="s">
        <v>17</v>
      </c>
      <c r="E6">
        <v>1</v>
      </c>
      <c r="F6" s="19" t="s">
        <v>157</v>
      </c>
      <c r="G6" s="19" t="s">
        <v>454</v>
      </c>
      <c r="H6" s="19" t="s">
        <v>454</v>
      </c>
      <c r="I6" s="28">
        <v>5962</v>
      </c>
      <c r="J6" s="28">
        <v>6345</v>
      </c>
    </row>
    <row r="7" spans="1:10">
      <c r="A7" s="19" t="s">
        <v>459</v>
      </c>
      <c r="B7">
        <f t="shared" si="0"/>
        <v>4364</v>
      </c>
      <c r="C7">
        <f t="shared" si="1"/>
        <v>5569</v>
      </c>
      <c r="D7" s="19" t="s">
        <v>17</v>
      </c>
      <c r="E7">
        <v>1</v>
      </c>
      <c r="F7" s="19" t="s">
        <v>14</v>
      </c>
      <c r="G7" s="19" t="s">
        <v>454</v>
      </c>
      <c r="H7" s="19" t="s">
        <v>454</v>
      </c>
      <c r="I7" s="28">
        <v>6408</v>
      </c>
      <c r="J7" s="28">
        <v>7613</v>
      </c>
    </row>
    <row r="8" spans="1:10">
      <c r="A8" s="19" t="s">
        <v>460</v>
      </c>
      <c r="B8">
        <f t="shared" si="0"/>
        <v>5621</v>
      </c>
      <c r="C8">
        <f t="shared" si="1"/>
        <v>6325</v>
      </c>
      <c r="D8" s="19" t="s">
        <v>17</v>
      </c>
      <c r="E8">
        <v>1</v>
      </c>
      <c r="F8" s="19" t="s">
        <v>157</v>
      </c>
      <c r="G8" s="19" t="s">
        <v>454</v>
      </c>
      <c r="H8" s="19" t="s">
        <v>454</v>
      </c>
      <c r="I8" s="28">
        <v>7665</v>
      </c>
      <c r="J8" s="28">
        <v>8369</v>
      </c>
    </row>
    <row r="9" spans="1:10">
      <c r="A9" s="19" t="s">
        <v>461</v>
      </c>
      <c r="B9">
        <f t="shared" si="0"/>
        <v>6586</v>
      </c>
      <c r="C9">
        <f t="shared" si="1"/>
        <v>7638</v>
      </c>
      <c r="D9" s="19" t="s">
        <v>17</v>
      </c>
      <c r="E9">
        <v>1</v>
      </c>
      <c r="F9" s="19" t="s">
        <v>14</v>
      </c>
      <c r="G9" s="19" t="s">
        <v>454</v>
      </c>
      <c r="H9" s="19" t="s">
        <v>454</v>
      </c>
      <c r="I9" s="28">
        <v>8630</v>
      </c>
      <c r="J9" s="28">
        <v>9682</v>
      </c>
    </row>
    <row r="10" spans="1:10">
      <c r="A10" s="19" t="s">
        <v>462</v>
      </c>
      <c r="B10">
        <f t="shared" si="0"/>
        <v>7649</v>
      </c>
      <c r="C10">
        <f t="shared" si="1"/>
        <v>9052</v>
      </c>
      <c r="D10" s="19" t="s">
        <v>17</v>
      </c>
      <c r="E10">
        <v>1</v>
      </c>
      <c r="F10" s="19" t="s">
        <v>157</v>
      </c>
      <c r="G10" s="19" t="s">
        <v>454</v>
      </c>
      <c r="H10" s="19" t="s">
        <v>454</v>
      </c>
      <c r="I10" s="28">
        <v>9693</v>
      </c>
      <c r="J10" s="28">
        <v>11096</v>
      </c>
    </row>
    <row r="11" spans="1:10">
      <c r="A11" s="19" t="s">
        <v>463</v>
      </c>
      <c r="B11">
        <f t="shared" si="0"/>
        <v>9061</v>
      </c>
      <c r="C11">
        <f t="shared" si="1"/>
        <v>9942</v>
      </c>
      <c r="D11" s="19" t="s">
        <v>17</v>
      </c>
      <c r="E11">
        <v>1</v>
      </c>
      <c r="F11" s="19" t="s">
        <v>157</v>
      </c>
      <c r="G11" s="19" t="s">
        <v>454</v>
      </c>
      <c r="H11" s="19" t="s">
        <v>454</v>
      </c>
      <c r="I11" s="28">
        <v>11105</v>
      </c>
      <c r="J11" s="28">
        <v>11986</v>
      </c>
    </row>
    <row r="12" spans="1:10">
      <c r="A12" s="19" t="s">
        <v>464</v>
      </c>
      <c r="B12">
        <f t="shared" si="0"/>
        <v>10008</v>
      </c>
      <c r="C12">
        <f t="shared" si="1"/>
        <v>10922</v>
      </c>
      <c r="D12" s="19" t="s">
        <v>17</v>
      </c>
      <c r="E12">
        <v>1</v>
      </c>
      <c r="F12" s="19" t="s">
        <v>14</v>
      </c>
      <c r="G12" s="19" t="s">
        <v>454</v>
      </c>
      <c r="H12" s="19" t="s">
        <v>454</v>
      </c>
      <c r="I12" s="28">
        <v>12052</v>
      </c>
      <c r="J12" s="28">
        <v>12966</v>
      </c>
    </row>
    <row r="13" spans="1:10">
      <c r="A13" s="19" t="s">
        <v>465</v>
      </c>
      <c r="B13">
        <f t="shared" si="0"/>
        <v>10926</v>
      </c>
      <c r="C13">
        <f t="shared" si="1"/>
        <v>11624</v>
      </c>
      <c r="D13" s="19" t="s">
        <v>17</v>
      </c>
      <c r="E13">
        <v>1</v>
      </c>
      <c r="F13" s="19" t="s">
        <v>14</v>
      </c>
      <c r="G13" s="19" t="s">
        <v>454</v>
      </c>
      <c r="H13" s="19" t="s">
        <v>454</v>
      </c>
      <c r="I13" s="28">
        <v>12970</v>
      </c>
      <c r="J13" s="28">
        <v>13668</v>
      </c>
    </row>
    <row r="14" spans="1:10">
      <c r="A14" s="19" t="s">
        <v>466</v>
      </c>
      <c r="B14">
        <f t="shared" si="0"/>
        <v>11744</v>
      </c>
      <c r="C14">
        <f t="shared" si="1"/>
        <v>12595</v>
      </c>
      <c r="D14" s="19" t="s">
        <v>17</v>
      </c>
      <c r="E14">
        <v>1</v>
      </c>
      <c r="F14" s="19" t="s">
        <v>18</v>
      </c>
      <c r="G14" s="19" t="s">
        <v>454</v>
      </c>
      <c r="H14" s="19" t="s">
        <v>454</v>
      </c>
      <c r="I14" s="28">
        <v>13788</v>
      </c>
      <c r="J14" s="28">
        <v>14639</v>
      </c>
    </row>
    <row r="15" spans="1:10">
      <c r="A15" s="19" t="s">
        <v>467</v>
      </c>
      <c r="B15">
        <f t="shared" si="0"/>
        <v>12650</v>
      </c>
      <c r="C15">
        <f t="shared" si="1"/>
        <v>14044</v>
      </c>
      <c r="D15" s="19" t="s">
        <v>17</v>
      </c>
      <c r="E15">
        <v>1</v>
      </c>
      <c r="F15" s="19" t="s">
        <v>12</v>
      </c>
      <c r="G15" s="19" t="s">
        <v>454</v>
      </c>
      <c r="H15" s="19" t="s">
        <v>454</v>
      </c>
      <c r="I15" s="28">
        <v>14694</v>
      </c>
      <c r="J15" s="28">
        <v>16088</v>
      </c>
    </row>
    <row r="16" spans="1:10">
      <c r="A16" s="19" t="s">
        <v>468</v>
      </c>
      <c r="B16">
        <f t="shared" si="0"/>
        <v>14041</v>
      </c>
      <c r="C16">
        <f t="shared" si="1"/>
        <v>15255</v>
      </c>
      <c r="D16" s="19" t="s">
        <v>17</v>
      </c>
      <c r="E16">
        <v>1</v>
      </c>
      <c r="F16" s="19" t="s">
        <v>18</v>
      </c>
      <c r="G16" s="19" t="s">
        <v>454</v>
      </c>
      <c r="H16" s="19" t="s">
        <v>454</v>
      </c>
      <c r="I16" s="28">
        <v>16085</v>
      </c>
      <c r="J16" s="28">
        <v>17299</v>
      </c>
    </row>
    <row r="17" spans="1:10">
      <c r="A17" s="19" t="s">
        <v>469</v>
      </c>
      <c r="B17">
        <f t="shared" si="0"/>
        <v>15380</v>
      </c>
      <c r="C17">
        <f t="shared" si="1"/>
        <v>16561</v>
      </c>
      <c r="D17" s="19" t="s">
        <v>17</v>
      </c>
      <c r="E17">
        <v>1</v>
      </c>
      <c r="F17" s="19" t="s">
        <v>18</v>
      </c>
      <c r="G17" s="19" t="s">
        <v>454</v>
      </c>
      <c r="H17" s="19" t="s">
        <v>454</v>
      </c>
      <c r="I17" s="28">
        <v>17424</v>
      </c>
      <c r="J17" s="28">
        <v>18605</v>
      </c>
    </row>
    <row r="18" spans="1:10">
      <c r="A18" s="19" t="s">
        <v>470</v>
      </c>
      <c r="B18">
        <f t="shared" si="0"/>
        <v>16838</v>
      </c>
      <c r="C18">
        <f t="shared" si="1"/>
        <v>17602</v>
      </c>
      <c r="D18" s="19" t="s">
        <v>17</v>
      </c>
      <c r="E18">
        <v>1</v>
      </c>
      <c r="F18" s="19" t="s">
        <v>18</v>
      </c>
      <c r="G18" s="19" t="s">
        <v>454</v>
      </c>
      <c r="H18" s="19" t="s">
        <v>454</v>
      </c>
      <c r="I18" s="28">
        <v>18882</v>
      </c>
      <c r="J18" s="28">
        <v>19646</v>
      </c>
    </row>
    <row r="19" spans="1:10">
      <c r="A19" s="19" t="s">
        <v>471</v>
      </c>
      <c r="B19">
        <f t="shared" si="0"/>
        <v>17671</v>
      </c>
      <c r="C19">
        <f t="shared" si="1"/>
        <v>19092</v>
      </c>
      <c r="D19" s="19" t="s">
        <v>17</v>
      </c>
      <c r="E19">
        <v>1</v>
      </c>
      <c r="F19" s="19" t="s">
        <v>34</v>
      </c>
      <c r="G19" s="19" t="s">
        <v>454</v>
      </c>
      <c r="H19" s="19" t="s">
        <v>454</v>
      </c>
      <c r="I19" s="28">
        <v>19715</v>
      </c>
      <c r="J19" s="28">
        <v>21136</v>
      </c>
    </row>
    <row r="20" spans="1:10">
      <c r="A20" s="19" t="s">
        <v>472</v>
      </c>
      <c r="B20">
        <f t="shared" si="0"/>
        <v>19204</v>
      </c>
      <c r="C20">
        <f t="shared" si="1"/>
        <v>20142</v>
      </c>
      <c r="D20" s="19" t="s">
        <v>17</v>
      </c>
      <c r="E20">
        <v>1</v>
      </c>
      <c r="F20" s="19" t="s">
        <v>18</v>
      </c>
      <c r="G20" s="19" t="s">
        <v>454</v>
      </c>
      <c r="H20" s="19" t="s">
        <v>454</v>
      </c>
      <c r="I20" s="28">
        <v>21248</v>
      </c>
      <c r="J20" s="28">
        <v>22186</v>
      </c>
    </row>
    <row r="21" spans="1:10">
      <c r="A21" s="19" t="s">
        <v>473</v>
      </c>
      <c r="B21">
        <f t="shared" si="0"/>
        <v>20205</v>
      </c>
      <c r="C21">
        <f t="shared" si="1"/>
        <v>21188</v>
      </c>
      <c r="D21" s="19" t="s">
        <v>17</v>
      </c>
      <c r="E21">
        <v>1</v>
      </c>
      <c r="F21" s="19" t="s">
        <v>34</v>
      </c>
      <c r="G21" s="19" t="s">
        <v>454</v>
      </c>
      <c r="H21" s="19" t="s">
        <v>454</v>
      </c>
      <c r="I21" s="28">
        <v>22249</v>
      </c>
      <c r="J21" s="28">
        <v>23232</v>
      </c>
    </row>
    <row r="22" spans="1:10">
      <c r="A22" s="19" t="s">
        <v>474</v>
      </c>
      <c r="B22">
        <f t="shared" si="0"/>
        <v>21309</v>
      </c>
      <c r="C22">
        <f t="shared" si="1"/>
        <v>22208</v>
      </c>
      <c r="D22" s="19" t="s">
        <v>17</v>
      </c>
      <c r="E22">
        <v>1</v>
      </c>
      <c r="F22" s="19" t="s">
        <v>34</v>
      </c>
      <c r="G22" s="19" t="s">
        <v>454</v>
      </c>
      <c r="H22" s="19" t="s">
        <v>454</v>
      </c>
      <c r="I22" s="28">
        <v>23353</v>
      </c>
      <c r="J22" s="28">
        <v>24252</v>
      </c>
    </row>
    <row r="23" spans="1:10">
      <c r="A23" s="19" t="s">
        <v>475</v>
      </c>
      <c r="B23">
        <f t="shared" si="0"/>
        <v>22218</v>
      </c>
      <c r="C23">
        <f t="shared" si="1"/>
        <v>22631</v>
      </c>
      <c r="D23" s="19" t="s">
        <v>11</v>
      </c>
      <c r="E23">
        <v>1</v>
      </c>
      <c r="F23" s="19" t="s">
        <v>253</v>
      </c>
      <c r="G23" s="19" t="s">
        <v>454</v>
      </c>
      <c r="H23" s="19" t="s">
        <v>454</v>
      </c>
      <c r="I23" s="28">
        <v>24262</v>
      </c>
      <c r="J23" s="28">
        <v>24675</v>
      </c>
    </row>
    <row r="28" spans="1:10">
      <c r="F28" s="2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26"/>
  <sheetViews>
    <sheetView workbookViewId="0">
      <selection activeCell="A3" sqref="A3:A24"/>
    </sheetView>
  </sheetViews>
  <sheetFormatPr defaultRowHeight="12.75"/>
  <sheetData>
    <row r="1" spans="1:10">
      <c r="A1" s="19" t="s">
        <v>476</v>
      </c>
      <c r="B1" s="19" t="s">
        <v>477</v>
      </c>
    </row>
    <row r="2" spans="1:10" ht="1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23" t="s">
        <v>9</v>
      </c>
      <c r="I2" s="30" t="s">
        <v>66</v>
      </c>
      <c r="J2" s="30" t="s">
        <v>67</v>
      </c>
    </row>
    <row r="3" spans="1:10">
      <c r="A3" s="19" t="s">
        <v>478</v>
      </c>
      <c r="B3" s="19">
        <f t="shared" ref="B3:B23" si="0">I3-969819</f>
        <v>1</v>
      </c>
      <c r="C3">
        <f t="shared" ref="C3:C23" si="1">J3-969819</f>
        <v>978</v>
      </c>
      <c r="D3" s="19" t="s">
        <v>11</v>
      </c>
      <c r="E3">
        <v>1</v>
      </c>
      <c r="F3" s="19" t="s">
        <v>20</v>
      </c>
      <c r="G3" s="19" t="s">
        <v>479</v>
      </c>
      <c r="H3" s="19" t="s">
        <v>479</v>
      </c>
      <c r="I3" s="28">
        <v>969820</v>
      </c>
      <c r="J3" s="28">
        <v>970797</v>
      </c>
    </row>
    <row r="4" spans="1:10">
      <c r="A4" s="19" t="s">
        <v>480</v>
      </c>
      <c r="B4" s="19">
        <f t="shared" si="0"/>
        <v>1023</v>
      </c>
      <c r="C4">
        <f t="shared" si="1"/>
        <v>2345</v>
      </c>
      <c r="D4" s="19" t="s">
        <v>11</v>
      </c>
      <c r="E4">
        <v>1</v>
      </c>
      <c r="F4" s="19" t="s">
        <v>18</v>
      </c>
      <c r="G4" s="19" t="s">
        <v>479</v>
      </c>
      <c r="H4" s="19" t="s">
        <v>479</v>
      </c>
      <c r="I4" s="28">
        <v>970842</v>
      </c>
      <c r="J4" s="28">
        <v>972164</v>
      </c>
    </row>
    <row r="5" spans="1:10">
      <c r="A5" s="19" t="s">
        <v>481</v>
      </c>
      <c r="B5" s="19">
        <f t="shared" si="0"/>
        <v>2342</v>
      </c>
      <c r="C5">
        <f t="shared" si="1"/>
        <v>4558</v>
      </c>
      <c r="D5" s="19" t="s">
        <v>11</v>
      </c>
      <c r="E5">
        <v>1</v>
      </c>
      <c r="F5" s="19" t="s">
        <v>20</v>
      </c>
      <c r="G5" s="19" t="s">
        <v>479</v>
      </c>
      <c r="H5" s="19" t="s">
        <v>479</v>
      </c>
      <c r="I5" s="28">
        <v>972161</v>
      </c>
      <c r="J5" s="28">
        <v>974377</v>
      </c>
    </row>
    <row r="6" spans="1:10">
      <c r="A6" s="19" t="s">
        <v>482</v>
      </c>
      <c r="B6" s="19">
        <f t="shared" si="0"/>
        <v>4567</v>
      </c>
      <c r="C6">
        <f t="shared" si="1"/>
        <v>5271</v>
      </c>
      <c r="D6" s="19" t="s">
        <v>11</v>
      </c>
      <c r="E6">
        <v>1</v>
      </c>
      <c r="F6" s="19" t="s">
        <v>20</v>
      </c>
      <c r="G6" s="19" t="s">
        <v>479</v>
      </c>
      <c r="H6" s="19" t="s">
        <v>479</v>
      </c>
      <c r="I6" s="28">
        <v>974386</v>
      </c>
      <c r="J6" s="28">
        <v>975090</v>
      </c>
    </row>
    <row r="7" spans="1:10">
      <c r="A7" s="19" t="s">
        <v>483</v>
      </c>
      <c r="B7" s="19">
        <f t="shared" si="0"/>
        <v>5283</v>
      </c>
      <c r="C7">
        <f t="shared" si="1"/>
        <v>6545</v>
      </c>
      <c r="D7" s="19" t="s">
        <v>11</v>
      </c>
      <c r="E7">
        <v>1</v>
      </c>
      <c r="F7" s="19" t="s">
        <v>18</v>
      </c>
      <c r="G7" s="19" t="s">
        <v>479</v>
      </c>
      <c r="H7" s="19" t="s">
        <v>479</v>
      </c>
      <c r="I7" s="28">
        <v>975102</v>
      </c>
      <c r="J7" s="28">
        <v>976364</v>
      </c>
    </row>
    <row r="8" spans="1:10">
      <c r="A8" s="19" t="s">
        <v>484</v>
      </c>
      <c r="B8" s="19">
        <f t="shared" si="0"/>
        <v>6542</v>
      </c>
      <c r="C8">
        <f t="shared" si="1"/>
        <v>7387</v>
      </c>
      <c r="D8" s="19" t="s">
        <v>11</v>
      </c>
      <c r="E8">
        <v>1</v>
      </c>
      <c r="F8" s="19" t="s">
        <v>46</v>
      </c>
      <c r="G8" s="19" t="s">
        <v>479</v>
      </c>
      <c r="H8" s="19" t="s">
        <v>479</v>
      </c>
      <c r="I8" s="28">
        <v>976361</v>
      </c>
      <c r="J8" s="28">
        <v>977206</v>
      </c>
    </row>
    <row r="9" spans="1:10">
      <c r="A9" s="19" t="s">
        <v>485</v>
      </c>
      <c r="B9" s="19">
        <f t="shared" si="0"/>
        <v>7384</v>
      </c>
      <c r="C9">
        <f t="shared" si="1"/>
        <v>9633</v>
      </c>
      <c r="D9" s="19" t="s">
        <v>11</v>
      </c>
      <c r="E9">
        <v>1</v>
      </c>
      <c r="F9" s="19" t="s">
        <v>18</v>
      </c>
      <c r="G9" s="19" t="s">
        <v>479</v>
      </c>
      <c r="H9" s="19" t="s">
        <v>479</v>
      </c>
      <c r="I9" s="28">
        <v>977203</v>
      </c>
      <c r="J9" s="28">
        <v>979452</v>
      </c>
    </row>
    <row r="10" spans="1:10">
      <c r="A10" s="19" t="s">
        <v>486</v>
      </c>
      <c r="B10" s="19">
        <f t="shared" si="0"/>
        <v>9764</v>
      </c>
      <c r="C10">
        <f t="shared" si="1"/>
        <v>10423</v>
      </c>
      <c r="D10" s="19" t="s">
        <v>11</v>
      </c>
      <c r="E10">
        <v>1</v>
      </c>
      <c r="F10" s="19" t="s">
        <v>46</v>
      </c>
      <c r="G10" s="19" t="s">
        <v>479</v>
      </c>
      <c r="H10" s="19" t="s">
        <v>479</v>
      </c>
      <c r="I10" s="28">
        <v>979583</v>
      </c>
      <c r="J10" s="28">
        <v>980242</v>
      </c>
    </row>
    <row r="11" spans="1:10">
      <c r="A11" s="19" t="s">
        <v>487</v>
      </c>
      <c r="B11" s="19">
        <f t="shared" si="0"/>
        <v>10698</v>
      </c>
      <c r="C11">
        <f t="shared" si="1"/>
        <v>12119</v>
      </c>
      <c r="D11" s="19" t="s">
        <v>11</v>
      </c>
      <c r="E11">
        <v>1</v>
      </c>
      <c r="F11" s="19" t="s">
        <v>12</v>
      </c>
      <c r="G11" s="19" t="s">
        <v>479</v>
      </c>
      <c r="H11" s="19" t="s">
        <v>479</v>
      </c>
      <c r="I11" s="28">
        <v>980517</v>
      </c>
      <c r="J11" s="28">
        <v>981938</v>
      </c>
    </row>
    <row r="12" spans="1:10">
      <c r="A12" s="19" t="s">
        <v>488</v>
      </c>
      <c r="B12" s="19">
        <f t="shared" si="0"/>
        <v>12116</v>
      </c>
      <c r="C12">
        <f t="shared" si="1"/>
        <v>13885</v>
      </c>
      <c r="D12" s="19" t="s">
        <v>11</v>
      </c>
      <c r="E12">
        <v>1</v>
      </c>
      <c r="F12" s="19" t="s">
        <v>12</v>
      </c>
      <c r="G12" s="19" t="s">
        <v>479</v>
      </c>
      <c r="H12" s="19" t="s">
        <v>479</v>
      </c>
      <c r="I12" s="28">
        <v>981935</v>
      </c>
      <c r="J12" s="28">
        <v>983704</v>
      </c>
    </row>
    <row r="13" spans="1:10">
      <c r="A13" s="19" t="s">
        <v>489</v>
      </c>
      <c r="B13" s="19">
        <f t="shared" si="0"/>
        <v>14082</v>
      </c>
      <c r="C13">
        <f t="shared" si="1"/>
        <v>14666</v>
      </c>
      <c r="D13" s="19" t="s">
        <v>17</v>
      </c>
      <c r="E13">
        <v>1</v>
      </c>
      <c r="F13" s="19" t="s">
        <v>157</v>
      </c>
      <c r="G13" s="19" t="s">
        <v>479</v>
      </c>
      <c r="H13" s="19" t="s">
        <v>479</v>
      </c>
      <c r="I13" s="28">
        <v>983901</v>
      </c>
      <c r="J13" s="28">
        <v>984485</v>
      </c>
    </row>
    <row r="14" spans="1:10">
      <c r="A14" s="19" t="s">
        <v>490</v>
      </c>
      <c r="B14" s="19">
        <f t="shared" si="0"/>
        <v>14804</v>
      </c>
      <c r="C14">
        <f t="shared" si="1"/>
        <v>16057</v>
      </c>
      <c r="D14" s="19" t="s">
        <v>17</v>
      </c>
      <c r="E14">
        <v>1</v>
      </c>
      <c r="F14" s="19" t="s">
        <v>18</v>
      </c>
      <c r="G14" s="19" t="s">
        <v>479</v>
      </c>
      <c r="H14" s="19" t="s">
        <v>479</v>
      </c>
      <c r="I14" s="28">
        <v>984623</v>
      </c>
      <c r="J14" s="28">
        <v>985876</v>
      </c>
    </row>
    <row r="15" spans="1:10">
      <c r="A15" s="19" t="s">
        <v>491</v>
      </c>
      <c r="B15" s="19">
        <f t="shared" si="0"/>
        <v>16241</v>
      </c>
      <c r="C15">
        <f t="shared" si="1"/>
        <v>17713</v>
      </c>
      <c r="D15" s="19" t="s">
        <v>17</v>
      </c>
      <c r="E15">
        <v>1</v>
      </c>
      <c r="F15" s="19" t="s">
        <v>20</v>
      </c>
      <c r="G15" s="19" t="s">
        <v>479</v>
      </c>
      <c r="H15" s="19" t="s">
        <v>479</v>
      </c>
      <c r="I15" s="28">
        <v>986060</v>
      </c>
      <c r="J15" s="28">
        <v>987532</v>
      </c>
    </row>
    <row r="16" spans="1:10">
      <c r="A16" s="19" t="s">
        <v>492</v>
      </c>
      <c r="B16" s="19">
        <f t="shared" si="0"/>
        <v>17700</v>
      </c>
      <c r="C16">
        <f t="shared" si="1"/>
        <v>20381</v>
      </c>
      <c r="D16" s="19" t="s">
        <v>17</v>
      </c>
      <c r="E16">
        <v>1</v>
      </c>
      <c r="F16" s="19" t="s">
        <v>18</v>
      </c>
      <c r="G16" s="19" t="s">
        <v>479</v>
      </c>
      <c r="H16" s="19" t="s">
        <v>479</v>
      </c>
      <c r="I16" s="28">
        <v>987519</v>
      </c>
      <c r="J16" s="28">
        <v>990200</v>
      </c>
    </row>
    <row r="17" spans="1:10">
      <c r="A17" s="19" t="s">
        <v>493</v>
      </c>
      <c r="B17" s="19">
        <f t="shared" si="0"/>
        <v>20416</v>
      </c>
      <c r="C17">
        <f t="shared" si="1"/>
        <v>21594</v>
      </c>
      <c r="D17" s="19" t="s">
        <v>17</v>
      </c>
      <c r="E17">
        <v>1</v>
      </c>
      <c r="F17" s="19" t="s">
        <v>20</v>
      </c>
      <c r="G17" s="19" t="s">
        <v>479</v>
      </c>
      <c r="H17" s="19" t="s">
        <v>479</v>
      </c>
      <c r="I17" s="28">
        <v>990235</v>
      </c>
      <c r="J17" s="28">
        <v>991413</v>
      </c>
    </row>
    <row r="18" spans="1:10">
      <c r="A18" s="19" t="s">
        <v>494</v>
      </c>
      <c r="B18" s="19">
        <f t="shared" si="0"/>
        <v>21637</v>
      </c>
      <c r="C18">
        <f t="shared" si="1"/>
        <v>22809</v>
      </c>
      <c r="D18" s="19" t="s">
        <v>17</v>
      </c>
      <c r="E18">
        <v>1</v>
      </c>
      <c r="F18" s="19" t="s">
        <v>20</v>
      </c>
      <c r="G18" s="19" t="s">
        <v>479</v>
      </c>
      <c r="H18" s="19" t="s">
        <v>479</v>
      </c>
      <c r="I18" s="28">
        <v>991456</v>
      </c>
      <c r="J18" s="28">
        <v>992628</v>
      </c>
    </row>
    <row r="19" spans="1:10">
      <c r="A19" s="19" t="s">
        <v>495</v>
      </c>
      <c r="B19" s="19">
        <f t="shared" si="0"/>
        <v>22796</v>
      </c>
      <c r="C19">
        <f t="shared" si="1"/>
        <v>23968</v>
      </c>
      <c r="D19" s="19" t="s">
        <v>17</v>
      </c>
      <c r="E19">
        <v>1</v>
      </c>
      <c r="F19" s="19" t="s">
        <v>20</v>
      </c>
      <c r="G19" s="19" t="s">
        <v>479</v>
      </c>
      <c r="H19" s="19" t="s">
        <v>479</v>
      </c>
      <c r="I19" s="28">
        <v>992615</v>
      </c>
      <c r="J19" s="28">
        <v>993787</v>
      </c>
    </row>
    <row r="20" spans="1:10">
      <c r="A20" s="19" t="s">
        <v>496</v>
      </c>
      <c r="B20" s="19">
        <f t="shared" si="0"/>
        <v>23991</v>
      </c>
      <c r="C20">
        <f t="shared" si="1"/>
        <v>24872</v>
      </c>
      <c r="D20" s="19" t="s">
        <v>17</v>
      </c>
      <c r="E20">
        <v>1</v>
      </c>
      <c r="F20" s="19" t="s">
        <v>34</v>
      </c>
      <c r="G20" s="19" t="s">
        <v>479</v>
      </c>
      <c r="H20" s="19" t="s">
        <v>479</v>
      </c>
      <c r="I20" s="28">
        <v>993810</v>
      </c>
      <c r="J20" s="28">
        <v>994691</v>
      </c>
    </row>
    <row r="21" spans="1:10">
      <c r="A21" s="19" t="s">
        <v>497</v>
      </c>
      <c r="B21" s="19">
        <f t="shared" si="0"/>
        <v>24865</v>
      </c>
      <c r="C21">
        <f t="shared" si="1"/>
        <v>25428</v>
      </c>
      <c r="D21" s="19" t="s">
        <v>17</v>
      </c>
      <c r="E21">
        <v>1</v>
      </c>
      <c r="F21" s="19" t="s">
        <v>34</v>
      </c>
      <c r="G21" s="19" t="s">
        <v>479</v>
      </c>
      <c r="H21" s="19" t="s">
        <v>479</v>
      </c>
      <c r="I21" s="28">
        <v>994684</v>
      </c>
      <c r="J21" s="28">
        <v>995247</v>
      </c>
    </row>
    <row r="22" spans="1:10">
      <c r="A22" s="19" t="s">
        <v>498</v>
      </c>
      <c r="B22" s="19">
        <f t="shared" si="0"/>
        <v>25440</v>
      </c>
      <c r="C22">
        <f t="shared" si="1"/>
        <v>26510</v>
      </c>
      <c r="D22" s="19" t="s">
        <v>17</v>
      </c>
      <c r="E22">
        <v>1</v>
      </c>
      <c r="F22" s="19" t="s">
        <v>34</v>
      </c>
      <c r="G22" s="19" t="s">
        <v>479</v>
      </c>
      <c r="H22" s="19" t="s">
        <v>479</v>
      </c>
      <c r="I22" s="28">
        <v>995259</v>
      </c>
      <c r="J22" s="28">
        <v>996329</v>
      </c>
    </row>
    <row r="23" spans="1:10">
      <c r="A23" s="19" t="s">
        <v>499</v>
      </c>
      <c r="B23" s="19">
        <f t="shared" si="0"/>
        <v>26507</v>
      </c>
      <c r="C23">
        <f t="shared" si="1"/>
        <v>27409</v>
      </c>
      <c r="D23" s="19" t="s">
        <v>17</v>
      </c>
      <c r="E23">
        <v>1</v>
      </c>
      <c r="F23" s="19" t="s">
        <v>34</v>
      </c>
      <c r="G23" s="19" t="s">
        <v>479</v>
      </c>
      <c r="H23" s="19" t="s">
        <v>479</v>
      </c>
      <c r="I23" s="28">
        <v>996326</v>
      </c>
      <c r="J23" s="28">
        <v>997228</v>
      </c>
    </row>
    <row r="24" spans="1:10">
      <c r="A24" s="19"/>
    </row>
    <row r="25" spans="1:10">
      <c r="A25" s="19"/>
    </row>
    <row r="26" spans="1:10">
      <c r="A26" s="1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C1000"/>
  <sheetViews>
    <sheetView workbookViewId="0">
      <selection activeCell="I18" sqref="I18"/>
    </sheetView>
  </sheetViews>
  <sheetFormatPr defaultColWidth="14.42578125" defaultRowHeight="15" customHeight="1"/>
  <cols>
    <col min="1" max="6" width="14.42578125" customWidth="1"/>
  </cols>
  <sheetData>
    <row r="1" spans="1:3" ht="15.75" customHeight="1">
      <c r="A1" s="31" t="s">
        <v>18</v>
      </c>
      <c r="B1" s="31" t="s">
        <v>500</v>
      </c>
    </row>
    <row r="2" spans="1:3" ht="15.75" customHeight="1">
      <c r="A2" s="31" t="s">
        <v>46</v>
      </c>
      <c r="B2" s="31" t="s">
        <v>501</v>
      </c>
    </row>
    <row r="3" spans="1:3" ht="15.75" customHeight="1">
      <c r="A3" s="31" t="s">
        <v>253</v>
      </c>
      <c r="B3" s="31" t="s">
        <v>502</v>
      </c>
    </row>
    <row r="4" spans="1:3" ht="15.75" customHeight="1">
      <c r="A4" s="31" t="s">
        <v>34</v>
      </c>
      <c r="B4" s="31" t="s">
        <v>503</v>
      </c>
    </row>
    <row r="5" spans="1:3" ht="15.75" customHeight="1">
      <c r="A5" s="31" t="s">
        <v>14</v>
      </c>
      <c r="B5" s="31" t="s">
        <v>504</v>
      </c>
    </row>
    <row r="6" spans="1:3" ht="15.75" customHeight="1">
      <c r="A6" s="31" t="s">
        <v>157</v>
      </c>
      <c r="B6" s="31" t="s">
        <v>505</v>
      </c>
    </row>
    <row r="7" spans="1:3" ht="15.75" customHeight="1">
      <c r="A7" s="31" t="s">
        <v>12</v>
      </c>
      <c r="B7" s="31" t="s">
        <v>506</v>
      </c>
    </row>
    <row r="8" spans="1:3" ht="15.75" customHeight="1">
      <c r="A8" s="31" t="s">
        <v>20</v>
      </c>
      <c r="B8" s="31" t="s">
        <v>507</v>
      </c>
    </row>
    <row r="9" spans="1:3" ht="15.75" customHeight="1">
      <c r="A9" s="31"/>
      <c r="B9" s="31"/>
    </row>
    <row r="10" spans="1:3" ht="15.75" customHeight="1">
      <c r="A10" s="31"/>
      <c r="B10" s="31"/>
    </row>
    <row r="11" spans="1:3" ht="15.75" customHeight="1">
      <c r="A11" s="31"/>
      <c r="B11" s="31"/>
    </row>
    <row r="12" spans="1:3" ht="15.75" customHeight="1">
      <c r="A12" s="31"/>
      <c r="B12" s="31"/>
    </row>
    <row r="13" spans="1:3" ht="15.75" customHeight="1">
      <c r="A13" s="31"/>
      <c r="B13" s="31"/>
    </row>
    <row r="14" spans="1:3" ht="15.75" customHeight="1">
      <c r="A14" s="31"/>
      <c r="B14" s="31"/>
    </row>
    <row r="15" spans="1:3" ht="15.75" customHeight="1">
      <c r="A15" s="31"/>
      <c r="B15" s="31"/>
      <c r="C15" s="36"/>
    </row>
    <row r="16" spans="1:3" ht="15.75" customHeight="1">
      <c r="A16" s="31"/>
      <c r="B16" s="31"/>
      <c r="C16" s="3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5:C16"/>
  </mergeCells>
  <pageMargins left="0.7" right="0.7" top="0.75" bottom="0.75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17"/>
  <sheetViews>
    <sheetView workbookViewId="0"/>
  </sheetViews>
  <sheetFormatPr defaultRowHeight="12.75"/>
  <sheetData>
    <row r="1" spans="1:10">
      <c r="A1" t="s">
        <v>643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s="19" t="s">
        <v>644</v>
      </c>
      <c r="B3">
        <f>I3-I$3+1</f>
        <v>1</v>
      </c>
      <c r="C3">
        <f>J3-I$3+1</f>
        <v>1006</v>
      </c>
      <c r="D3">
        <v>1</v>
      </c>
      <c r="E3">
        <v>1</v>
      </c>
      <c r="F3" t="s">
        <v>20</v>
      </c>
      <c r="G3" t="s">
        <v>643</v>
      </c>
      <c r="H3" t="s">
        <v>643</v>
      </c>
      <c r="I3">
        <v>97</v>
      </c>
      <c r="J3">
        <v>1102</v>
      </c>
    </row>
    <row r="4" spans="1:10">
      <c r="A4" t="s">
        <v>645</v>
      </c>
      <c r="B4">
        <f t="shared" ref="B4:B17" si="0">I4-I$3+1</f>
        <v>2328</v>
      </c>
      <c r="C4">
        <f t="shared" ref="C4:C17" si="1">J4-I$3+1</f>
        <v>2847</v>
      </c>
      <c r="D4">
        <v>1</v>
      </c>
      <c r="E4">
        <v>1</v>
      </c>
      <c r="F4" t="s">
        <v>157</v>
      </c>
      <c r="G4" t="s">
        <v>643</v>
      </c>
      <c r="H4" t="s">
        <v>643</v>
      </c>
      <c r="I4">
        <v>2424</v>
      </c>
      <c r="J4">
        <v>2943</v>
      </c>
    </row>
    <row r="5" spans="1:10">
      <c r="A5" t="s">
        <v>646</v>
      </c>
      <c r="B5">
        <f t="shared" si="0"/>
        <v>2866</v>
      </c>
      <c r="C5">
        <f t="shared" si="1"/>
        <v>3340</v>
      </c>
      <c r="D5">
        <v>1</v>
      </c>
      <c r="E5">
        <v>1</v>
      </c>
      <c r="F5" t="s">
        <v>157</v>
      </c>
      <c r="G5" t="s">
        <v>643</v>
      </c>
      <c r="H5" t="s">
        <v>643</v>
      </c>
      <c r="I5">
        <v>2962</v>
      </c>
      <c r="J5">
        <v>3436</v>
      </c>
    </row>
    <row r="6" spans="1:10">
      <c r="A6" t="s">
        <v>365</v>
      </c>
      <c r="B6">
        <f t="shared" si="0"/>
        <v>3407</v>
      </c>
      <c r="C6">
        <f t="shared" si="1"/>
        <v>4856</v>
      </c>
      <c r="D6">
        <v>1</v>
      </c>
      <c r="E6">
        <v>1</v>
      </c>
      <c r="F6" t="s">
        <v>12</v>
      </c>
      <c r="G6" t="s">
        <v>643</v>
      </c>
      <c r="H6" t="s">
        <v>643</v>
      </c>
      <c r="I6">
        <v>3503</v>
      </c>
      <c r="J6">
        <v>4952</v>
      </c>
    </row>
    <row r="7" spans="1:10">
      <c r="A7" t="s">
        <v>647</v>
      </c>
      <c r="B7">
        <f t="shared" si="0"/>
        <v>4852</v>
      </c>
      <c r="C7">
        <f t="shared" si="1"/>
        <v>5947</v>
      </c>
      <c r="D7">
        <v>1</v>
      </c>
      <c r="E7">
        <v>1</v>
      </c>
      <c r="F7" t="s">
        <v>34</v>
      </c>
      <c r="G7" t="s">
        <v>643</v>
      </c>
      <c r="H7" t="s">
        <v>643</v>
      </c>
      <c r="I7">
        <v>4948</v>
      </c>
      <c r="J7">
        <v>6043</v>
      </c>
    </row>
    <row r="8" spans="1:10">
      <c r="A8" t="s">
        <v>648</v>
      </c>
      <c r="B8">
        <f t="shared" si="0"/>
        <v>5943</v>
      </c>
      <c r="C8">
        <f t="shared" si="1"/>
        <v>6819</v>
      </c>
      <c r="D8">
        <v>1</v>
      </c>
      <c r="E8">
        <v>1</v>
      </c>
      <c r="F8" t="s">
        <v>18</v>
      </c>
      <c r="G8" t="s">
        <v>643</v>
      </c>
      <c r="H8" t="s">
        <v>643</v>
      </c>
      <c r="I8">
        <v>6039</v>
      </c>
      <c r="J8">
        <v>6915</v>
      </c>
    </row>
    <row r="9" spans="1:10">
      <c r="A9" t="s">
        <v>528</v>
      </c>
      <c r="B9">
        <f t="shared" si="0"/>
        <v>6823</v>
      </c>
      <c r="C9">
        <f t="shared" si="1"/>
        <v>8128</v>
      </c>
      <c r="D9">
        <v>1</v>
      </c>
      <c r="E9">
        <v>1</v>
      </c>
      <c r="F9" t="s">
        <v>20</v>
      </c>
      <c r="G9" t="s">
        <v>643</v>
      </c>
      <c r="H9" t="s">
        <v>643</v>
      </c>
      <c r="I9">
        <v>6919</v>
      </c>
      <c r="J9">
        <v>8224</v>
      </c>
    </row>
    <row r="10" spans="1:10">
      <c r="A10" t="s">
        <v>649</v>
      </c>
      <c r="B10">
        <f t="shared" si="0"/>
        <v>8138</v>
      </c>
      <c r="C10">
        <f t="shared" si="1"/>
        <v>9182</v>
      </c>
      <c r="D10">
        <v>1</v>
      </c>
      <c r="E10">
        <v>1</v>
      </c>
      <c r="F10" t="s">
        <v>34</v>
      </c>
      <c r="G10" t="s">
        <v>643</v>
      </c>
      <c r="H10" t="s">
        <v>643</v>
      </c>
      <c r="I10">
        <v>8234</v>
      </c>
      <c r="J10">
        <v>9278</v>
      </c>
    </row>
    <row r="11" spans="1:10">
      <c r="A11" t="s">
        <v>650</v>
      </c>
      <c r="B11">
        <f t="shared" si="0"/>
        <v>9178</v>
      </c>
      <c r="C11">
        <f t="shared" si="1"/>
        <v>10315</v>
      </c>
      <c r="D11">
        <v>1</v>
      </c>
      <c r="E11">
        <v>1</v>
      </c>
      <c r="F11" t="s">
        <v>18</v>
      </c>
      <c r="G11" t="s">
        <v>643</v>
      </c>
      <c r="H11" t="s">
        <v>643</v>
      </c>
      <c r="I11">
        <v>9274</v>
      </c>
      <c r="J11">
        <v>10411</v>
      </c>
    </row>
    <row r="12" spans="1:10">
      <c r="A12" t="s">
        <v>651</v>
      </c>
      <c r="B12">
        <f t="shared" si="0"/>
        <v>10311</v>
      </c>
      <c r="C12">
        <f t="shared" si="1"/>
        <v>11118</v>
      </c>
      <c r="D12">
        <v>1</v>
      </c>
      <c r="E12">
        <v>1</v>
      </c>
      <c r="F12" t="s">
        <v>18</v>
      </c>
      <c r="G12" t="s">
        <v>643</v>
      </c>
      <c r="H12" t="s">
        <v>643</v>
      </c>
      <c r="I12">
        <v>10407</v>
      </c>
      <c r="J12">
        <v>11214</v>
      </c>
    </row>
    <row r="13" spans="1:10">
      <c r="A13" t="s">
        <v>652</v>
      </c>
      <c r="B13">
        <f t="shared" si="0"/>
        <v>11146</v>
      </c>
      <c r="C13">
        <f t="shared" si="1"/>
        <v>12370</v>
      </c>
      <c r="D13">
        <v>1</v>
      </c>
      <c r="E13">
        <v>1</v>
      </c>
      <c r="F13" t="s">
        <v>20</v>
      </c>
      <c r="G13" t="s">
        <v>643</v>
      </c>
      <c r="H13" t="s">
        <v>643</v>
      </c>
      <c r="I13">
        <v>11242</v>
      </c>
      <c r="J13">
        <v>12466</v>
      </c>
    </row>
    <row r="14" spans="1:10">
      <c r="A14" t="s">
        <v>653</v>
      </c>
      <c r="B14">
        <f t="shared" si="0"/>
        <v>12392</v>
      </c>
      <c r="C14">
        <f t="shared" si="1"/>
        <v>12989</v>
      </c>
      <c r="D14">
        <v>1</v>
      </c>
      <c r="E14">
        <v>1</v>
      </c>
      <c r="F14" t="s">
        <v>18</v>
      </c>
      <c r="G14" t="s">
        <v>643</v>
      </c>
      <c r="H14" t="s">
        <v>643</v>
      </c>
      <c r="I14">
        <v>12488</v>
      </c>
      <c r="J14">
        <v>13085</v>
      </c>
    </row>
    <row r="15" spans="1:10">
      <c r="A15" t="s">
        <v>654</v>
      </c>
      <c r="B15">
        <f t="shared" si="0"/>
        <v>13354</v>
      </c>
      <c r="C15">
        <f t="shared" si="1"/>
        <v>13951</v>
      </c>
      <c r="D15">
        <v>1</v>
      </c>
      <c r="E15">
        <v>1</v>
      </c>
      <c r="F15" t="s">
        <v>20</v>
      </c>
      <c r="G15" t="s">
        <v>643</v>
      </c>
      <c r="H15" t="s">
        <v>643</v>
      </c>
      <c r="I15">
        <v>13450</v>
      </c>
      <c r="J15">
        <v>14047</v>
      </c>
    </row>
    <row r="16" spans="1:10">
      <c r="A16" t="s">
        <v>655</v>
      </c>
      <c r="B16">
        <f t="shared" si="0"/>
        <v>14010</v>
      </c>
      <c r="C16">
        <f t="shared" si="1"/>
        <v>15876</v>
      </c>
      <c r="D16">
        <v>1</v>
      </c>
      <c r="E16">
        <v>1</v>
      </c>
      <c r="F16" t="s">
        <v>14</v>
      </c>
      <c r="G16" t="s">
        <v>643</v>
      </c>
      <c r="H16" t="s">
        <v>643</v>
      </c>
      <c r="I16">
        <v>14106</v>
      </c>
      <c r="J16">
        <v>15972</v>
      </c>
    </row>
    <row r="17" spans="1:10">
      <c r="A17" t="s">
        <v>656</v>
      </c>
      <c r="B17">
        <f t="shared" si="0"/>
        <v>15918</v>
      </c>
      <c r="C17">
        <f t="shared" si="1"/>
        <v>16696</v>
      </c>
      <c r="D17">
        <v>-1</v>
      </c>
      <c r="E17">
        <v>1</v>
      </c>
      <c r="F17" t="s">
        <v>46</v>
      </c>
      <c r="G17" t="s">
        <v>643</v>
      </c>
      <c r="H17" t="s">
        <v>643</v>
      </c>
      <c r="I17">
        <v>16014</v>
      </c>
      <c r="J17">
        <v>16792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workbookViewId="0">
      <selection activeCell="D10" sqref="D10"/>
    </sheetView>
  </sheetViews>
  <sheetFormatPr defaultColWidth="14.42578125" defaultRowHeight="15" customHeight="1"/>
  <cols>
    <col min="1" max="6" width="14.42578125" customWidth="1"/>
  </cols>
  <sheetData>
    <row r="1" spans="1:12" ht="15.75" customHeight="1">
      <c r="A1" s="31" t="s">
        <v>57</v>
      </c>
      <c r="B1" s="35" t="s">
        <v>58</v>
      </c>
      <c r="C1" s="34"/>
      <c r="D1" s="34"/>
      <c r="E1" s="34"/>
      <c r="F1" s="34"/>
      <c r="G1" s="34"/>
    </row>
    <row r="2" spans="1:12" ht="15.75" customHeight="1">
      <c r="A2" s="31" t="s">
        <v>2</v>
      </c>
      <c r="B2" s="31" t="s">
        <v>3</v>
      </c>
      <c r="C2" s="31" t="s">
        <v>4</v>
      </c>
      <c r="D2" s="31" t="s">
        <v>5</v>
      </c>
      <c r="E2" s="31" t="s">
        <v>6</v>
      </c>
      <c r="F2" s="31" t="s">
        <v>7</v>
      </c>
      <c r="G2" s="31" t="s">
        <v>8</v>
      </c>
      <c r="H2" s="31" t="s">
        <v>9</v>
      </c>
    </row>
    <row r="3" spans="1:12" ht="15.75" customHeight="1">
      <c r="A3" s="4" t="s">
        <v>59</v>
      </c>
      <c r="B3" s="31">
        <v>1</v>
      </c>
      <c r="C3" s="31">
        <v>1034</v>
      </c>
      <c r="D3" s="5" t="s">
        <v>17</v>
      </c>
      <c r="E3" s="31">
        <v>1</v>
      </c>
      <c r="F3" s="9" t="s">
        <v>18</v>
      </c>
      <c r="G3" s="31" t="s">
        <v>60</v>
      </c>
      <c r="H3" s="31" t="s">
        <v>60</v>
      </c>
    </row>
    <row r="4" spans="1:12" ht="15.75" customHeight="1">
      <c r="A4" s="6" t="s">
        <v>61</v>
      </c>
      <c r="B4" s="31">
        <v>1039</v>
      </c>
      <c r="C4" s="31">
        <v>2115</v>
      </c>
      <c r="D4" s="5" t="s">
        <v>17</v>
      </c>
      <c r="E4" s="31">
        <v>1</v>
      </c>
      <c r="F4" s="31" t="s">
        <v>46</v>
      </c>
      <c r="G4" s="31" t="s">
        <v>60</v>
      </c>
      <c r="H4" s="31" t="s">
        <v>60</v>
      </c>
    </row>
    <row r="5" spans="1:12" ht="15.75" customHeight="1">
      <c r="A5" s="6" t="s">
        <v>62</v>
      </c>
      <c r="B5" s="31">
        <v>2112</v>
      </c>
      <c r="C5" s="31">
        <v>3146</v>
      </c>
      <c r="D5" s="5" t="s">
        <v>17</v>
      </c>
      <c r="E5" s="31">
        <v>1</v>
      </c>
      <c r="F5" s="9" t="s">
        <v>18</v>
      </c>
      <c r="G5" s="31" t="s">
        <v>60</v>
      </c>
      <c r="H5" s="31" t="s">
        <v>60</v>
      </c>
    </row>
    <row r="6" spans="1:12" ht="15.75" customHeight="1">
      <c r="A6" s="6" t="s">
        <v>63</v>
      </c>
      <c r="B6" s="31">
        <v>3143</v>
      </c>
      <c r="C6" s="31">
        <v>4660</v>
      </c>
      <c r="D6" s="5" t="s">
        <v>17</v>
      </c>
      <c r="E6" s="31">
        <v>1</v>
      </c>
      <c r="F6" s="31" t="s">
        <v>12</v>
      </c>
      <c r="G6" s="31" t="s">
        <v>60</v>
      </c>
      <c r="H6" s="31" t="s">
        <v>60</v>
      </c>
    </row>
    <row r="7" spans="1:12" ht="15.75" customHeight="1"/>
    <row r="8" spans="1:12" ht="15.75" customHeight="1"/>
    <row r="9" spans="1:12" ht="15.75" customHeight="1"/>
    <row r="10" spans="1:12" ht="15.75" customHeight="1"/>
    <row r="11" spans="1:12" ht="15.75" customHeight="1"/>
    <row r="12" spans="1:12" ht="15.75" customHeight="1">
      <c r="B12" s="10"/>
      <c r="C12" s="11"/>
      <c r="D12" s="7"/>
      <c r="E12" s="7"/>
      <c r="F12" s="7"/>
      <c r="G12" s="7"/>
      <c r="H12" s="7"/>
      <c r="I12" s="11"/>
      <c r="J12" s="7"/>
      <c r="K12" s="10"/>
    </row>
    <row r="13" spans="1:12" ht="15.75" customHeight="1">
      <c r="A13" s="12"/>
      <c r="B13" s="10"/>
      <c r="C13" s="11"/>
      <c r="D13" s="7"/>
      <c r="E13" s="7"/>
      <c r="F13" s="7"/>
      <c r="G13" s="11"/>
      <c r="H13" s="7"/>
      <c r="I13" s="7"/>
      <c r="J13" s="11"/>
      <c r="K13" s="7"/>
      <c r="L13" s="10"/>
    </row>
    <row r="14" spans="1:12" ht="15.75" customHeight="1">
      <c r="A14" s="12"/>
      <c r="B14" s="10"/>
      <c r="C14" s="11"/>
      <c r="D14" s="7"/>
      <c r="E14" s="7"/>
      <c r="F14" s="7"/>
      <c r="G14" s="11"/>
      <c r="H14" s="7"/>
      <c r="I14" s="7"/>
      <c r="J14" s="11"/>
      <c r="K14" s="7"/>
      <c r="L14" s="10"/>
    </row>
    <row r="15" spans="1:12" ht="15.75" customHeight="1">
      <c r="A15" s="12"/>
      <c r="B15" s="10"/>
      <c r="C15" s="11"/>
      <c r="D15" s="7"/>
      <c r="E15" s="7"/>
      <c r="F15" s="7"/>
      <c r="G15" s="11"/>
      <c r="H15" s="7"/>
      <c r="I15" s="7"/>
      <c r="J15" s="11"/>
      <c r="K15" s="7"/>
      <c r="L15" s="10"/>
    </row>
    <row r="16" spans="1:12" ht="15.75" customHeight="1">
      <c r="A16" s="12"/>
      <c r="B16" s="10"/>
      <c r="C16" s="11"/>
      <c r="D16" s="7"/>
      <c r="E16" s="7"/>
      <c r="F16" s="7"/>
      <c r="G16" s="11"/>
      <c r="H16" s="7"/>
      <c r="I16" s="7"/>
      <c r="J16" s="11"/>
      <c r="K16" s="7"/>
      <c r="L16" s="10"/>
    </row>
    <row r="17" spans="1:14" ht="15.75" customHeight="1">
      <c r="A17" s="12"/>
      <c r="B17" s="10"/>
      <c r="C17" s="11"/>
      <c r="D17" s="7"/>
      <c r="E17" s="7"/>
      <c r="F17" s="7"/>
      <c r="G17" s="11"/>
      <c r="H17" s="7"/>
      <c r="I17" s="7"/>
      <c r="J17" s="11"/>
      <c r="K17" s="7"/>
      <c r="L17" s="10"/>
    </row>
    <row r="18" spans="1:14" ht="15.75" customHeight="1"/>
    <row r="19" spans="1:14" ht="15.75" customHeight="1">
      <c r="B19" s="7"/>
      <c r="D19" s="7"/>
      <c r="E19" s="7"/>
    </row>
    <row r="20" spans="1:14" ht="15.75" customHeight="1">
      <c r="B20" s="7"/>
      <c r="D20" s="7"/>
      <c r="E20" s="7"/>
    </row>
    <row r="21" spans="1:14" ht="15.75" customHeight="1">
      <c r="B21" s="7"/>
      <c r="D21" s="7"/>
      <c r="E21" s="7"/>
    </row>
    <row r="22" spans="1:14" ht="15.75" customHeight="1">
      <c r="D22" s="7"/>
      <c r="E22" s="7"/>
    </row>
    <row r="23" spans="1:14" ht="15.75" customHeight="1">
      <c r="A23" s="12"/>
      <c r="B23" s="10"/>
      <c r="C23" s="11"/>
      <c r="D23" s="7"/>
      <c r="E23" s="7"/>
      <c r="F23" s="7"/>
      <c r="G23" s="11"/>
      <c r="H23" s="7"/>
      <c r="I23" s="7"/>
      <c r="J23" s="11"/>
      <c r="K23" s="7"/>
      <c r="L23" s="10"/>
    </row>
    <row r="24" spans="1:14" ht="15.75" customHeight="1">
      <c r="A24" s="12"/>
      <c r="B24" s="10"/>
      <c r="C24" s="11"/>
      <c r="D24" s="7"/>
      <c r="E24" s="7"/>
      <c r="F24" s="7"/>
      <c r="G24" s="11"/>
      <c r="H24" s="7"/>
      <c r="I24" s="7"/>
      <c r="J24" s="11"/>
      <c r="K24" s="7"/>
      <c r="L24" s="10"/>
    </row>
    <row r="25" spans="1:14" ht="15.75" customHeight="1">
      <c r="A25" s="12"/>
      <c r="B25" s="10"/>
      <c r="C25" s="11"/>
      <c r="D25" s="7"/>
      <c r="E25" s="7"/>
      <c r="F25" s="7"/>
      <c r="G25" s="11"/>
      <c r="H25" s="7"/>
      <c r="I25" s="7"/>
      <c r="J25" s="11"/>
      <c r="K25" s="7"/>
      <c r="L25" s="10"/>
    </row>
    <row r="26" spans="1:14" ht="15.75" customHeight="1">
      <c r="A26" s="12"/>
      <c r="B26" s="10"/>
      <c r="C26" s="11"/>
      <c r="D26" s="7"/>
      <c r="E26" s="7"/>
      <c r="F26" s="7"/>
      <c r="G26" s="11"/>
      <c r="H26" s="7"/>
      <c r="I26" s="7"/>
      <c r="J26" s="11"/>
    </row>
    <row r="27" spans="1:14" ht="15.75" customHeight="1"/>
    <row r="28" spans="1:14" ht="15.75" customHeight="1"/>
    <row r="29" spans="1:14" ht="15.75" customHeight="1"/>
    <row r="30" spans="1:14" ht="15.75" customHeight="1">
      <c r="C30" s="7"/>
      <c r="D30" s="7"/>
      <c r="E30" s="7"/>
      <c r="F30" s="11"/>
      <c r="G30" s="7"/>
      <c r="H30" s="7"/>
      <c r="I30" s="11"/>
      <c r="J30" s="7"/>
      <c r="K30" s="10"/>
    </row>
    <row r="31" spans="1:14" ht="15.75" customHeight="1">
      <c r="C31" s="12"/>
      <c r="D31" s="10"/>
      <c r="E31" s="11"/>
      <c r="F31" s="7"/>
      <c r="G31" s="7"/>
      <c r="H31" s="7"/>
      <c r="I31" s="11"/>
      <c r="J31" s="7"/>
      <c r="K31" s="7"/>
      <c r="L31" s="11"/>
      <c r="M31" s="7"/>
      <c r="N31" s="10"/>
    </row>
    <row r="32" spans="1:14" ht="15.75" customHeight="1">
      <c r="C32" s="12"/>
      <c r="D32" s="10"/>
      <c r="E32" s="11"/>
      <c r="F32" s="7"/>
      <c r="G32" s="7"/>
      <c r="H32" s="7"/>
      <c r="I32" s="11"/>
      <c r="J32" s="7"/>
      <c r="K32" s="7"/>
      <c r="L32" s="11"/>
      <c r="M32" s="7"/>
      <c r="N32" s="10"/>
    </row>
    <row r="33" spans="3:10" ht="15.75" customHeight="1">
      <c r="C33" s="12"/>
      <c r="D33" s="10"/>
      <c r="E33" s="11"/>
      <c r="F33" s="7"/>
      <c r="G33" s="7"/>
      <c r="H33" s="7"/>
      <c r="I33" s="11"/>
      <c r="J33" s="7"/>
    </row>
    <row r="34" spans="3:10" ht="15.75" customHeight="1"/>
    <row r="35" spans="3:10" ht="15.75" customHeight="1"/>
    <row r="36" spans="3:10" ht="15.75" customHeight="1"/>
    <row r="37" spans="3:10" ht="15.75" customHeight="1"/>
    <row r="38" spans="3:10" ht="15.75" customHeight="1"/>
    <row r="39" spans="3:10" ht="15.75" customHeight="1"/>
    <row r="40" spans="3:10" ht="15.75" customHeight="1"/>
    <row r="41" spans="3:10" ht="15.75" customHeight="1"/>
    <row r="42" spans="3:10" ht="15.75" customHeight="1"/>
    <row r="43" spans="3:10" ht="15.75" customHeight="1"/>
    <row r="44" spans="3:10" ht="15.75" customHeight="1"/>
    <row r="45" spans="3:10" ht="15.75" customHeight="1"/>
    <row r="46" spans="3:10" ht="15.75" customHeight="1"/>
    <row r="47" spans="3:10" ht="15.75" customHeight="1"/>
    <row r="48" spans="3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32"/>
  <sheetViews>
    <sheetView zoomScale="131" zoomScaleNormal="175" workbookViewId="0"/>
  </sheetViews>
  <sheetFormatPr defaultRowHeight="12.75"/>
  <sheetData>
    <row r="1" spans="1:10">
      <c r="A1" t="s">
        <v>508</v>
      </c>
      <c r="B1" s="19" t="s">
        <v>846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s="19" t="s">
        <v>509</v>
      </c>
      <c r="B3">
        <f>I3-I$3+1</f>
        <v>1</v>
      </c>
      <c r="C3">
        <f>J3-I$3+1</f>
        <v>1159</v>
      </c>
      <c r="D3">
        <v>-1</v>
      </c>
      <c r="E3">
        <v>1</v>
      </c>
      <c r="F3" t="s">
        <v>20</v>
      </c>
      <c r="G3" t="s">
        <v>508</v>
      </c>
      <c r="H3" t="s">
        <v>508</v>
      </c>
      <c r="I3">
        <v>221</v>
      </c>
      <c r="J3">
        <v>1379</v>
      </c>
    </row>
    <row r="4" spans="1:10">
      <c r="A4" t="s">
        <v>510</v>
      </c>
      <c r="B4">
        <f t="shared" ref="B4:B32" si="0">I4-I$3+1</f>
        <v>1267</v>
      </c>
      <c r="C4">
        <f t="shared" ref="C4:C32" si="1">J4-I$3+1</f>
        <v>2926</v>
      </c>
      <c r="D4">
        <v>-1</v>
      </c>
      <c r="E4">
        <v>1</v>
      </c>
      <c r="F4" t="s">
        <v>20</v>
      </c>
      <c r="G4" t="s">
        <v>508</v>
      </c>
      <c r="H4" t="s">
        <v>508</v>
      </c>
      <c r="I4">
        <v>1487</v>
      </c>
      <c r="J4">
        <v>3146</v>
      </c>
    </row>
    <row r="5" spans="1:10">
      <c r="A5" t="s">
        <v>511</v>
      </c>
      <c r="B5">
        <f t="shared" si="0"/>
        <v>3119</v>
      </c>
      <c r="C5">
        <f t="shared" si="1"/>
        <v>4202</v>
      </c>
      <c r="D5">
        <v>-1</v>
      </c>
      <c r="E5">
        <v>1</v>
      </c>
      <c r="F5" t="s">
        <v>34</v>
      </c>
      <c r="G5" t="s">
        <v>508</v>
      </c>
      <c r="H5" t="s">
        <v>508</v>
      </c>
      <c r="I5">
        <v>3339</v>
      </c>
      <c r="J5">
        <v>4422</v>
      </c>
    </row>
    <row r="6" spans="1:10">
      <c r="A6" t="s">
        <v>358</v>
      </c>
      <c r="B6">
        <f t="shared" si="0"/>
        <v>4194</v>
      </c>
      <c r="C6">
        <f t="shared" si="1"/>
        <v>5268</v>
      </c>
      <c r="D6">
        <v>-1</v>
      </c>
      <c r="E6">
        <v>1</v>
      </c>
      <c r="F6" t="s">
        <v>12</v>
      </c>
      <c r="G6" t="s">
        <v>508</v>
      </c>
      <c r="H6" t="s">
        <v>508</v>
      </c>
      <c r="I6">
        <v>4414</v>
      </c>
      <c r="J6">
        <v>5488</v>
      </c>
    </row>
    <row r="7" spans="1:10">
      <c r="A7" t="s">
        <v>512</v>
      </c>
      <c r="B7">
        <f t="shared" si="0"/>
        <v>5481</v>
      </c>
      <c r="C7">
        <f t="shared" si="1"/>
        <v>6753</v>
      </c>
      <c r="D7">
        <v>1</v>
      </c>
      <c r="E7">
        <v>1</v>
      </c>
      <c r="F7" t="s">
        <v>20</v>
      </c>
      <c r="G7" t="s">
        <v>508</v>
      </c>
      <c r="H7" t="s">
        <v>508</v>
      </c>
      <c r="I7">
        <v>5701</v>
      </c>
      <c r="J7">
        <v>6973</v>
      </c>
    </row>
    <row r="8" spans="1:10">
      <c r="A8" t="s">
        <v>513</v>
      </c>
      <c r="B8">
        <f t="shared" si="0"/>
        <v>7046</v>
      </c>
      <c r="C8">
        <f t="shared" si="1"/>
        <v>7850</v>
      </c>
      <c r="D8">
        <v>-1</v>
      </c>
      <c r="E8">
        <v>1</v>
      </c>
      <c r="F8" t="s">
        <v>20</v>
      </c>
      <c r="G8" t="s">
        <v>508</v>
      </c>
      <c r="H8" t="s">
        <v>508</v>
      </c>
      <c r="I8">
        <v>7266</v>
      </c>
      <c r="J8">
        <v>8070</v>
      </c>
    </row>
    <row r="9" spans="1:10">
      <c r="A9" t="s">
        <v>514</v>
      </c>
      <c r="B9">
        <f t="shared" si="0"/>
        <v>7899</v>
      </c>
      <c r="C9">
        <f t="shared" si="1"/>
        <v>8247</v>
      </c>
      <c r="D9">
        <v>-1</v>
      </c>
      <c r="E9">
        <v>1</v>
      </c>
      <c r="F9" t="s">
        <v>20</v>
      </c>
      <c r="G9" t="s">
        <v>508</v>
      </c>
      <c r="H9" t="s">
        <v>508</v>
      </c>
      <c r="I9">
        <v>8119</v>
      </c>
      <c r="J9">
        <v>8467</v>
      </c>
    </row>
    <row r="10" spans="1:10">
      <c r="A10" t="s">
        <v>515</v>
      </c>
      <c r="B10">
        <f t="shared" si="0"/>
        <v>9247</v>
      </c>
      <c r="C10">
        <f t="shared" si="1"/>
        <v>9772</v>
      </c>
      <c r="D10">
        <v>1</v>
      </c>
      <c r="E10">
        <v>1</v>
      </c>
      <c r="F10" t="s">
        <v>157</v>
      </c>
      <c r="G10" t="s">
        <v>508</v>
      </c>
      <c r="H10" t="s">
        <v>508</v>
      </c>
      <c r="I10">
        <v>9467</v>
      </c>
      <c r="J10">
        <v>9992</v>
      </c>
    </row>
    <row r="11" spans="1:10">
      <c r="A11" t="s">
        <v>516</v>
      </c>
      <c r="B11">
        <f t="shared" si="0"/>
        <v>9775</v>
      </c>
      <c r="C11">
        <f t="shared" si="1"/>
        <v>10261</v>
      </c>
      <c r="D11">
        <v>1</v>
      </c>
      <c r="E11">
        <v>1</v>
      </c>
      <c r="F11" t="s">
        <v>157</v>
      </c>
      <c r="G11" t="s">
        <v>508</v>
      </c>
      <c r="H11" t="s">
        <v>508</v>
      </c>
      <c r="I11">
        <v>9995</v>
      </c>
      <c r="J11">
        <v>10481</v>
      </c>
    </row>
    <row r="12" spans="1:10">
      <c r="A12" t="s">
        <v>517</v>
      </c>
      <c r="B12">
        <f t="shared" si="0"/>
        <v>10257</v>
      </c>
      <c r="C12">
        <f t="shared" si="1"/>
        <v>11541</v>
      </c>
      <c r="D12">
        <v>1</v>
      </c>
      <c r="E12">
        <v>1</v>
      </c>
      <c r="F12" t="s">
        <v>20</v>
      </c>
      <c r="G12" t="s">
        <v>508</v>
      </c>
      <c r="H12" t="s">
        <v>508</v>
      </c>
      <c r="I12">
        <v>10477</v>
      </c>
      <c r="J12">
        <v>11761</v>
      </c>
    </row>
    <row r="13" spans="1:10">
      <c r="A13" t="s">
        <v>518</v>
      </c>
      <c r="B13">
        <f t="shared" si="0"/>
        <v>11533</v>
      </c>
      <c r="C13">
        <f t="shared" si="1"/>
        <v>12253</v>
      </c>
      <c r="D13">
        <v>1</v>
      </c>
      <c r="E13">
        <v>1</v>
      </c>
      <c r="F13" t="s">
        <v>34</v>
      </c>
      <c r="G13" t="s">
        <v>508</v>
      </c>
      <c r="H13" t="s">
        <v>508</v>
      </c>
      <c r="I13">
        <v>11753</v>
      </c>
      <c r="J13">
        <v>12473</v>
      </c>
    </row>
    <row r="14" spans="1:10">
      <c r="A14" t="s">
        <v>519</v>
      </c>
      <c r="B14">
        <f t="shared" si="0"/>
        <v>12272</v>
      </c>
      <c r="C14">
        <f t="shared" si="1"/>
        <v>13574</v>
      </c>
      <c r="D14">
        <v>1</v>
      </c>
      <c r="E14">
        <v>1</v>
      </c>
      <c r="F14" t="s">
        <v>34</v>
      </c>
      <c r="G14" t="s">
        <v>508</v>
      </c>
      <c r="H14" t="s">
        <v>508</v>
      </c>
      <c r="I14">
        <v>12492</v>
      </c>
      <c r="J14">
        <v>13794</v>
      </c>
    </row>
    <row r="15" spans="1:10">
      <c r="A15" t="s">
        <v>520</v>
      </c>
      <c r="B15">
        <f t="shared" si="0"/>
        <v>13585</v>
      </c>
      <c r="C15">
        <f t="shared" si="1"/>
        <v>14722</v>
      </c>
      <c r="D15">
        <v>1</v>
      </c>
      <c r="E15">
        <v>1</v>
      </c>
      <c r="F15" t="s">
        <v>20</v>
      </c>
      <c r="G15" t="s">
        <v>508</v>
      </c>
      <c r="H15" t="s">
        <v>508</v>
      </c>
      <c r="I15">
        <v>13805</v>
      </c>
      <c r="J15">
        <v>14942</v>
      </c>
    </row>
    <row r="16" spans="1:10">
      <c r="A16" t="s">
        <v>521</v>
      </c>
      <c r="B16">
        <f t="shared" si="0"/>
        <v>14718</v>
      </c>
      <c r="C16">
        <f t="shared" si="1"/>
        <v>15819</v>
      </c>
      <c r="D16">
        <v>1</v>
      </c>
      <c r="E16">
        <v>1</v>
      </c>
      <c r="F16" t="s">
        <v>20</v>
      </c>
      <c r="G16" t="s">
        <v>508</v>
      </c>
      <c r="H16" t="s">
        <v>508</v>
      </c>
      <c r="I16">
        <v>14938</v>
      </c>
      <c r="J16">
        <v>16039</v>
      </c>
    </row>
    <row r="17" spans="1:10">
      <c r="A17" t="s">
        <v>365</v>
      </c>
      <c r="B17">
        <f t="shared" si="0"/>
        <v>15838</v>
      </c>
      <c r="C17">
        <f t="shared" si="1"/>
        <v>17332</v>
      </c>
      <c r="D17">
        <v>1</v>
      </c>
      <c r="E17">
        <v>1</v>
      </c>
      <c r="F17" t="s">
        <v>12</v>
      </c>
      <c r="G17" t="s">
        <v>508</v>
      </c>
      <c r="H17" t="s">
        <v>508</v>
      </c>
      <c r="I17">
        <v>16058</v>
      </c>
      <c r="J17">
        <v>17552</v>
      </c>
    </row>
    <row r="18" spans="1:10">
      <c r="A18" t="s">
        <v>522</v>
      </c>
      <c r="B18">
        <f t="shared" si="0"/>
        <v>17335</v>
      </c>
      <c r="C18">
        <f t="shared" si="1"/>
        <v>18481</v>
      </c>
      <c r="D18">
        <v>1</v>
      </c>
      <c r="E18">
        <v>1</v>
      </c>
      <c r="F18" t="s">
        <v>20</v>
      </c>
      <c r="G18" t="s">
        <v>508</v>
      </c>
      <c r="H18" t="s">
        <v>508</v>
      </c>
      <c r="I18">
        <v>17555</v>
      </c>
      <c r="J18">
        <v>18701</v>
      </c>
    </row>
    <row r="19" spans="1:10">
      <c r="A19" t="s">
        <v>523</v>
      </c>
      <c r="B19">
        <f t="shared" si="0"/>
        <v>18477</v>
      </c>
      <c r="C19">
        <f t="shared" si="1"/>
        <v>19347</v>
      </c>
      <c r="D19">
        <v>1</v>
      </c>
      <c r="E19">
        <v>1</v>
      </c>
      <c r="F19" t="s">
        <v>18</v>
      </c>
      <c r="G19" t="s">
        <v>508</v>
      </c>
      <c r="H19" t="s">
        <v>508</v>
      </c>
      <c r="I19">
        <v>18697</v>
      </c>
      <c r="J19">
        <v>19567</v>
      </c>
    </row>
    <row r="20" spans="1:10">
      <c r="A20" t="s">
        <v>524</v>
      </c>
      <c r="B20">
        <f t="shared" si="0"/>
        <v>19354</v>
      </c>
      <c r="C20">
        <f t="shared" si="1"/>
        <v>20407</v>
      </c>
      <c r="D20">
        <v>1</v>
      </c>
      <c r="E20">
        <v>1</v>
      </c>
      <c r="F20" t="s">
        <v>34</v>
      </c>
      <c r="G20" t="s">
        <v>508</v>
      </c>
      <c r="H20" t="s">
        <v>508</v>
      </c>
      <c r="I20">
        <v>19574</v>
      </c>
      <c r="J20">
        <v>20627</v>
      </c>
    </row>
    <row r="21" spans="1:10">
      <c r="A21" t="s">
        <v>525</v>
      </c>
      <c r="B21">
        <f t="shared" si="0"/>
        <v>20409</v>
      </c>
      <c r="C21">
        <f t="shared" si="1"/>
        <v>21732</v>
      </c>
      <c r="D21">
        <v>1</v>
      </c>
      <c r="E21">
        <v>1</v>
      </c>
      <c r="F21" t="s">
        <v>34</v>
      </c>
      <c r="G21" t="s">
        <v>508</v>
      </c>
      <c r="H21" t="s">
        <v>508</v>
      </c>
      <c r="I21">
        <v>20629</v>
      </c>
      <c r="J21">
        <v>21952</v>
      </c>
    </row>
    <row r="22" spans="1:10">
      <c r="A22" t="s">
        <v>526</v>
      </c>
      <c r="B22">
        <f t="shared" si="0"/>
        <v>22014</v>
      </c>
      <c r="C22">
        <f t="shared" si="1"/>
        <v>23037</v>
      </c>
      <c r="D22">
        <v>1</v>
      </c>
      <c r="E22">
        <v>1</v>
      </c>
      <c r="F22" t="s">
        <v>18</v>
      </c>
      <c r="G22" t="s">
        <v>508</v>
      </c>
      <c r="H22" t="s">
        <v>508</v>
      </c>
      <c r="I22">
        <v>22234</v>
      </c>
      <c r="J22">
        <v>23257</v>
      </c>
    </row>
    <row r="23" spans="1:10">
      <c r="A23" t="s">
        <v>527</v>
      </c>
      <c r="B23">
        <f t="shared" si="0"/>
        <v>23066</v>
      </c>
      <c r="C23">
        <f t="shared" si="1"/>
        <v>24113</v>
      </c>
      <c r="D23">
        <v>1</v>
      </c>
      <c r="E23">
        <v>1</v>
      </c>
      <c r="F23" t="s">
        <v>18</v>
      </c>
      <c r="G23" t="s">
        <v>508</v>
      </c>
      <c r="H23" t="s">
        <v>508</v>
      </c>
      <c r="I23">
        <v>23286</v>
      </c>
      <c r="J23">
        <v>24333</v>
      </c>
    </row>
    <row r="24" spans="1:10">
      <c r="A24" t="s">
        <v>528</v>
      </c>
      <c r="B24">
        <f t="shared" si="0"/>
        <v>24109</v>
      </c>
      <c r="C24">
        <f t="shared" si="1"/>
        <v>25240</v>
      </c>
      <c r="D24">
        <v>1</v>
      </c>
      <c r="E24">
        <v>1</v>
      </c>
      <c r="F24" t="s">
        <v>12</v>
      </c>
      <c r="G24" t="s">
        <v>508</v>
      </c>
      <c r="H24" t="s">
        <v>508</v>
      </c>
      <c r="I24">
        <v>24329</v>
      </c>
      <c r="J24">
        <v>25460</v>
      </c>
    </row>
    <row r="25" spans="1:10">
      <c r="A25" t="s">
        <v>529</v>
      </c>
      <c r="B25">
        <f t="shared" si="0"/>
        <v>25211</v>
      </c>
      <c r="C25">
        <f t="shared" si="1"/>
        <v>26327</v>
      </c>
      <c r="D25">
        <v>1</v>
      </c>
      <c r="E25">
        <v>1</v>
      </c>
      <c r="F25" t="s">
        <v>18</v>
      </c>
      <c r="G25" t="s">
        <v>508</v>
      </c>
      <c r="H25" t="s">
        <v>508</v>
      </c>
      <c r="I25">
        <v>25431</v>
      </c>
      <c r="J25">
        <v>26547</v>
      </c>
    </row>
    <row r="26" spans="1:10">
      <c r="A26" t="s">
        <v>530</v>
      </c>
      <c r="B26">
        <f t="shared" si="0"/>
        <v>26319</v>
      </c>
      <c r="C26">
        <f t="shared" si="1"/>
        <v>27336</v>
      </c>
      <c r="D26">
        <v>1</v>
      </c>
      <c r="E26">
        <v>1</v>
      </c>
      <c r="F26" t="s">
        <v>12</v>
      </c>
      <c r="G26" t="s">
        <v>508</v>
      </c>
      <c r="H26" t="s">
        <v>508</v>
      </c>
      <c r="I26">
        <v>26539</v>
      </c>
      <c r="J26">
        <v>27556</v>
      </c>
    </row>
    <row r="27" spans="1:10">
      <c r="A27" t="s">
        <v>531</v>
      </c>
      <c r="B27">
        <f t="shared" si="0"/>
        <v>27323</v>
      </c>
      <c r="C27">
        <f t="shared" si="1"/>
        <v>28454</v>
      </c>
      <c r="D27">
        <v>1</v>
      </c>
      <c r="E27">
        <v>1</v>
      </c>
      <c r="F27" t="s">
        <v>34</v>
      </c>
      <c r="G27" t="s">
        <v>508</v>
      </c>
      <c r="H27" t="s">
        <v>508</v>
      </c>
      <c r="I27">
        <v>27543</v>
      </c>
      <c r="J27">
        <v>28674</v>
      </c>
    </row>
    <row r="28" spans="1:10">
      <c r="A28" t="s">
        <v>532</v>
      </c>
      <c r="B28">
        <f t="shared" si="0"/>
        <v>28474</v>
      </c>
      <c r="C28">
        <f t="shared" si="1"/>
        <v>29338</v>
      </c>
      <c r="D28">
        <v>1</v>
      </c>
      <c r="E28">
        <v>1</v>
      </c>
      <c r="F28" t="s">
        <v>34</v>
      </c>
      <c r="G28" t="s">
        <v>508</v>
      </c>
      <c r="H28" t="s">
        <v>508</v>
      </c>
      <c r="I28">
        <v>28694</v>
      </c>
      <c r="J28">
        <v>29558</v>
      </c>
    </row>
    <row r="29" spans="1:10">
      <c r="A29" t="s">
        <v>533</v>
      </c>
      <c r="B29">
        <f t="shared" si="0"/>
        <v>29334</v>
      </c>
      <c r="C29">
        <f t="shared" si="1"/>
        <v>30546</v>
      </c>
      <c r="D29">
        <v>1</v>
      </c>
      <c r="E29">
        <v>1</v>
      </c>
      <c r="F29" t="s">
        <v>18</v>
      </c>
      <c r="G29" t="s">
        <v>508</v>
      </c>
      <c r="H29" t="s">
        <v>508</v>
      </c>
      <c r="I29">
        <v>29554</v>
      </c>
      <c r="J29">
        <v>30766</v>
      </c>
    </row>
    <row r="30" spans="1:10">
      <c r="A30" t="s">
        <v>534</v>
      </c>
      <c r="B30">
        <f t="shared" si="0"/>
        <v>30568</v>
      </c>
      <c r="C30">
        <f t="shared" si="1"/>
        <v>31576</v>
      </c>
      <c r="D30">
        <v>1</v>
      </c>
      <c r="E30">
        <v>1</v>
      </c>
      <c r="F30" t="s">
        <v>34</v>
      </c>
      <c r="G30" t="s">
        <v>508</v>
      </c>
      <c r="H30" t="s">
        <v>508</v>
      </c>
      <c r="I30">
        <v>30788</v>
      </c>
      <c r="J30">
        <v>31796</v>
      </c>
    </row>
    <row r="31" spans="1:10">
      <c r="A31" t="s">
        <v>535</v>
      </c>
      <c r="B31">
        <f t="shared" si="0"/>
        <v>31579</v>
      </c>
      <c r="C31">
        <f t="shared" si="1"/>
        <v>32530</v>
      </c>
      <c r="D31">
        <v>1</v>
      </c>
      <c r="E31">
        <v>1</v>
      </c>
      <c r="F31" t="s">
        <v>18</v>
      </c>
      <c r="G31" t="s">
        <v>508</v>
      </c>
      <c r="H31" t="s">
        <v>508</v>
      </c>
      <c r="I31">
        <v>31799</v>
      </c>
      <c r="J31">
        <v>32750</v>
      </c>
    </row>
    <row r="32" spans="1:10">
      <c r="A32" t="s">
        <v>536</v>
      </c>
      <c r="B32">
        <f t="shared" si="0"/>
        <v>33520</v>
      </c>
      <c r="C32">
        <f t="shared" si="1"/>
        <v>33994</v>
      </c>
      <c r="D32">
        <v>1</v>
      </c>
      <c r="E32">
        <v>1</v>
      </c>
      <c r="F32" t="s">
        <v>20</v>
      </c>
      <c r="G32" t="s">
        <v>508</v>
      </c>
      <c r="H32" t="s">
        <v>508</v>
      </c>
      <c r="I32">
        <v>33740</v>
      </c>
      <c r="J32">
        <v>34214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8"/>
  <sheetViews>
    <sheetView workbookViewId="0">
      <selection activeCell="A18" sqref="A3:A18"/>
    </sheetView>
  </sheetViews>
  <sheetFormatPr defaultRowHeight="12.75"/>
  <sheetData>
    <row r="1" spans="1:10">
      <c r="A1" t="s">
        <v>537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t="s">
        <v>538</v>
      </c>
      <c r="B3">
        <f>I3-I$3+1</f>
        <v>1</v>
      </c>
      <c r="C3">
        <f>J3-I$3+1</f>
        <v>922</v>
      </c>
      <c r="D3">
        <v>1</v>
      </c>
      <c r="E3">
        <v>1</v>
      </c>
      <c r="F3" t="s">
        <v>12</v>
      </c>
      <c r="G3" t="s">
        <v>537</v>
      </c>
      <c r="H3" t="s">
        <v>537</v>
      </c>
      <c r="I3">
        <v>3</v>
      </c>
      <c r="J3">
        <v>924</v>
      </c>
    </row>
    <row r="4" spans="1:10">
      <c r="A4" t="s">
        <v>539</v>
      </c>
      <c r="B4">
        <f t="shared" ref="B4:B18" si="0">I4-I$3+1</f>
        <v>932</v>
      </c>
      <c r="C4">
        <f t="shared" ref="C4:C18" si="1">J4-I$3+1</f>
        <v>1691</v>
      </c>
      <c r="D4">
        <v>1</v>
      </c>
      <c r="E4">
        <v>1</v>
      </c>
      <c r="F4" t="s">
        <v>12</v>
      </c>
      <c r="G4" t="s">
        <v>537</v>
      </c>
      <c r="H4" t="s">
        <v>537</v>
      </c>
      <c r="I4">
        <v>934</v>
      </c>
      <c r="J4">
        <v>1693</v>
      </c>
    </row>
    <row r="5" spans="1:10">
      <c r="A5" t="s">
        <v>528</v>
      </c>
      <c r="B5">
        <f t="shared" si="0"/>
        <v>1740</v>
      </c>
      <c r="C5">
        <f t="shared" si="1"/>
        <v>2964</v>
      </c>
      <c r="D5">
        <v>1</v>
      </c>
      <c r="E5">
        <v>1</v>
      </c>
      <c r="F5" t="s">
        <v>20</v>
      </c>
      <c r="G5" t="s">
        <v>537</v>
      </c>
      <c r="H5" t="s">
        <v>537</v>
      </c>
      <c r="I5">
        <v>1742</v>
      </c>
      <c r="J5">
        <v>2966</v>
      </c>
    </row>
    <row r="6" spans="1:10">
      <c r="A6" t="s">
        <v>540</v>
      </c>
      <c r="B6">
        <f t="shared" si="0"/>
        <v>3012</v>
      </c>
      <c r="C6">
        <f t="shared" si="1"/>
        <v>4143</v>
      </c>
      <c r="D6">
        <v>1</v>
      </c>
      <c r="E6">
        <v>1</v>
      </c>
      <c r="F6" t="s">
        <v>34</v>
      </c>
      <c r="G6" t="s">
        <v>537</v>
      </c>
      <c r="H6" t="s">
        <v>537</v>
      </c>
      <c r="I6">
        <v>3014</v>
      </c>
      <c r="J6">
        <v>4145</v>
      </c>
    </row>
    <row r="7" spans="1:10">
      <c r="A7" t="s">
        <v>365</v>
      </c>
      <c r="B7">
        <f t="shared" si="0"/>
        <v>4185</v>
      </c>
      <c r="C7">
        <f t="shared" si="1"/>
        <v>5622</v>
      </c>
      <c r="D7">
        <v>1</v>
      </c>
      <c r="E7">
        <v>1</v>
      </c>
      <c r="F7" t="s">
        <v>12</v>
      </c>
      <c r="G7" t="s">
        <v>537</v>
      </c>
      <c r="H7" t="s">
        <v>537</v>
      </c>
      <c r="I7">
        <v>4187</v>
      </c>
      <c r="J7">
        <v>5624</v>
      </c>
    </row>
    <row r="8" spans="1:10">
      <c r="A8" t="s">
        <v>541</v>
      </c>
      <c r="B8">
        <f t="shared" si="0"/>
        <v>5643</v>
      </c>
      <c r="C8">
        <f t="shared" si="1"/>
        <v>6243</v>
      </c>
      <c r="D8">
        <v>1</v>
      </c>
      <c r="E8">
        <v>1</v>
      </c>
      <c r="F8" t="s">
        <v>20</v>
      </c>
      <c r="G8" t="s">
        <v>537</v>
      </c>
      <c r="H8" t="s">
        <v>537</v>
      </c>
      <c r="I8">
        <v>5645</v>
      </c>
      <c r="J8">
        <v>6245</v>
      </c>
    </row>
    <row r="9" spans="1:10">
      <c r="A9" t="s">
        <v>542</v>
      </c>
      <c r="B9">
        <f t="shared" si="0"/>
        <v>6471</v>
      </c>
      <c r="C9">
        <f t="shared" si="1"/>
        <v>7608</v>
      </c>
      <c r="D9">
        <v>1</v>
      </c>
      <c r="E9">
        <v>1</v>
      </c>
      <c r="F9" t="s">
        <v>18</v>
      </c>
      <c r="G9" t="s">
        <v>537</v>
      </c>
      <c r="H9" t="s">
        <v>537</v>
      </c>
      <c r="I9">
        <v>6473</v>
      </c>
      <c r="J9">
        <v>7610</v>
      </c>
    </row>
    <row r="10" spans="1:10">
      <c r="A10" t="s">
        <v>543</v>
      </c>
      <c r="B10">
        <f t="shared" si="0"/>
        <v>7604</v>
      </c>
      <c r="C10">
        <f t="shared" si="1"/>
        <v>8540</v>
      </c>
      <c r="D10">
        <v>1</v>
      </c>
      <c r="E10">
        <v>1</v>
      </c>
      <c r="F10" t="s">
        <v>18</v>
      </c>
      <c r="G10" t="s">
        <v>537</v>
      </c>
      <c r="H10" t="s">
        <v>537</v>
      </c>
      <c r="I10">
        <v>7606</v>
      </c>
      <c r="J10">
        <v>8542</v>
      </c>
    </row>
    <row r="11" spans="1:10">
      <c r="A11" t="s">
        <v>544</v>
      </c>
      <c r="B11">
        <f t="shared" si="0"/>
        <v>8600</v>
      </c>
      <c r="C11">
        <f t="shared" si="1"/>
        <v>9617</v>
      </c>
      <c r="D11">
        <v>1</v>
      </c>
      <c r="E11">
        <v>1</v>
      </c>
      <c r="F11" t="s">
        <v>18</v>
      </c>
      <c r="G11" t="s">
        <v>537</v>
      </c>
      <c r="H11" t="s">
        <v>537</v>
      </c>
      <c r="I11">
        <v>8602</v>
      </c>
      <c r="J11">
        <v>9619</v>
      </c>
    </row>
    <row r="12" spans="1:10">
      <c r="A12" t="s">
        <v>545</v>
      </c>
      <c r="B12">
        <f t="shared" si="0"/>
        <v>9875</v>
      </c>
      <c r="C12">
        <f t="shared" si="1"/>
        <v>10943</v>
      </c>
      <c r="D12">
        <v>1</v>
      </c>
      <c r="E12">
        <v>1</v>
      </c>
      <c r="F12" t="s">
        <v>18</v>
      </c>
      <c r="G12" t="s">
        <v>537</v>
      </c>
      <c r="H12" t="s">
        <v>537</v>
      </c>
      <c r="I12">
        <v>9877</v>
      </c>
      <c r="J12">
        <v>10945</v>
      </c>
    </row>
    <row r="13" spans="1:10">
      <c r="A13" t="s">
        <v>546</v>
      </c>
      <c r="B13">
        <f t="shared" si="0"/>
        <v>11491</v>
      </c>
      <c r="C13">
        <f t="shared" si="1"/>
        <v>12160</v>
      </c>
      <c r="D13">
        <v>1</v>
      </c>
      <c r="E13">
        <v>1</v>
      </c>
      <c r="F13" t="s">
        <v>18</v>
      </c>
      <c r="G13" t="s">
        <v>537</v>
      </c>
      <c r="H13" t="s">
        <v>537</v>
      </c>
      <c r="I13">
        <v>11493</v>
      </c>
      <c r="J13">
        <v>12162</v>
      </c>
    </row>
    <row r="14" spans="1:10">
      <c r="A14" s="19" t="s">
        <v>547</v>
      </c>
      <c r="B14">
        <f t="shared" si="0"/>
        <v>13053</v>
      </c>
      <c r="C14">
        <f t="shared" si="1"/>
        <v>14550</v>
      </c>
      <c r="D14">
        <v>1</v>
      </c>
      <c r="E14">
        <v>1</v>
      </c>
      <c r="F14" t="s">
        <v>20</v>
      </c>
      <c r="G14" t="s">
        <v>537</v>
      </c>
      <c r="H14" t="s">
        <v>537</v>
      </c>
      <c r="I14">
        <v>13055</v>
      </c>
      <c r="J14">
        <v>14552</v>
      </c>
    </row>
    <row r="15" spans="1:10">
      <c r="A15" t="s">
        <v>89</v>
      </c>
      <c r="B15">
        <f t="shared" si="0"/>
        <v>15197</v>
      </c>
      <c r="C15">
        <f t="shared" si="1"/>
        <v>15797</v>
      </c>
      <c r="D15">
        <v>1</v>
      </c>
      <c r="E15">
        <v>1</v>
      </c>
      <c r="F15" t="s">
        <v>34</v>
      </c>
      <c r="G15" t="s">
        <v>537</v>
      </c>
      <c r="H15" t="s">
        <v>537</v>
      </c>
      <c r="I15">
        <v>15199</v>
      </c>
      <c r="J15">
        <v>15799</v>
      </c>
    </row>
    <row r="16" spans="1:10">
      <c r="A16" t="s">
        <v>90</v>
      </c>
      <c r="B16">
        <f t="shared" si="0"/>
        <v>15799</v>
      </c>
      <c r="C16">
        <f t="shared" si="1"/>
        <v>16825</v>
      </c>
      <c r="D16">
        <v>1</v>
      </c>
      <c r="E16">
        <v>1</v>
      </c>
      <c r="F16" t="s">
        <v>34</v>
      </c>
      <c r="G16" t="s">
        <v>537</v>
      </c>
      <c r="H16" t="s">
        <v>537</v>
      </c>
      <c r="I16">
        <v>15801</v>
      </c>
      <c r="J16">
        <v>16827</v>
      </c>
    </row>
    <row r="17" spans="1:10">
      <c r="A17" t="s">
        <v>548</v>
      </c>
      <c r="B17">
        <f t="shared" si="0"/>
        <v>16923</v>
      </c>
      <c r="C17">
        <f t="shared" si="1"/>
        <v>17817</v>
      </c>
      <c r="D17">
        <v>-1</v>
      </c>
      <c r="E17">
        <v>1</v>
      </c>
      <c r="F17" t="s">
        <v>157</v>
      </c>
      <c r="G17" t="s">
        <v>537</v>
      </c>
      <c r="H17" t="s">
        <v>537</v>
      </c>
      <c r="I17">
        <v>16925</v>
      </c>
      <c r="J17">
        <v>17819</v>
      </c>
    </row>
    <row r="18" spans="1:10">
      <c r="A18" t="s">
        <v>350</v>
      </c>
      <c r="B18">
        <f t="shared" si="0"/>
        <v>17971</v>
      </c>
      <c r="C18">
        <f t="shared" si="1"/>
        <v>18739</v>
      </c>
      <c r="D18">
        <v>1</v>
      </c>
      <c r="E18">
        <v>1</v>
      </c>
      <c r="F18" t="s">
        <v>157</v>
      </c>
      <c r="G18" t="s">
        <v>537</v>
      </c>
      <c r="H18" t="s">
        <v>537</v>
      </c>
      <c r="I18">
        <v>17973</v>
      </c>
      <c r="J18">
        <v>18741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22"/>
  <sheetViews>
    <sheetView zoomScale="133" zoomScaleNormal="205" workbookViewId="0">
      <selection activeCell="A4" sqref="A4"/>
    </sheetView>
  </sheetViews>
  <sheetFormatPr defaultRowHeight="12.75"/>
  <cols>
    <col min="1" max="1" width="19.28515625" bestFit="1" customWidth="1"/>
    <col min="6" max="6" width="21.7109375" customWidth="1"/>
  </cols>
  <sheetData>
    <row r="1" spans="1:10">
      <c r="A1" t="s">
        <v>549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t="s">
        <v>550</v>
      </c>
      <c r="B3">
        <f>I3-I$3+1</f>
        <v>1</v>
      </c>
      <c r="C3">
        <f>J3-I$3+1</f>
        <v>1246</v>
      </c>
      <c r="D3">
        <v>-1</v>
      </c>
      <c r="E3">
        <v>1</v>
      </c>
      <c r="F3" t="s">
        <v>18</v>
      </c>
      <c r="G3" t="s">
        <v>549</v>
      </c>
      <c r="H3" t="s">
        <v>549</v>
      </c>
      <c r="I3">
        <v>0</v>
      </c>
      <c r="J3">
        <v>1245</v>
      </c>
    </row>
    <row r="4" spans="1:10">
      <c r="A4" t="s">
        <v>551</v>
      </c>
      <c r="B4">
        <f t="shared" ref="B4:B22" si="0">I4-I$3+1</f>
        <v>1426</v>
      </c>
      <c r="C4">
        <f t="shared" ref="C4:C22" si="1">J4-I$3+1</f>
        <v>2716</v>
      </c>
      <c r="D4">
        <v>-1</v>
      </c>
      <c r="E4">
        <v>1</v>
      </c>
      <c r="F4" t="s">
        <v>14</v>
      </c>
      <c r="G4" t="s">
        <v>549</v>
      </c>
      <c r="H4" t="s">
        <v>549</v>
      </c>
      <c r="I4">
        <v>1425</v>
      </c>
      <c r="J4">
        <v>2715</v>
      </c>
    </row>
    <row r="5" spans="1:10">
      <c r="A5" t="s">
        <v>552</v>
      </c>
      <c r="B5">
        <f t="shared" si="0"/>
        <v>2787</v>
      </c>
      <c r="C5">
        <f t="shared" si="1"/>
        <v>4170</v>
      </c>
      <c r="D5">
        <v>-1</v>
      </c>
      <c r="E5">
        <v>1</v>
      </c>
      <c r="F5" t="s">
        <v>18</v>
      </c>
      <c r="G5" t="s">
        <v>549</v>
      </c>
      <c r="H5" t="s">
        <v>549</v>
      </c>
      <c r="I5">
        <v>2786</v>
      </c>
      <c r="J5">
        <v>4169</v>
      </c>
    </row>
    <row r="6" spans="1:10">
      <c r="A6" t="s">
        <v>553</v>
      </c>
      <c r="B6">
        <f t="shared" si="0"/>
        <v>4202</v>
      </c>
      <c r="C6">
        <f t="shared" si="1"/>
        <v>5012</v>
      </c>
      <c r="D6">
        <v>-1</v>
      </c>
      <c r="E6">
        <v>1</v>
      </c>
      <c r="F6" t="s">
        <v>157</v>
      </c>
      <c r="G6" t="s">
        <v>549</v>
      </c>
      <c r="H6" t="s">
        <v>549</v>
      </c>
      <c r="I6">
        <v>4201</v>
      </c>
      <c r="J6">
        <v>5011</v>
      </c>
    </row>
    <row r="7" spans="1:10">
      <c r="A7" t="s">
        <v>554</v>
      </c>
      <c r="B7">
        <f t="shared" si="0"/>
        <v>5645</v>
      </c>
      <c r="C7">
        <f t="shared" si="1"/>
        <v>5939</v>
      </c>
      <c r="D7">
        <v>1</v>
      </c>
      <c r="E7">
        <v>1</v>
      </c>
      <c r="F7" t="s">
        <v>20</v>
      </c>
      <c r="G7" t="s">
        <v>549</v>
      </c>
      <c r="H7" t="s">
        <v>549</v>
      </c>
      <c r="I7">
        <v>5644</v>
      </c>
      <c r="J7">
        <v>5938</v>
      </c>
    </row>
    <row r="8" spans="1:10">
      <c r="A8" t="s">
        <v>555</v>
      </c>
      <c r="B8">
        <f t="shared" si="0"/>
        <v>5935</v>
      </c>
      <c r="C8">
        <f t="shared" si="1"/>
        <v>6730</v>
      </c>
      <c r="D8">
        <v>1</v>
      </c>
      <c r="E8">
        <v>1</v>
      </c>
      <c r="F8" t="s">
        <v>157</v>
      </c>
      <c r="G8" t="s">
        <v>549</v>
      </c>
      <c r="H8" t="s">
        <v>549</v>
      </c>
      <c r="I8">
        <v>5934</v>
      </c>
      <c r="J8">
        <v>6729</v>
      </c>
    </row>
    <row r="9" spans="1:10">
      <c r="A9" t="s">
        <v>556</v>
      </c>
      <c r="B9">
        <f t="shared" si="0"/>
        <v>6981</v>
      </c>
      <c r="C9">
        <f t="shared" si="1"/>
        <v>7233</v>
      </c>
      <c r="D9">
        <v>1</v>
      </c>
      <c r="E9">
        <v>1</v>
      </c>
      <c r="F9" t="s">
        <v>20</v>
      </c>
      <c r="G9" t="s">
        <v>549</v>
      </c>
      <c r="H9" t="s">
        <v>549</v>
      </c>
      <c r="I9">
        <v>6980</v>
      </c>
      <c r="J9">
        <v>7232</v>
      </c>
    </row>
    <row r="10" spans="1:10">
      <c r="A10" t="s">
        <v>557</v>
      </c>
      <c r="B10">
        <f t="shared" si="0"/>
        <v>7229</v>
      </c>
      <c r="C10">
        <f t="shared" si="1"/>
        <v>8453</v>
      </c>
      <c r="D10">
        <v>1</v>
      </c>
      <c r="E10">
        <v>1</v>
      </c>
      <c r="F10" t="s">
        <v>20</v>
      </c>
      <c r="G10" t="s">
        <v>549</v>
      </c>
      <c r="H10" t="s">
        <v>549</v>
      </c>
      <c r="I10">
        <v>7228</v>
      </c>
      <c r="J10">
        <v>8452</v>
      </c>
    </row>
    <row r="11" spans="1:10">
      <c r="A11" t="s">
        <v>558</v>
      </c>
      <c r="B11">
        <f t="shared" si="0"/>
        <v>8449</v>
      </c>
      <c r="C11">
        <f t="shared" si="1"/>
        <v>9424</v>
      </c>
      <c r="D11">
        <v>1</v>
      </c>
      <c r="E11">
        <v>1</v>
      </c>
      <c r="F11" t="s">
        <v>20</v>
      </c>
      <c r="G11" t="s">
        <v>549</v>
      </c>
      <c r="H11" t="s">
        <v>549</v>
      </c>
      <c r="I11">
        <v>8448</v>
      </c>
      <c r="J11">
        <v>9423</v>
      </c>
    </row>
    <row r="12" spans="1:10">
      <c r="A12" t="s">
        <v>559</v>
      </c>
      <c r="B12">
        <f t="shared" si="0"/>
        <v>9420</v>
      </c>
      <c r="C12">
        <f t="shared" si="1"/>
        <v>10509</v>
      </c>
      <c r="D12">
        <v>1</v>
      </c>
      <c r="E12">
        <v>1</v>
      </c>
      <c r="F12" t="s">
        <v>20</v>
      </c>
      <c r="G12" t="s">
        <v>549</v>
      </c>
      <c r="H12" t="s">
        <v>549</v>
      </c>
      <c r="I12">
        <v>9419</v>
      </c>
      <c r="J12">
        <v>10508</v>
      </c>
    </row>
    <row r="13" spans="1:10">
      <c r="A13" t="s">
        <v>560</v>
      </c>
      <c r="B13">
        <f t="shared" si="0"/>
        <v>10505</v>
      </c>
      <c r="C13">
        <f t="shared" si="1"/>
        <v>13025</v>
      </c>
      <c r="D13">
        <v>1</v>
      </c>
      <c r="E13">
        <v>1</v>
      </c>
      <c r="F13" t="s">
        <v>253</v>
      </c>
      <c r="G13" t="s">
        <v>549</v>
      </c>
      <c r="H13" t="s">
        <v>549</v>
      </c>
      <c r="I13">
        <v>10504</v>
      </c>
      <c r="J13">
        <v>13024</v>
      </c>
    </row>
    <row r="14" spans="1:10">
      <c r="A14" t="s">
        <v>561</v>
      </c>
      <c r="B14">
        <f t="shared" si="0"/>
        <v>13021</v>
      </c>
      <c r="C14">
        <f t="shared" si="1"/>
        <v>15010</v>
      </c>
      <c r="D14">
        <v>1</v>
      </c>
      <c r="E14">
        <v>1</v>
      </c>
      <c r="F14" t="s">
        <v>253</v>
      </c>
      <c r="G14" t="s">
        <v>549</v>
      </c>
      <c r="H14" t="s">
        <v>549</v>
      </c>
      <c r="I14">
        <v>13020</v>
      </c>
      <c r="J14">
        <v>15009</v>
      </c>
    </row>
    <row r="15" spans="1:10">
      <c r="A15" t="s">
        <v>562</v>
      </c>
      <c r="B15">
        <f t="shared" si="0"/>
        <v>15064</v>
      </c>
      <c r="C15">
        <f t="shared" si="1"/>
        <v>16453</v>
      </c>
      <c r="D15">
        <v>-1</v>
      </c>
      <c r="E15">
        <v>1</v>
      </c>
      <c r="F15" t="s">
        <v>157</v>
      </c>
      <c r="G15" t="s">
        <v>549</v>
      </c>
      <c r="H15" t="s">
        <v>549</v>
      </c>
      <c r="I15">
        <v>15063</v>
      </c>
      <c r="J15">
        <v>16452</v>
      </c>
    </row>
    <row r="16" spans="1:10">
      <c r="A16" t="s">
        <v>563</v>
      </c>
      <c r="B16">
        <f t="shared" si="0"/>
        <v>17197</v>
      </c>
      <c r="C16">
        <f t="shared" si="1"/>
        <v>17938</v>
      </c>
      <c r="D16">
        <v>-1</v>
      </c>
      <c r="E16">
        <v>1</v>
      </c>
      <c r="F16" t="s">
        <v>20</v>
      </c>
      <c r="G16" t="s">
        <v>549</v>
      </c>
      <c r="H16" t="s">
        <v>549</v>
      </c>
      <c r="I16">
        <v>17196</v>
      </c>
      <c r="J16">
        <v>17937</v>
      </c>
    </row>
    <row r="17" spans="1:10">
      <c r="A17" t="s">
        <v>564</v>
      </c>
      <c r="B17">
        <f t="shared" si="0"/>
        <v>17965</v>
      </c>
      <c r="C17">
        <f t="shared" si="1"/>
        <v>19207</v>
      </c>
      <c r="D17">
        <v>-1</v>
      </c>
      <c r="E17">
        <v>1</v>
      </c>
      <c r="F17" t="s">
        <v>18</v>
      </c>
      <c r="G17" t="s">
        <v>549</v>
      </c>
      <c r="H17" t="s">
        <v>549</v>
      </c>
      <c r="I17">
        <v>17964</v>
      </c>
      <c r="J17">
        <v>19206</v>
      </c>
    </row>
    <row r="18" spans="1:10">
      <c r="A18" t="s">
        <v>565</v>
      </c>
      <c r="B18">
        <f t="shared" si="0"/>
        <v>19225</v>
      </c>
      <c r="C18">
        <f t="shared" si="1"/>
        <v>19618</v>
      </c>
      <c r="D18">
        <v>1</v>
      </c>
      <c r="E18">
        <v>1</v>
      </c>
      <c r="F18" t="s">
        <v>20</v>
      </c>
      <c r="G18" t="s">
        <v>549</v>
      </c>
      <c r="H18" t="s">
        <v>549</v>
      </c>
      <c r="I18">
        <v>19224</v>
      </c>
      <c r="J18">
        <v>19617</v>
      </c>
    </row>
    <row r="19" spans="1:10">
      <c r="A19" t="s">
        <v>566</v>
      </c>
      <c r="B19">
        <f t="shared" si="0"/>
        <v>19584</v>
      </c>
      <c r="C19">
        <f t="shared" si="1"/>
        <v>20235</v>
      </c>
      <c r="D19">
        <v>1</v>
      </c>
      <c r="E19">
        <v>1</v>
      </c>
      <c r="F19" t="s">
        <v>20</v>
      </c>
      <c r="G19" t="s">
        <v>549</v>
      </c>
      <c r="H19" t="s">
        <v>549</v>
      </c>
      <c r="I19">
        <v>19583</v>
      </c>
      <c r="J19">
        <v>20234</v>
      </c>
    </row>
    <row r="20" spans="1:10">
      <c r="A20" t="s">
        <v>567</v>
      </c>
      <c r="B20">
        <f t="shared" si="0"/>
        <v>20231</v>
      </c>
      <c r="C20">
        <f t="shared" si="1"/>
        <v>21824</v>
      </c>
      <c r="D20">
        <v>1</v>
      </c>
      <c r="E20">
        <v>1</v>
      </c>
      <c r="F20" t="s">
        <v>34</v>
      </c>
      <c r="G20" t="s">
        <v>549</v>
      </c>
      <c r="H20" t="s">
        <v>549</v>
      </c>
      <c r="I20">
        <v>20230</v>
      </c>
      <c r="J20">
        <v>21823</v>
      </c>
    </row>
    <row r="21" spans="1:10">
      <c r="A21" t="s">
        <v>568</v>
      </c>
      <c r="B21">
        <f t="shared" si="0"/>
        <v>21858</v>
      </c>
      <c r="C21">
        <f t="shared" si="1"/>
        <v>23055</v>
      </c>
      <c r="D21">
        <v>1</v>
      </c>
      <c r="E21">
        <v>1</v>
      </c>
      <c r="F21" t="s">
        <v>18</v>
      </c>
      <c r="G21" t="s">
        <v>549</v>
      </c>
      <c r="H21" t="s">
        <v>549</v>
      </c>
      <c r="I21">
        <v>21857</v>
      </c>
      <c r="J21">
        <v>23054</v>
      </c>
    </row>
    <row r="22" spans="1:10">
      <c r="A22" t="s">
        <v>569</v>
      </c>
      <c r="B22">
        <f t="shared" si="0"/>
        <v>23131</v>
      </c>
      <c r="C22">
        <f t="shared" si="1"/>
        <v>24400</v>
      </c>
      <c r="D22">
        <v>1</v>
      </c>
      <c r="E22">
        <v>1</v>
      </c>
      <c r="F22" t="s">
        <v>12</v>
      </c>
      <c r="G22" t="s">
        <v>549</v>
      </c>
      <c r="H22" t="s">
        <v>549</v>
      </c>
      <c r="I22">
        <v>23130</v>
      </c>
      <c r="J22">
        <v>24399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57"/>
  <sheetViews>
    <sheetView zoomScale="76" zoomScaleNormal="130" workbookViewId="0">
      <selection activeCell="A33" sqref="A33"/>
    </sheetView>
  </sheetViews>
  <sheetFormatPr defaultRowHeight="12.75"/>
  <cols>
    <col min="1" max="1" width="25.28515625" customWidth="1"/>
    <col min="7" max="7" width="22.85546875" customWidth="1"/>
  </cols>
  <sheetData>
    <row r="1" spans="1:10">
      <c r="A1" t="s">
        <v>570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t="s">
        <v>571</v>
      </c>
      <c r="B3">
        <f>I3-I$3+1</f>
        <v>1</v>
      </c>
      <c r="C3">
        <f>J3-I$3+1</f>
        <v>1174</v>
      </c>
      <c r="D3">
        <v>1</v>
      </c>
      <c r="E3">
        <v>1</v>
      </c>
      <c r="F3" t="s">
        <v>20</v>
      </c>
      <c r="G3" t="s">
        <v>570</v>
      </c>
      <c r="H3" t="s">
        <v>570</v>
      </c>
      <c r="I3">
        <v>296</v>
      </c>
      <c r="J3">
        <v>1469</v>
      </c>
    </row>
    <row r="4" spans="1:10">
      <c r="A4" t="s">
        <v>572</v>
      </c>
      <c r="B4">
        <f t="shared" ref="B4:B57" si="0">I4-I$3+1</f>
        <v>1474</v>
      </c>
      <c r="C4">
        <f t="shared" ref="C4:C57" si="1">J4-I$3+1</f>
        <v>2134</v>
      </c>
      <c r="D4">
        <v>-1</v>
      </c>
      <c r="E4">
        <v>1</v>
      </c>
      <c r="F4" t="s">
        <v>157</v>
      </c>
      <c r="G4" t="s">
        <v>570</v>
      </c>
      <c r="H4" t="s">
        <v>570</v>
      </c>
      <c r="I4">
        <v>1769</v>
      </c>
      <c r="J4">
        <v>2429</v>
      </c>
    </row>
    <row r="5" spans="1:10">
      <c r="A5" t="s">
        <v>573</v>
      </c>
      <c r="B5">
        <f t="shared" si="0"/>
        <v>2148</v>
      </c>
      <c r="C5">
        <f t="shared" si="1"/>
        <v>3762</v>
      </c>
      <c r="D5">
        <v>-1</v>
      </c>
      <c r="E5">
        <v>1</v>
      </c>
      <c r="F5" t="s">
        <v>14</v>
      </c>
      <c r="G5" t="s">
        <v>570</v>
      </c>
      <c r="H5" t="s">
        <v>570</v>
      </c>
      <c r="I5">
        <v>2443</v>
      </c>
      <c r="J5">
        <v>4057</v>
      </c>
    </row>
    <row r="6" spans="1:10">
      <c r="A6" t="s">
        <v>574</v>
      </c>
      <c r="B6">
        <f t="shared" si="0"/>
        <v>4211</v>
      </c>
      <c r="C6">
        <f t="shared" si="1"/>
        <v>5672</v>
      </c>
      <c r="D6">
        <v>1</v>
      </c>
      <c r="E6">
        <v>1</v>
      </c>
      <c r="F6" t="s">
        <v>20</v>
      </c>
      <c r="G6" t="s">
        <v>570</v>
      </c>
      <c r="H6" t="s">
        <v>570</v>
      </c>
      <c r="I6">
        <v>4506</v>
      </c>
      <c r="J6">
        <v>5967</v>
      </c>
    </row>
    <row r="7" spans="1:10">
      <c r="A7" t="s">
        <v>575</v>
      </c>
      <c r="B7">
        <f t="shared" si="0"/>
        <v>5719</v>
      </c>
      <c r="C7">
        <f t="shared" si="1"/>
        <v>6601</v>
      </c>
      <c r="D7">
        <v>1</v>
      </c>
      <c r="E7">
        <v>1</v>
      </c>
      <c r="F7" t="s">
        <v>20</v>
      </c>
      <c r="G7" t="s">
        <v>570</v>
      </c>
      <c r="H7" t="s">
        <v>570</v>
      </c>
      <c r="I7">
        <v>6014</v>
      </c>
      <c r="J7">
        <v>6896</v>
      </c>
    </row>
    <row r="8" spans="1:10">
      <c r="A8" t="s">
        <v>576</v>
      </c>
      <c r="B8">
        <f t="shared" si="0"/>
        <v>6652</v>
      </c>
      <c r="C8">
        <f t="shared" si="1"/>
        <v>6994</v>
      </c>
      <c r="D8">
        <v>1</v>
      </c>
      <c r="E8">
        <v>1</v>
      </c>
      <c r="F8" t="s">
        <v>20</v>
      </c>
      <c r="G8" t="s">
        <v>570</v>
      </c>
      <c r="H8" t="s">
        <v>570</v>
      </c>
      <c r="I8">
        <v>6947</v>
      </c>
      <c r="J8">
        <v>7289</v>
      </c>
    </row>
    <row r="9" spans="1:10">
      <c r="A9" t="s">
        <v>577</v>
      </c>
      <c r="B9">
        <f t="shared" si="0"/>
        <v>7238</v>
      </c>
      <c r="C9">
        <f t="shared" si="1"/>
        <v>7565</v>
      </c>
      <c r="D9">
        <v>1</v>
      </c>
      <c r="E9">
        <v>1</v>
      </c>
      <c r="F9" t="s">
        <v>20</v>
      </c>
      <c r="G9" t="s">
        <v>570</v>
      </c>
      <c r="H9" t="s">
        <v>570</v>
      </c>
      <c r="I9">
        <v>7533</v>
      </c>
      <c r="J9">
        <v>7860</v>
      </c>
    </row>
    <row r="10" spans="1:10">
      <c r="A10" t="s">
        <v>578</v>
      </c>
      <c r="B10">
        <f t="shared" si="0"/>
        <v>7561</v>
      </c>
      <c r="C10">
        <f t="shared" si="1"/>
        <v>9373</v>
      </c>
      <c r="D10">
        <v>1</v>
      </c>
      <c r="E10">
        <v>1</v>
      </c>
      <c r="F10" t="s">
        <v>20</v>
      </c>
      <c r="G10" t="s">
        <v>570</v>
      </c>
      <c r="H10" t="s">
        <v>570</v>
      </c>
      <c r="I10">
        <v>7856</v>
      </c>
      <c r="J10">
        <v>9668</v>
      </c>
    </row>
    <row r="11" spans="1:10">
      <c r="A11" t="s">
        <v>579</v>
      </c>
      <c r="B11">
        <f t="shared" si="0"/>
        <v>9803</v>
      </c>
      <c r="C11">
        <f t="shared" si="1"/>
        <v>11258</v>
      </c>
      <c r="D11">
        <v>1</v>
      </c>
      <c r="E11">
        <v>1</v>
      </c>
      <c r="F11" t="s">
        <v>20</v>
      </c>
      <c r="G11" t="s">
        <v>570</v>
      </c>
      <c r="H11" t="s">
        <v>570</v>
      </c>
      <c r="I11">
        <v>10098</v>
      </c>
      <c r="J11">
        <v>11553</v>
      </c>
    </row>
    <row r="12" spans="1:10">
      <c r="A12" t="s">
        <v>580</v>
      </c>
      <c r="B12">
        <f t="shared" si="0"/>
        <v>11258</v>
      </c>
      <c r="C12">
        <f t="shared" si="1"/>
        <v>12959</v>
      </c>
      <c r="D12">
        <v>1</v>
      </c>
      <c r="E12">
        <v>1</v>
      </c>
      <c r="F12" t="s">
        <v>20</v>
      </c>
      <c r="G12" t="s">
        <v>570</v>
      </c>
      <c r="H12" t="s">
        <v>570</v>
      </c>
      <c r="I12">
        <v>11553</v>
      </c>
      <c r="J12">
        <v>13254</v>
      </c>
    </row>
    <row r="13" spans="1:10">
      <c r="A13" t="s">
        <v>581</v>
      </c>
      <c r="B13">
        <f t="shared" si="0"/>
        <v>13033</v>
      </c>
      <c r="C13">
        <f t="shared" si="1"/>
        <v>13897</v>
      </c>
      <c r="D13">
        <v>1</v>
      </c>
      <c r="E13">
        <v>1</v>
      </c>
      <c r="F13" t="s">
        <v>20</v>
      </c>
      <c r="G13" t="s">
        <v>570</v>
      </c>
      <c r="H13" t="s">
        <v>570</v>
      </c>
      <c r="I13">
        <v>13328</v>
      </c>
      <c r="J13">
        <v>14192</v>
      </c>
    </row>
    <row r="14" spans="1:10">
      <c r="A14" t="s">
        <v>582</v>
      </c>
      <c r="B14">
        <f t="shared" si="0"/>
        <v>13939</v>
      </c>
      <c r="C14">
        <f t="shared" si="1"/>
        <v>14698</v>
      </c>
      <c r="D14">
        <v>-1</v>
      </c>
      <c r="E14">
        <v>1</v>
      </c>
      <c r="F14" t="s">
        <v>20</v>
      </c>
      <c r="G14" t="s">
        <v>570</v>
      </c>
      <c r="H14" t="s">
        <v>570</v>
      </c>
      <c r="I14">
        <v>14234</v>
      </c>
      <c r="J14">
        <v>14993</v>
      </c>
    </row>
    <row r="15" spans="1:10">
      <c r="A15" t="s">
        <v>583</v>
      </c>
      <c r="B15">
        <f t="shared" si="0"/>
        <v>14770</v>
      </c>
      <c r="C15">
        <f t="shared" si="1"/>
        <v>15343</v>
      </c>
      <c r="D15">
        <v>1</v>
      </c>
      <c r="E15">
        <v>1</v>
      </c>
      <c r="F15" t="s">
        <v>157</v>
      </c>
      <c r="G15" t="s">
        <v>570</v>
      </c>
      <c r="H15" t="s">
        <v>570</v>
      </c>
      <c r="I15">
        <v>15065</v>
      </c>
      <c r="J15">
        <v>15638</v>
      </c>
    </row>
    <row r="16" spans="1:10">
      <c r="A16" t="s">
        <v>584</v>
      </c>
      <c r="B16">
        <f t="shared" si="0"/>
        <v>15437</v>
      </c>
      <c r="C16">
        <f t="shared" si="1"/>
        <v>15752</v>
      </c>
      <c r="D16">
        <v>-1</v>
      </c>
      <c r="E16">
        <v>1</v>
      </c>
      <c r="F16" t="s">
        <v>20</v>
      </c>
      <c r="G16" t="s">
        <v>570</v>
      </c>
      <c r="H16" t="s">
        <v>570</v>
      </c>
      <c r="I16">
        <v>15732</v>
      </c>
      <c r="J16">
        <v>16047</v>
      </c>
    </row>
    <row r="17" spans="1:10">
      <c r="A17" t="s">
        <v>585</v>
      </c>
      <c r="B17">
        <f t="shared" si="0"/>
        <v>16040</v>
      </c>
      <c r="C17">
        <f t="shared" si="1"/>
        <v>16244</v>
      </c>
      <c r="D17">
        <v>-1</v>
      </c>
      <c r="E17">
        <v>1</v>
      </c>
      <c r="F17" t="s">
        <v>20</v>
      </c>
      <c r="G17" t="s">
        <v>570</v>
      </c>
      <c r="H17" t="s">
        <v>570</v>
      </c>
      <c r="I17">
        <v>16335</v>
      </c>
      <c r="J17">
        <v>16539</v>
      </c>
    </row>
    <row r="18" spans="1:10">
      <c r="A18" t="s">
        <v>586</v>
      </c>
      <c r="B18">
        <f t="shared" si="0"/>
        <v>16442</v>
      </c>
      <c r="C18">
        <f t="shared" si="1"/>
        <v>18179</v>
      </c>
      <c r="D18">
        <v>-1</v>
      </c>
      <c r="E18">
        <v>1</v>
      </c>
      <c r="F18" t="s">
        <v>20</v>
      </c>
      <c r="G18" t="s">
        <v>570</v>
      </c>
      <c r="H18" t="s">
        <v>570</v>
      </c>
      <c r="I18">
        <v>16737</v>
      </c>
      <c r="J18">
        <v>18474</v>
      </c>
    </row>
    <row r="19" spans="1:10">
      <c r="A19" t="s">
        <v>587</v>
      </c>
      <c r="B19">
        <f t="shared" si="0"/>
        <v>18306</v>
      </c>
      <c r="C19">
        <f t="shared" si="1"/>
        <v>19227</v>
      </c>
      <c r="D19">
        <v>-1</v>
      </c>
      <c r="E19">
        <v>1</v>
      </c>
      <c r="F19" t="s">
        <v>20</v>
      </c>
      <c r="G19" t="s">
        <v>570</v>
      </c>
      <c r="H19" t="s">
        <v>570</v>
      </c>
      <c r="I19">
        <v>18601</v>
      </c>
      <c r="J19">
        <v>19522</v>
      </c>
    </row>
    <row r="20" spans="1:10">
      <c r="A20" t="s">
        <v>588</v>
      </c>
      <c r="B20">
        <f t="shared" si="0"/>
        <v>19898</v>
      </c>
      <c r="C20">
        <f t="shared" si="1"/>
        <v>21221</v>
      </c>
      <c r="D20">
        <v>-1</v>
      </c>
      <c r="E20">
        <v>1</v>
      </c>
      <c r="F20" t="s">
        <v>18</v>
      </c>
      <c r="G20" t="s">
        <v>570</v>
      </c>
      <c r="H20" t="s">
        <v>570</v>
      </c>
      <c r="I20">
        <v>20193</v>
      </c>
      <c r="J20">
        <v>21516</v>
      </c>
    </row>
    <row r="21" spans="1:10">
      <c r="A21" t="s">
        <v>589</v>
      </c>
      <c r="B21">
        <f t="shared" si="0"/>
        <v>21746</v>
      </c>
      <c r="C21">
        <f t="shared" si="1"/>
        <v>22958</v>
      </c>
      <c r="D21">
        <v>-1</v>
      </c>
      <c r="E21">
        <v>1</v>
      </c>
      <c r="F21" t="s">
        <v>18</v>
      </c>
      <c r="G21" t="s">
        <v>570</v>
      </c>
      <c r="H21" t="s">
        <v>570</v>
      </c>
      <c r="I21">
        <v>22041</v>
      </c>
      <c r="J21">
        <v>23253</v>
      </c>
    </row>
    <row r="22" spans="1:10">
      <c r="A22" t="s">
        <v>590</v>
      </c>
      <c r="B22">
        <f t="shared" si="0"/>
        <v>22954</v>
      </c>
      <c r="C22">
        <f t="shared" si="1"/>
        <v>24442</v>
      </c>
      <c r="D22">
        <v>-1</v>
      </c>
      <c r="E22">
        <v>1</v>
      </c>
      <c r="F22" t="s">
        <v>18</v>
      </c>
      <c r="G22" t="s">
        <v>570</v>
      </c>
      <c r="H22" t="s">
        <v>570</v>
      </c>
      <c r="I22">
        <v>23249</v>
      </c>
      <c r="J22">
        <v>24737</v>
      </c>
    </row>
    <row r="23" spans="1:10">
      <c r="A23" t="s">
        <v>591</v>
      </c>
      <c r="B23">
        <f t="shared" si="0"/>
        <v>24706</v>
      </c>
      <c r="C23">
        <f t="shared" si="1"/>
        <v>25267</v>
      </c>
      <c r="D23">
        <v>1</v>
      </c>
      <c r="E23">
        <v>1</v>
      </c>
      <c r="F23" t="s">
        <v>20</v>
      </c>
      <c r="G23" t="s">
        <v>570</v>
      </c>
      <c r="H23" t="s">
        <v>570</v>
      </c>
      <c r="I23">
        <v>25001</v>
      </c>
      <c r="J23">
        <v>25562</v>
      </c>
    </row>
    <row r="24" spans="1:10">
      <c r="A24" t="s">
        <v>592</v>
      </c>
      <c r="B24">
        <f t="shared" si="0"/>
        <v>25263</v>
      </c>
      <c r="C24">
        <f t="shared" si="1"/>
        <v>26436</v>
      </c>
      <c r="D24">
        <v>1</v>
      </c>
      <c r="E24">
        <v>1</v>
      </c>
      <c r="F24" t="s">
        <v>20</v>
      </c>
      <c r="G24" t="s">
        <v>570</v>
      </c>
      <c r="H24" t="s">
        <v>570</v>
      </c>
      <c r="I24">
        <v>25558</v>
      </c>
      <c r="J24">
        <v>26731</v>
      </c>
    </row>
    <row r="25" spans="1:10">
      <c r="A25" t="s">
        <v>593</v>
      </c>
      <c r="B25">
        <f t="shared" si="0"/>
        <v>26462</v>
      </c>
      <c r="C25">
        <f t="shared" si="1"/>
        <v>28043</v>
      </c>
      <c r="D25">
        <v>1</v>
      </c>
      <c r="E25">
        <v>1</v>
      </c>
      <c r="F25" t="s">
        <v>18</v>
      </c>
      <c r="G25" t="s">
        <v>570</v>
      </c>
      <c r="H25" t="s">
        <v>570</v>
      </c>
      <c r="I25">
        <v>26757</v>
      </c>
      <c r="J25">
        <v>28338</v>
      </c>
    </row>
    <row r="26" spans="1:10">
      <c r="A26" t="s">
        <v>594</v>
      </c>
      <c r="B26">
        <f t="shared" si="0"/>
        <v>28120</v>
      </c>
      <c r="C26">
        <f t="shared" si="1"/>
        <v>29404</v>
      </c>
      <c r="D26">
        <v>-1</v>
      </c>
      <c r="E26">
        <v>1</v>
      </c>
      <c r="F26" t="s">
        <v>34</v>
      </c>
      <c r="G26" t="s">
        <v>570</v>
      </c>
      <c r="H26" t="s">
        <v>570</v>
      </c>
      <c r="I26">
        <v>28415</v>
      </c>
      <c r="J26">
        <v>29699</v>
      </c>
    </row>
    <row r="27" spans="1:10">
      <c r="A27" t="s">
        <v>595</v>
      </c>
      <c r="B27">
        <f t="shared" si="0"/>
        <v>29478</v>
      </c>
      <c r="C27">
        <f t="shared" si="1"/>
        <v>30489</v>
      </c>
      <c r="D27">
        <v>-1</v>
      </c>
      <c r="E27">
        <v>1</v>
      </c>
      <c r="F27" t="s">
        <v>20</v>
      </c>
      <c r="G27" t="s">
        <v>570</v>
      </c>
      <c r="H27" t="s">
        <v>570</v>
      </c>
      <c r="I27">
        <v>29773</v>
      </c>
      <c r="J27">
        <v>30784</v>
      </c>
    </row>
    <row r="28" spans="1:10">
      <c r="A28" t="s">
        <v>596</v>
      </c>
      <c r="B28">
        <f t="shared" si="0"/>
        <v>30485</v>
      </c>
      <c r="C28">
        <f t="shared" si="1"/>
        <v>31589</v>
      </c>
      <c r="D28">
        <v>-1</v>
      </c>
      <c r="E28">
        <v>1</v>
      </c>
      <c r="F28" t="s">
        <v>20</v>
      </c>
      <c r="G28" t="s">
        <v>570</v>
      </c>
      <c r="H28" t="s">
        <v>570</v>
      </c>
      <c r="I28">
        <v>30780</v>
      </c>
      <c r="J28">
        <v>31884</v>
      </c>
    </row>
    <row r="29" spans="1:10">
      <c r="A29" t="s">
        <v>597</v>
      </c>
      <c r="B29">
        <f t="shared" si="0"/>
        <v>31747</v>
      </c>
      <c r="C29">
        <f t="shared" si="1"/>
        <v>32536</v>
      </c>
      <c r="D29">
        <v>-1</v>
      </c>
      <c r="E29">
        <v>1</v>
      </c>
      <c r="F29" t="s">
        <v>20</v>
      </c>
      <c r="G29" t="s">
        <v>570</v>
      </c>
      <c r="H29" t="s">
        <v>570</v>
      </c>
      <c r="I29">
        <v>32042</v>
      </c>
      <c r="J29">
        <v>32831</v>
      </c>
    </row>
    <row r="30" spans="1:10">
      <c r="A30" t="s">
        <v>598</v>
      </c>
      <c r="B30">
        <f t="shared" si="0"/>
        <v>32632</v>
      </c>
      <c r="C30">
        <f t="shared" si="1"/>
        <v>33448</v>
      </c>
      <c r="D30">
        <v>1</v>
      </c>
      <c r="E30">
        <v>1</v>
      </c>
      <c r="F30" t="s">
        <v>20</v>
      </c>
      <c r="G30" t="s">
        <v>570</v>
      </c>
      <c r="H30" t="s">
        <v>570</v>
      </c>
      <c r="I30">
        <v>32927</v>
      </c>
      <c r="J30">
        <v>33743</v>
      </c>
    </row>
    <row r="31" spans="1:10">
      <c r="A31" t="s">
        <v>599</v>
      </c>
      <c r="B31">
        <f t="shared" si="0"/>
        <v>33434</v>
      </c>
      <c r="C31">
        <f t="shared" si="1"/>
        <v>34253</v>
      </c>
      <c r="D31">
        <v>-1</v>
      </c>
      <c r="E31">
        <v>1</v>
      </c>
      <c r="F31" t="s">
        <v>20</v>
      </c>
      <c r="G31" t="s">
        <v>570</v>
      </c>
      <c r="H31" t="s">
        <v>570</v>
      </c>
      <c r="I31">
        <v>33729</v>
      </c>
      <c r="J31">
        <v>34548</v>
      </c>
    </row>
    <row r="32" spans="1:10">
      <c r="A32" t="s">
        <v>600</v>
      </c>
      <c r="B32">
        <f t="shared" si="0"/>
        <v>34646</v>
      </c>
      <c r="C32">
        <f t="shared" si="1"/>
        <v>36362</v>
      </c>
      <c r="D32">
        <v>1</v>
      </c>
      <c r="E32">
        <v>1</v>
      </c>
      <c r="F32" t="s">
        <v>20</v>
      </c>
      <c r="G32" t="s">
        <v>570</v>
      </c>
      <c r="H32" t="s">
        <v>570</v>
      </c>
      <c r="I32">
        <v>34941</v>
      </c>
      <c r="J32">
        <v>36657</v>
      </c>
    </row>
    <row r="33" spans="1:10">
      <c r="A33" s="19" t="s">
        <v>847</v>
      </c>
      <c r="B33">
        <f t="shared" si="0"/>
        <v>36540</v>
      </c>
      <c r="C33">
        <f t="shared" si="1"/>
        <v>37827</v>
      </c>
      <c r="D33">
        <v>1</v>
      </c>
      <c r="E33">
        <v>1</v>
      </c>
      <c r="F33" s="19" t="s">
        <v>12</v>
      </c>
      <c r="G33" t="s">
        <v>570</v>
      </c>
      <c r="H33" t="s">
        <v>570</v>
      </c>
      <c r="I33">
        <v>36835</v>
      </c>
      <c r="J33">
        <v>38122</v>
      </c>
    </row>
    <row r="34" spans="1:10">
      <c r="A34" t="s">
        <v>601</v>
      </c>
      <c r="B34">
        <f t="shared" si="0"/>
        <v>37823</v>
      </c>
      <c r="C34">
        <f t="shared" si="1"/>
        <v>38948</v>
      </c>
      <c r="D34">
        <v>1</v>
      </c>
      <c r="E34">
        <v>1</v>
      </c>
      <c r="F34" t="s">
        <v>20</v>
      </c>
      <c r="G34" t="s">
        <v>570</v>
      </c>
      <c r="H34" t="s">
        <v>570</v>
      </c>
      <c r="I34">
        <v>38118</v>
      </c>
      <c r="J34">
        <v>39243</v>
      </c>
    </row>
    <row r="35" spans="1:10">
      <c r="A35" t="s">
        <v>602</v>
      </c>
      <c r="B35">
        <f t="shared" si="0"/>
        <v>38950</v>
      </c>
      <c r="C35">
        <f t="shared" si="1"/>
        <v>40111</v>
      </c>
      <c r="D35">
        <v>1</v>
      </c>
      <c r="E35">
        <v>1</v>
      </c>
      <c r="F35" t="s">
        <v>20</v>
      </c>
      <c r="G35" t="s">
        <v>570</v>
      </c>
      <c r="H35" t="s">
        <v>570</v>
      </c>
      <c r="I35">
        <v>39245</v>
      </c>
      <c r="J35">
        <v>40406</v>
      </c>
    </row>
    <row r="36" spans="1:10">
      <c r="A36" t="s">
        <v>603</v>
      </c>
      <c r="B36">
        <f t="shared" si="0"/>
        <v>40189</v>
      </c>
      <c r="C36">
        <f t="shared" si="1"/>
        <v>42133</v>
      </c>
      <c r="D36">
        <v>-1</v>
      </c>
      <c r="E36">
        <v>1</v>
      </c>
      <c r="F36" t="s">
        <v>20</v>
      </c>
      <c r="G36" t="s">
        <v>570</v>
      </c>
      <c r="H36" t="s">
        <v>570</v>
      </c>
      <c r="I36">
        <v>40484</v>
      </c>
      <c r="J36">
        <v>42428</v>
      </c>
    </row>
    <row r="37" spans="1:10">
      <c r="A37" t="s">
        <v>604</v>
      </c>
      <c r="B37">
        <f t="shared" si="0"/>
        <v>42199</v>
      </c>
      <c r="C37">
        <f t="shared" si="1"/>
        <v>44161</v>
      </c>
      <c r="D37">
        <v>-1</v>
      </c>
      <c r="E37">
        <v>1</v>
      </c>
      <c r="F37" t="s">
        <v>20</v>
      </c>
      <c r="G37" t="s">
        <v>570</v>
      </c>
      <c r="H37" t="s">
        <v>570</v>
      </c>
      <c r="I37">
        <v>42494</v>
      </c>
      <c r="J37">
        <v>44456</v>
      </c>
    </row>
    <row r="38" spans="1:10">
      <c r="A38" t="s">
        <v>605</v>
      </c>
      <c r="B38">
        <f t="shared" si="0"/>
        <v>44202</v>
      </c>
      <c r="C38">
        <f t="shared" si="1"/>
        <v>47541</v>
      </c>
      <c r="D38">
        <v>-1</v>
      </c>
      <c r="E38">
        <v>1</v>
      </c>
      <c r="F38" t="s">
        <v>18</v>
      </c>
      <c r="G38" t="s">
        <v>570</v>
      </c>
      <c r="H38" t="s">
        <v>570</v>
      </c>
      <c r="I38">
        <v>44497</v>
      </c>
      <c r="J38">
        <v>47836</v>
      </c>
    </row>
    <row r="39" spans="1:10">
      <c r="A39" t="s">
        <v>606</v>
      </c>
      <c r="B39">
        <f t="shared" si="0"/>
        <v>47747</v>
      </c>
      <c r="C39">
        <f t="shared" si="1"/>
        <v>48287</v>
      </c>
      <c r="D39">
        <v>-1</v>
      </c>
      <c r="E39">
        <v>1</v>
      </c>
      <c r="F39" t="s">
        <v>20</v>
      </c>
      <c r="G39" t="s">
        <v>570</v>
      </c>
      <c r="H39" t="s">
        <v>570</v>
      </c>
      <c r="I39">
        <v>48042</v>
      </c>
      <c r="J39">
        <v>48582</v>
      </c>
    </row>
    <row r="40" spans="1:10">
      <c r="A40" t="s">
        <v>607</v>
      </c>
      <c r="B40">
        <f t="shared" si="0"/>
        <v>48626</v>
      </c>
      <c r="C40">
        <f t="shared" si="1"/>
        <v>49361</v>
      </c>
      <c r="D40">
        <v>1</v>
      </c>
      <c r="E40">
        <v>1</v>
      </c>
      <c r="F40" t="s">
        <v>20</v>
      </c>
      <c r="G40" t="s">
        <v>570</v>
      </c>
      <c r="H40" t="s">
        <v>570</v>
      </c>
      <c r="I40">
        <v>48921</v>
      </c>
      <c r="J40">
        <v>49656</v>
      </c>
    </row>
    <row r="41" spans="1:10">
      <c r="A41" t="s">
        <v>608</v>
      </c>
      <c r="B41">
        <f t="shared" si="0"/>
        <v>49367</v>
      </c>
      <c r="C41">
        <f t="shared" si="1"/>
        <v>50933</v>
      </c>
      <c r="D41">
        <v>-1</v>
      </c>
      <c r="E41">
        <v>1</v>
      </c>
      <c r="F41" t="s">
        <v>20</v>
      </c>
      <c r="G41" t="s">
        <v>570</v>
      </c>
      <c r="H41" t="s">
        <v>570</v>
      </c>
      <c r="I41">
        <v>49662</v>
      </c>
      <c r="J41">
        <v>51228</v>
      </c>
    </row>
    <row r="42" spans="1:10">
      <c r="A42" t="s">
        <v>609</v>
      </c>
      <c r="B42">
        <f t="shared" si="0"/>
        <v>51187</v>
      </c>
      <c r="C42">
        <f t="shared" si="1"/>
        <v>51727</v>
      </c>
      <c r="D42">
        <v>-1</v>
      </c>
      <c r="E42">
        <v>1</v>
      </c>
      <c r="F42" t="s">
        <v>20</v>
      </c>
      <c r="G42" t="s">
        <v>570</v>
      </c>
      <c r="H42" t="s">
        <v>570</v>
      </c>
      <c r="I42">
        <v>51482</v>
      </c>
      <c r="J42">
        <v>52022</v>
      </c>
    </row>
    <row r="43" spans="1:10">
      <c r="A43" t="s">
        <v>610</v>
      </c>
      <c r="B43">
        <f t="shared" si="0"/>
        <v>51998</v>
      </c>
      <c r="C43">
        <f t="shared" si="1"/>
        <v>53165</v>
      </c>
      <c r="D43">
        <v>-1</v>
      </c>
      <c r="E43">
        <v>1</v>
      </c>
      <c r="F43" t="s">
        <v>18</v>
      </c>
      <c r="G43" t="s">
        <v>570</v>
      </c>
      <c r="H43" t="s">
        <v>570</v>
      </c>
      <c r="I43">
        <v>52293</v>
      </c>
      <c r="J43">
        <v>53460</v>
      </c>
    </row>
    <row r="44" spans="1:10">
      <c r="A44" t="s">
        <v>611</v>
      </c>
      <c r="B44">
        <f t="shared" si="0"/>
        <v>53288</v>
      </c>
      <c r="C44">
        <f t="shared" si="1"/>
        <v>56033</v>
      </c>
      <c r="D44">
        <v>-1</v>
      </c>
      <c r="E44">
        <v>1</v>
      </c>
      <c r="F44" t="s">
        <v>20</v>
      </c>
      <c r="G44" t="s">
        <v>570</v>
      </c>
      <c r="H44" t="s">
        <v>570</v>
      </c>
      <c r="I44">
        <v>53583</v>
      </c>
      <c r="J44">
        <v>56328</v>
      </c>
    </row>
    <row r="45" spans="1:10">
      <c r="A45" t="s">
        <v>612</v>
      </c>
      <c r="B45">
        <f t="shared" si="0"/>
        <v>56198</v>
      </c>
      <c r="C45">
        <f t="shared" si="1"/>
        <v>58523</v>
      </c>
      <c r="D45">
        <v>-1</v>
      </c>
      <c r="E45">
        <v>1</v>
      </c>
      <c r="F45" t="s">
        <v>20</v>
      </c>
      <c r="G45" t="s">
        <v>570</v>
      </c>
      <c r="H45" t="s">
        <v>570</v>
      </c>
      <c r="I45">
        <v>56493</v>
      </c>
      <c r="J45">
        <v>58818</v>
      </c>
    </row>
    <row r="46" spans="1:10">
      <c r="A46" t="s">
        <v>613</v>
      </c>
      <c r="B46">
        <f t="shared" si="0"/>
        <v>58757</v>
      </c>
      <c r="C46">
        <f t="shared" si="1"/>
        <v>59276</v>
      </c>
      <c r="D46">
        <v>-1</v>
      </c>
      <c r="E46">
        <v>1</v>
      </c>
      <c r="F46" t="s">
        <v>20</v>
      </c>
      <c r="G46" t="s">
        <v>570</v>
      </c>
      <c r="H46" t="s">
        <v>570</v>
      </c>
      <c r="I46">
        <v>59052</v>
      </c>
      <c r="J46">
        <v>59571</v>
      </c>
    </row>
    <row r="47" spans="1:10">
      <c r="A47" t="s">
        <v>614</v>
      </c>
      <c r="B47">
        <f t="shared" si="0"/>
        <v>59272</v>
      </c>
      <c r="C47">
        <f t="shared" si="1"/>
        <v>59632</v>
      </c>
      <c r="D47">
        <v>-1</v>
      </c>
      <c r="E47">
        <v>1</v>
      </c>
      <c r="F47" t="s">
        <v>20</v>
      </c>
      <c r="G47" t="s">
        <v>570</v>
      </c>
      <c r="H47" t="s">
        <v>570</v>
      </c>
      <c r="I47">
        <v>59567</v>
      </c>
      <c r="J47">
        <v>59927</v>
      </c>
    </row>
    <row r="48" spans="1:10">
      <c r="A48" t="s">
        <v>615</v>
      </c>
      <c r="B48">
        <f t="shared" si="0"/>
        <v>59859</v>
      </c>
      <c r="C48">
        <f t="shared" si="1"/>
        <v>62199</v>
      </c>
      <c r="D48">
        <v>1</v>
      </c>
      <c r="E48">
        <v>1</v>
      </c>
      <c r="F48" t="s">
        <v>20</v>
      </c>
      <c r="G48" t="s">
        <v>570</v>
      </c>
      <c r="H48" t="s">
        <v>570</v>
      </c>
      <c r="I48">
        <v>60154</v>
      </c>
      <c r="J48">
        <v>62494</v>
      </c>
    </row>
    <row r="49" spans="1:10">
      <c r="A49" t="s">
        <v>616</v>
      </c>
      <c r="B49">
        <f t="shared" si="0"/>
        <v>62318</v>
      </c>
      <c r="C49">
        <f t="shared" si="1"/>
        <v>62510</v>
      </c>
      <c r="D49">
        <v>1</v>
      </c>
      <c r="E49">
        <v>1</v>
      </c>
      <c r="F49" t="s">
        <v>20</v>
      </c>
      <c r="G49" t="s">
        <v>570</v>
      </c>
      <c r="H49" t="s">
        <v>570</v>
      </c>
      <c r="I49">
        <v>62613</v>
      </c>
      <c r="J49">
        <v>62805</v>
      </c>
    </row>
    <row r="50" spans="1:10">
      <c r="A50" t="s">
        <v>617</v>
      </c>
      <c r="B50">
        <f t="shared" si="0"/>
        <v>62484</v>
      </c>
      <c r="C50">
        <f t="shared" si="1"/>
        <v>63357</v>
      </c>
      <c r="D50">
        <v>-1</v>
      </c>
      <c r="E50">
        <v>1</v>
      </c>
      <c r="F50" t="s">
        <v>20</v>
      </c>
      <c r="G50" t="s">
        <v>570</v>
      </c>
      <c r="H50" t="s">
        <v>570</v>
      </c>
      <c r="I50">
        <v>62779</v>
      </c>
      <c r="J50">
        <v>63652</v>
      </c>
    </row>
    <row r="51" spans="1:10">
      <c r="A51" t="s">
        <v>618</v>
      </c>
      <c r="B51">
        <f t="shared" si="0"/>
        <v>63556</v>
      </c>
      <c r="C51">
        <f t="shared" si="1"/>
        <v>64294</v>
      </c>
      <c r="D51">
        <v>1</v>
      </c>
      <c r="E51">
        <v>1</v>
      </c>
      <c r="F51" t="s">
        <v>20</v>
      </c>
      <c r="G51" t="s">
        <v>570</v>
      </c>
      <c r="H51" t="s">
        <v>570</v>
      </c>
      <c r="I51">
        <v>63851</v>
      </c>
      <c r="J51">
        <v>64589</v>
      </c>
    </row>
    <row r="52" spans="1:10">
      <c r="A52" t="s">
        <v>619</v>
      </c>
      <c r="B52">
        <f t="shared" si="0"/>
        <v>64305</v>
      </c>
      <c r="C52">
        <f t="shared" si="1"/>
        <v>64668</v>
      </c>
      <c r="D52">
        <v>1</v>
      </c>
      <c r="E52">
        <v>1</v>
      </c>
      <c r="F52" t="s">
        <v>20</v>
      </c>
      <c r="G52" t="s">
        <v>570</v>
      </c>
      <c r="H52" t="s">
        <v>570</v>
      </c>
      <c r="I52">
        <v>64600</v>
      </c>
      <c r="J52">
        <v>64963</v>
      </c>
    </row>
    <row r="53" spans="1:10">
      <c r="A53" t="s">
        <v>620</v>
      </c>
      <c r="B53">
        <f t="shared" si="0"/>
        <v>64783</v>
      </c>
      <c r="C53">
        <f t="shared" si="1"/>
        <v>65944</v>
      </c>
      <c r="D53">
        <v>-1</v>
      </c>
      <c r="E53">
        <v>1</v>
      </c>
      <c r="F53" t="s">
        <v>20</v>
      </c>
      <c r="G53" t="s">
        <v>570</v>
      </c>
      <c r="H53" t="s">
        <v>570</v>
      </c>
      <c r="I53">
        <v>65078</v>
      </c>
      <c r="J53">
        <v>66239</v>
      </c>
    </row>
    <row r="54" spans="1:10">
      <c r="A54" t="s">
        <v>621</v>
      </c>
      <c r="B54">
        <f t="shared" si="0"/>
        <v>66061</v>
      </c>
      <c r="C54">
        <f t="shared" si="1"/>
        <v>66808</v>
      </c>
      <c r="D54">
        <v>-1</v>
      </c>
      <c r="E54">
        <v>1</v>
      </c>
      <c r="F54" t="s">
        <v>20</v>
      </c>
      <c r="G54" t="s">
        <v>570</v>
      </c>
      <c r="H54" t="s">
        <v>570</v>
      </c>
      <c r="I54">
        <v>66356</v>
      </c>
      <c r="J54">
        <v>67103</v>
      </c>
    </row>
    <row r="55" spans="1:10">
      <c r="A55" t="s">
        <v>622</v>
      </c>
      <c r="B55">
        <f t="shared" si="0"/>
        <v>66913</v>
      </c>
      <c r="C55">
        <f t="shared" si="1"/>
        <v>67864</v>
      </c>
      <c r="D55">
        <v>-1</v>
      </c>
      <c r="E55">
        <v>1</v>
      </c>
      <c r="F55" t="s">
        <v>20</v>
      </c>
      <c r="G55" t="s">
        <v>570</v>
      </c>
      <c r="H55" t="s">
        <v>570</v>
      </c>
      <c r="I55">
        <v>67208</v>
      </c>
      <c r="J55">
        <v>68159</v>
      </c>
    </row>
    <row r="56" spans="1:10">
      <c r="A56" t="s">
        <v>623</v>
      </c>
      <c r="B56">
        <f t="shared" si="0"/>
        <v>68225</v>
      </c>
      <c r="C56">
        <f t="shared" si="1"/>
        <v>69149</v>
      </c>
      <c r="D56">
        <v>1</v>
      </c>
      <c r="E56">
        <v>1</v>
      </c>
      <c r="F56" t="s">
        <v>20</v>
      </c>
      <c r="G56" t="s">
        <v>570</v>
      </c>
      <c r="H56" t="s">
        <v>570</v>
      </c>
      <c r="I56">
        <v>68520</v>
      </c>
      <c r="J56">
        <v>69444</v>
      </c>
    </row>
    <row r="57" spans="1:10">
      <c r="A57" t="s">
        <v>624</v>
      </c>
      <c r="B57">
        <f t="shared" si="0"/>
        <v>69451</v>
      </c>
      <c r="C57">
        <f t="shared" si="1"/>
        <v>70447</v>
      </c>
      <c r="D57">
        <v>-1</v>
      </c>
      <c r="E57">
        <v>1</v>
      </c>
      <c r="F57" t="s">
        <v>20</v>
      </c>
      <c r="G57" t="s">
        <v>570</v>
      </c>
      <c r="H57" t="s">
        <v>570</v>
      </c>
      <c r="I57">
        <v>69746</v>
      </c>
      <c r="J57">
        <v>70742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19"/>
  <sheetViews>
    <sheetView zoomScale="145" zoomScaleNormal="145" workbookViewId="0">
      <selection activeCell="A14" activeCellId="1" sqref="A11:A12 A14:A16"/>
    </sheetView>
  </sheetViews>
  <sheetFormatPr defaultRowHeight="12.75"/>
  <cols>
    <col min="1" max="1" width="19.85546875" customWidth="1"/>
  </cols>
  <sheetData>
    <row r="1" spans="1:10">
      <c r="A1" t="s">
        <v>625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t="s">
        <v>626</v>
      </c>
      <c r="B3">
        <f>I3-I$3+1</f>
        <v>1</v>
      </c>
      <c r="C3">
        <f>J3-I$3+1</f>
        <v>538</v>
      </c>
      <c r="D3">
        <v>1</v>
      </c>
      <c r="E3">
        <v>1</v>
      </c>
      <c r="F3" t="s">
        <v>20</v>
      </c>
      <c r="G3" t="s">
        <v>625</v>
      </c>
      <c r="H3" t="s">
        <v>625</v>
      </c>
      <c r="I3">
        <v>777</v>
      </c>
      <c r="J3">
        <v>1314</v>
      </c>
    </row>
    <row r="4" spans="1:10">
      <c r="A4" t="s">
        <v>627</v>
      </c>
      <c r="B4">
        <f t="shared" ref="B4:B19" si="0">I4-I$3+1</f>
        <v>781</v>
      </c>
      <c r="C4">
        <f t="shared" ref="C4:C19" si="1">J4-I$3+1</f>
        <v>1690</v>
      </c>
      <c r="D4">
        <v>1</v>
      </c>
      <c r="E4">
        <v>1</v>
      </c>
      <c r="F4" t="s">
        <v>20</v>
      </c>
      <c r="G4" t="s">
        <v>625</v>
      </c>
      <c r="H4" t="s">
        <v>625</v>
      </c>
      <c r="I4">
        <v>1557</v>
      </c>
      <c r="J4">
        <v>2466</v>
      </c>
    </row>
    <row r="5" spans="1:10">
      <c r="A5" t="s">
        <v>628</v>
      </c>
      <c r="B5">
        <f t="shared" si="0"/>
        <v>1941</v>
      </c>
      <c r="C5">
        <f t="shared" si="1"/>
        <v>2934</v>
      </c>
      <c r="D5">
        <v>1</v>
      </c>
      <c r="E5">
        <v>1</v>
      </c>
      <c r="F5" t="s">
        <v>18</v>
      </c>
      <c r="G5" t="s">
        <v>625</v>
      </c>
      <c r="H5" t="s">
        <v>625</v>
      </c>
      <c r="I5">
        <v>2717</v>
      </c>
      <c r="J5">
        <v>3710</v>
      </c>
    </row>
    <row r="6" spans="1:10">
      <c r="A6" t="s">
        <v>629</v>
      </c>
      <c r="B6">
        <f t="shared" si="0"/>
        <v>3054</v>
      </c>
      <c r="C6">
        <f t="shared" si="1"/>
        <v>3894</v>
      </c>
      <c r="D6">
        <v>1</v>
      </c>
      <c r="E6">
        <v>1</v>
      </c>
      <c r="F6" t="s">
        <v>18</v>
      </c>
      <c r="G6" t="s">
        <v>625</v>
      </c>
      <c r="H6" t="s">
        <v>625</v>
      </c>
      <c r="I6">
        <v>3830</v>
      </c>
      <c r="J6">
        <v>4670</v>
      </c>
    </row>
    <row r="7" spans="1:10">
      <c r="A7" t="s">
        <v>630</v>
      </c>
      <c r="B7">
        <f t="shared" si="0"/>
        <v>3820</v>
      </c>
      <c r="C7">
        <f t="shared" si="1"/>
        <v>4669</v>
      </c>
      <c r="D7">
        <v>1</v>
      </c>
      <c r="E7">
        <v>1</v>
      </c>
      <c r="F7" t="s">
        <v>18</v>
      </c>
      <c r="G7" t="s">
        <v>625</v>
      </c>
      <c r="H7" t="s">
        <v>625</v>
      </c>
      <c r="I7">
        <v>4596</v>
      </c>
      <c r="J7">
        <v>5445</v>
      </c>
    </row>
    <row r="8" spans="1:10">
      <c r="A8" t="s">
        <v>631</v>
      </c>
      <c r="B8">
        <f t="shared" si="0"/>
        <v>4800</v>
      </c>
      <c r="C8">
        <f t="shared" si="1"/>
        <v>5385</v>
      </c>
      <c r="D8">
        <v>1</v>
      </c>
      <c r="E8">
        <v>1</v>
      </c>
      <c r="F8" t="s">
        <v>18</v>
      </c>
      <c r="G8" t="s">
        <v>625</v>
      </c>
      <c r="H8" t="s">
        <v>625</v>
      </c>
      <c r="I8">
        <v>5576</v>
      </c>
      <c r="J8">
        <v>6161</v>
      </c>
    </row>
    <row r="9" spans="1:10">
      <c r="A9" t="s">
        <v>632</v>
      </c>
      <c r="B9">
        <f t="shared" si="0"/>
        <v>5506</v>
      </c>
      <c r="C9">
        <f t="shared" si="1"/>
        <v>6373</v>
      </c>
      <c r="D9">
        <v>1</v>
      </c>
      <c r="E9">
        <v>1</v>
      </c>
      <c r="F9" t="s">
        <v>34</v>
      </c>
      <c r="G9" t="s">
        <v>625</v>
      </c>
      <c r="H9" t="s">
        <v>625</v>
      </c>
      <c r="I9">
        <v>6282</v>
      </c>
      <c r="J9">
        <v>7149</v>
      </c>
    </row>
    <row r="10" spans="1:10">
      <c r="A10" t="s">
        <v>633</v>
      </c>
      <c r="B10">
        <f t="shared" si="0"/>
        <v>6385</v>
      </c>
      <c r="C10">
        <f t="shared" si="1"/>
        <v>6958</v>
      </c>
      <c r="D10">
        <v>1</v>
      </c>
      <c r="E10">
        <v>1</v>
      </c>
      <c r="F10" t="s">
        <v>34</v>
      </c>
      <c r="G10" t="s">
        <v>625</v>
      </c>
      <c r="H10" t="s">
        <v>625</v>
      </c>
      <c r="I10">
        <v>7161</v>
      </c>
      <c r="J10">
        <v>7734</v>
      </c>
    </row>
    <row r="11" spans="1:10">
      <c r="A11" t="s">
        <v>634</v>
      </c>
      <c r="B11">
        <f t="shared" si="0"/>
        <v>6982</v>
      </c>
      <c r="C11">
        <f t="shared" si="1"/>
        <v>8011</v>
      </c>
      <c r="D11">
        <v>1</v>
      </c>
      <c r="E11">
        <v>1</v>
      </c>
      <c r="F11" t="s">
        <v>12</v>
      </c>
      <c r="G11" t="s">
        <v>625</v>
      </c>
      <c r="H11" t="s">
        <v>625</v>
      </c>
      <c r="I11">
        <v>7758</v>
      </c>
      <c r="J11">
        <v>8787</v>
      </c>
    </row>
    <row r="12" spans="1:10">
      <c r="A12" t="s">
        <v>635</v>
      </c>
      <c r="B12">
        <f t="shared" si="0"/>
        <v>8046</v>
      </c>
      <c r="C12">
        <f t="shared" si="1"/>
        <v>8946</v>
      </c>
      <c r="D12">
        <v>1</v>
      </c>
      <c r="E12">
        <v>1</v>
      </c>
      <c r="F12" t="s">
        <v>12</v>
      </c>
      <c r="G12" t="s">
        <v>625</v>
      </c>
      <c r="H12" t="s">
        <v>625</v>
      </c>
      <c r="I12">
        <v>8822</v>
      </c>
      <c r="J12">
        <v>9722</v>
      </c>
    </row>
    <row r="13" spans="1:10">
      <c r="A13" t="s">
        <v>636</v>
      </c>
      <c r="B13">
        <f t="shared" si="0"/>
        <v>9004</v>
      </c>
      <c r="C13">
        <f t="shared" si="1"/>
        <v>9730</v>
      </c>
      <c r="D13">
        <v>1</v>
      </c>
      <c r="E13">
        <v>1</v>
      </c>
      <c r="F13" t="s">
        <v>18</v>
      </c>
      <c r="G13" t="s">
        <v>625</v>
      </c>
      <c r="H13" t="s">
        <v>625</v>
      </c>
      <c r="I13">
        <v>9780</v>
      </c>
      <c r="J13">
        <v>10506</v>
      </c>
    </row>
    <row r="14" spans="1:10">
      <c r="A14" t="s">
        <v>637</v>
      </c>
      <c r="B14">
        <f t="shared" si="0"/>
        <v>10741</v>
      </c>
      <c r="C14">
        <f t="shared" si="1"/>
        <v>11536</v>
      </c>
      <c r="D14">
        <v>1</v>
      </c>
      <c r="E14">
        <v>1</v>
      </c>
      <c r="F14" t="s">
        <v>14</v>
      </c>
      <c r="G14" t="s">
        <v>625</v>
      </c>
      <c r="H14" t="s">
        <v>625</v>
      </c>
      <c r="I14">
        <v>11517</v>
      </c>
      <c r="J14">
        <v>12312</v>
      </c>
    </row>
    <row r="15" spans="1:10">
      <c r="A15" t="s">
        <v>638</v>
      </c>
      <c r="B15">
        <f t="shared" si="0"/>
        <v>11548</v>
      </c>
      <c r="C15">
        <f t="shared" si="1"/>
        <v>12229</v>
      </c>
      <c r="D15">
        <v>1</v>
      </c>
      <c r="E15">
        <v>1</v>
      </c>
      <c r="F15" t="s">
        <v>14</v>
      </c>
      <c r="G15" t="s">
        <v>625</v>
      </c>
      <c r="H15" t="s">
        <v>625</v>
      </c>
      <c r="I15">
        <v>12324</v>
      </c>
      <c r="J15">
        <v>13005</v>
      </c>
    </row>
    <row r="16" spans="1:10">
      <c r="A16" t="s">
        <v>639</v>
      </c>
      <c r="B16">
        <f t="shared" si="0"/>
        <v>12242</v>
      </c>
      <c r="C16">
        <f t="shared" si="1"/>
        <v>12767</v>
      </c>
      <c r="D16">
        <v>1</v>
      </c>
      <c r="E16">
        <v>1</v>
      </c>
      <c r="F16" t="s">
        <v>14</v>
      </c>
      <c r="G16" t="s">
        <v>625</v>
      </c>
      <c r="H16" t="s">
        <v>625</v>
      </c>
      <c r="I16">
        <v>13018</v>
      </c>
      <c r="J16">
        <v>13543</v>
      </c>
    </row>
    <row r="17" spans="1:10">
      <c r="A17" t="s">
        <v>640</v>
      </c>
      <c r="B17">
        <f t="shared" si="0"/>
        <v>12756</v>
      </c>
      <c r="C17">
        <f t="shared" si="1"/>
        <v>13938</v>
      </c>
      <c r="D17">
        <v>1</v>
      </c>
      <c r="E17">
        <v>1</v>
      </c>
      <c r="F17" t="s">
        <v>46</v>
      </c>
      <c r="G17" t="s">
        <v>625</v>
      </c>
      <c r="H17" t="s">
        <v>625</v>
      </c>
      <c r="I17">
        <v>13532</v>
      </c>
      <c r="J17">
        <v>14714</v>
      </c>
    </row>
    <row r="18" spans="1:10">
      <c r="A18" t="s">
        <v>641</v>
      </c>
      <c r="B18">
        <f t="shared" si="0"/>
        <v>14159</v>
      </c>
      <c r="C18">
        <f t="shared" si="1"/>
        <v>15767</v>
      </c>
      <c r="D18">
        <v>1</v>
      </c>
      <c r="E18">
        <v>1</v>
      </c>
      <c r="F18" t="s">
        <v>18</v>
      </c>
      <c r="G18" t="s">
        <v>625</v>
      </c>
      <c r="H18" t="s">
        <v>625</v>
      </c>
      <c r="I18">
        <v>14935</v>
      </c>
      <c r="J18">
        <v>16543</v>
      </c>
    </row>
    <row r="19" spans="1:10">
      <c r="A19" t="s">
        <v>642</v>
      </c>
      <c r="B19">
        <f t="shared" si="0"/>
        <v>15923</v>
      </c>
      <c r="C19">
        <f t="shared" si="1"/>
        <v>18041</v>
      </c>
      <c r="D19">
        <v>1</v>
      </c>
      <c r="E19">
        <v>1</v>
      </c>
      <c r="F19" t="s">
        <v>18</v>
      </c>
      <c r="G19" t="s">
        <v>625</v>
      </c>
      <c r="H19" t="s">
        <v>625</v>
      </c>
      <c r="I19">
        <v>16699</v>
      </c>
      <c r="J19">
        <v>18817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5"/>
  <sheetViews>
    <sheetView workbookViewId="0">
      <selection activeCell="A12" sqref="A12"/>
    </sheetView>
  </sheetViews>
  <sheetFormatPr defaultRowHeight="12.75"/>
  <cols>
    <col min="1" max="1" width="14.28515625" customWidth="1"/>
  </cols>
  <sheetData>
    <row r="1" spans="1:10">
      <c r="A1" t="s">
        <v>657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t="s">
        <v>658</v>
      </c>
      <c r="B3">
        <f>I3-I$3+1</f>
        <v>1</v>
      </c>
      <c r="C3">
        <f>J3-I$3+1</f>
        <v>1552</v>
      </c>
      <c r="D3">
        <v>-1</v>
      </c>
      <c r="E3">
        <v>1</v>
      </c>
      <c r="F3" t="s">
        <v>20</v>
      </c>
      <c r="G3" t="s">
        <v>657</v>
      </c>
      <c r="H3" t="s">
        <v>657</v>
      </c>
      <c r="I3">
        <v>0</v>
      </c>
      <c r="J3">
        <v>1551</v>
      </c>
    </row>
    <row r="4" spans="1:10">
      <c r="A4" t="s">
        <v>659</v>
      </c>
      <c r="B4">
        <f t="shared" ref="B4:B25" si="0">I4-I$3+1</f>
        <v>1606</v>
      </c>
      <c r="C4">
        <f t="shared" ref="C4:C25" si="1">J4-I$3+1</f>
        <v>3196</v>
      </c>
      <c r="D4">
        <v>-1</v>
      </c>
      <c r="E4">
        <v>1</v>
      </c>
      <c r="F4" t="s">
        <v>157</v>
      </c>
      <c r="G4" t="s">
        <v>657</v>
      </c>
      <c r="H4" t="s">
        <v>657</v>
      </c>
      <c r="I4">
        <v>1605</v>
      </c>
      <c r="J4">
        <v>3195</v>
      </c>
    </row>
    <row r="5" spans="1:10">
      <c r="A5" t="s">
        <v>660</v>
      </c>
      <c r="B5">
        <f t="shared" si="0"/>
        <v>3268</v>
      </c>
      <c r="C5">
        <f t="shared" si="1"/>
        <v>4195</v>
      </c>
      <c r="D5">
        <v>-1</v>
      </c>
      <c r="E5">
        <v>1</v>
      </c>
      <c r="F5" t="s">
        <v>18</v>
      </c>
      <c r="G5" t="s">
        <v>657</v>
      </c>
      <c r="H5" t="s">
        <v>657</v>
      </c>
      <c r="I5">
        <v>3267</v>
      </c>
      <c r="J5">
        <v>4194</v>
      </c>
    </row>
    <row r="6" spans="1:10">
      <c r="A6" t="s">
        <v>661</v>
      </c>
      <c r="B6">
        <f t="shared" si="0"/>
        <v>4181</v>
      </c>
      <c r="C6">
        <f t="shared" si="1"/>
        <v>5513</v>
      </c>
      <c r="D6">
        <v>-1</v>
      </c>
      <c r="E6">
        <v>1</v>
      </c>
      <c r="F6" t="s">
        <v>20</v>
      </c>
      <c r="G6" t="s">
        <v>657</v>
      </c>
      <c r="H6" t="s">
        <v>657</v>
      </c>
      <c r="I6">
        <v>4180</v>
      </c>
      <c r="J6">
        <v>5512</v>
      </c>
    </row>
    <row r="7" spans="1:10">
      <c r="A7" t="s">
        <v>662</v>
      </c>
      <c r="B7">
        <f t="shared" si="0"/>
        <v>5528</v>
      </c>
      <c r="C7">
        <f t="shared" si="1"/>
        <v>6611</v>
      </c>
      <c r="D7">
        <v>-1</v>
      </c>
      <c r="E7">
        <v>1</v>
      </c>
      <c r="F7" t="s">
        <v>157</v>
      </c>
      <c r="G7" t="s">
        <v>657</v>
      </c>
      <c r="H7" t="s">
        <v>657</v>
      </c>
      <c r="I7">
        <v>5527</v>
      </c>
      <c r="J7">
        <v>6610</v>
      </c>
    </row>
    <row r="8" spans="1:10">
      <c r="A8" t="s">
        <v>663</v>
      </c>
      <c r="B8">
        <f t="shared" si="0"/>
        <v>6626</v>
      </c>
      <c r="C8">
        <f t="shared" si="1"/>
        <v>8033</v>
      </c>
      <c r="D8">
        <v>-1</v>
      </c>
      <c r="E8">
        <v>1</v>
      </c>
      <c r="F8" t="s">
        <v>18</v>
      </c>
      <c r="G8" t="s">
        <v>657</v>
      </c>
      <c r="H8" t="s">
        <v>657</v>
      </c>
      <c r="I8">
        <v>6625</v>
      </c>
      <c r="J8">
        <v>8032</v>
      </c>
    </row>
    <row r="9" spans="1:10">
      <c r="A9" t="s">
        <v>664</v>
      </c>
      <c r="B9">
        <f t="shared" si="0"/>
        <v>8259</v>
      </c>
      <c r="C9">
        <f t="shared" si="1"/>
        <v>9240</v>
      </c>
      <c r="D9">
        <v>1</v>
      </c>
      <c r="E9">
        <v>1</v>
      </c>
      <c r="F9" t="s">
        <v>18</v>
      </c>
      <c r="G9" t="s">
        <v>657</v>
      </c>
      <c r="H9" t="s">
        <v>657</v>
      </c>
      <c r="I9">
        <v>8258</v>
      </c>
      <c r="J9">
        <v>9239</v>
      </c>
    </row>
    <row r="10" spans="1:10">
      <c r="A10" t="s">
        <v>665</v>
      </c>
      <c r="B10">
        <f t="shared" si="0"/>
        <v>9286</v>
      </c>
      <c r="C10">
        <f t="shared" si="1"/>
        <v>11992</v>
      </c>
      <c r="D10">
        <v>-1</v>
      </c>
      <c r="E10">
        <v>1</v>
      </c>
      <c r="F10" t="s">
        <v>18</v>
      </c>
      <c r="G10" t="s">
        <v>657</v>
      </c>
      <c r="H10" t="s">
        <v>657</v>
      </c>
      <c r="I10">
        <v>9285</v>
      </c>
      <c r="J10">
        <v>11991</v>
      </c>
    </row>
    <row r="11" spans="1:10">
      <c r="A11" t="s">
        <v>666</v>
      </c>
      <c r="B11">
        <f t="shared" si="0"/>
        <v>12091</v>
      </c>
      <c r="C11">
        <f t="shared" si="1"/>
        <v>12703</v>
      </c>
      <c r="D11">
        <v>-1</v>
      </c>
      <c r="E11">
        <v>1</v>
      </c>
      <c r="F11" t="s">
        <v>20</v>
      </c>
      <c r="G11" t="s">
        <v>657</v>
      </c>
      <c r="H11" t="s">
        <v>657</v>
      </c>
      <c r="I11">
        <v>12090</v>
      </c>
      <c r="J11">
        <v>12702</v>
      </c>
    </row>
    <row r="12" spans="1:10">
      <c r="A12" t="s">
        <v>667</v>
      </c>
      <c r="B12">
        <f t="shared" si="0"/>
        <v>12718</v>
      </c>
      <c r="C12">
        <f t="shared" si="1"/>
        <v>13567</v>
      </c>
      <c r="D12">
        <v>-1</v>
      </c>
      <c r="E12">
        <v>1</v>
      </c>
      <c r="F12" t="s">
        <v>12</v>
      </c>
      <c r="G12" t="s">
        <v>657</v>
      </c>
      <c r="H12" t="s">
        <v>657</v>
      </c>
      <c r="I12">
        <v>12717</v>
      </c>
      <c r="J12">
        <v>13566</v>
      </c>
    </row>
    <row r="13" spans="1:10">
      <c r="A13" t="s">
        <v>668</v>
      </c>
      <c r="B13">
        <f t="shared" si="0"/>
        <v>13646</v>
      </c>
      <c r="C13">
        <f t="shared" si="1"/>
        <v>15173</v>
      </c>
      <c r="D13">
        <v>-1</v>
      </c>
      <c r="E13">
        <v>1</v>
      </c>
      <c r="F13" t="s">
        <v>18</v>
      </c>
      <c r="G13" t="s">
        <v>657</v>
      </c>
      <c r="H13" t="s">
        <v>657</v>
      </c>
      <c r="I13">
        <v>13645</v>
      </c>
      <c r="J13">
        <v>15172</v>
      </c>
    </row>
    <row r="14" spans="1:10">
      <c r="A14" t="s">
        <v>669</v>
      </c>
      <c r="B14">
        <f t="shared" si="0"/>
        <v>15182</v>
      </c>
      <c r="C14">
        <f t="shared" si="1"/>
        <v>16637</v>
      </c>
      <c r="D14">
        <v>-1</v>
      </c>
      <c r="E14">
        <v>1</v>
      </c>
      <c r="F14" t="s">
        <v>20</v>
      </c>
      <c r="G14" t="s">
        <v>657</v>
      </c>
      <c r="H14" t="s">
        <v>657</v>
      </c>
      <c r="I14">
        <v>15181</v>
      </c>
      <c r="J14">
        <v>16636</v>
      </c>
    </row>
    <row r="15" spans="1:10">
      <c r="A15" t="s">
        <v>670</v>
      </c>
      <c r="B15">
        <f t="shared" si="0"/>
        <v>16667</v>
      </c>
      <c r="C15">
        <f t="shared" si="1"/>
        <v>19112</v>
      </c>
      <c r="D15">
        <v>-1</v>
      </c>
      <c r="E15">
        <v>1</v>
      </c>
      <c r="F15" t="s">
        <v>18</v>
      </c>
      <c r="G15" t="s">
        <v>657</v>
      </c>
      <c r="H15" t="s">
        <v>657</v>
      </c>
      <c r="I15">
        <v>16666</v>
      </c>
      <c r="J15">
        <v>19111</v>
      </c>
    </row>
    <row r="16" spans="1:10">
      <c r="A16" t="s">
        <v>671</v>
      </c>
      <c r="B16">
        <f t="shared" si="0"/>
        <v>19121</v>
      </c>
      <c r="C16">
        <f t="shared" si="1"/>
        <v>19730</v>
      </c>
      <c r="D16">
        <v>-1</v>
      </c>
      <c r="E16">
        <v>1</v>
      </c>
      <c r="F16" t="s">
        <v>20</v>
      </c>
      <c r="G16" t="s">
        <v>657</v>
      </c>
      <c r="H16" t="s">
        <v>657</v>
      </c>
      <c r="I16">
        <v>19120</v>
      </c>
      <c r="J16">
        <v>19729</v>
      </c>
    </row>
    <row r="17" spans="1:10">
      <c r="A17" t="s">
        <v>672</v>
      </c>
      <c r="B17">
        <f t="shared" si="0"/>
        <v>19745</v>
      </c>
      <c r="C17">
        <f t="shared" si="1"/>
        <v>20480</v>
      </c>
      <c r="D17">
        <v>-1</v>
      </c>
      <c r="E17">
        <v>1</v>
      </c>
      <c r="F17" t="s">
        <v>14</v>
      </c>
      <c r="G17" t="s">
        <v>657</v>
      </c>
      <c r="H17" t="s">
        <v>657</v>
      </c>
      <c r="I17">
        <v>19744</v>
      </c>
      <c r="J17">
        <v>20479</v>
      </c>
    </row>
    <row r="18" spans="1:10">
      <c r="A18" t="s">
        <v>673</v>
      </c>
      <c r="B18">
        <f t="shared" si="0"/>
        <v>20489</v>
      </c>
      <c r="C18">
        <f t="shared" si="1"/>
        <v>21266</v>
      </c>
      <c r="D18">
        <v>-1</v>
      </c>
      <c r="E18">
        <v>1</v>
      </c>
      <c r="F18" t="s">
        <v>14</v>
      </c>
      <c r="G18" t="s">
        <v>657</v>
      </c>
      <c r="H18" t="s">
        <v>657</v>
      </c>
      <c r="I18">
        <v>20488</v>
      </c>
      <c r="J18">
        <v>21265</v>
      </c>
    </row>
    <row r="19" spans="1:10">
      <c r="A19" t="s">
        <v>674</v>
      </c>
      <c r="B19">
        <f t="shared" si="0"/>
        <v>21282</v>
      </c>
      <c r="C19">
        <f t="shared" si="1"/>
        <v>21834</v>
      </c>
      <c r="D19">
        <v>-1</v>
      </c>
      <c r="E19">
        <v>1</v>
      </c>
      <c r="F19" t="s">
        <v>34</v>
      </c>
      <c r="G19" t="s">
        <v>657</v>
      </c>
      <c r="H19" t="s">
        <v>657</v>
      </c>
      <c r="I19">
        <v>21281</v>
      </c>
      <c r="J19">
        <v>21833</v>
      </c>
    </row>
    <row r="20" spans="1:10">
      <c r="A20" t="s">
        <v>675</v>
      </c>
      <c r="B20">
        <f t="shared" si="0"/>
        <v>21849</v>
      </c>
      <c r="C20">
        <f t="shared" si="1"/>
        <v>22734</v>
      </c>
      <c r="D20">
        <v>-1</v>
      </c>
      <c r="E20">
        <v>1</v>
      </c>
      <c r="F20" t="s">
        <v>34</v>
      </c>
      <c r="G20" t="s">
        <v>657</v>
      </c>
      <c r="H20" t="s">
        <v>657</v>
      </c>
      <c r="I20">
        <v>21848</v>
      </c>
      <c r="J20">
        <v>22733</v>
      </c>
    </row>
    <row r="21" spans="1:10">
      <c r="A21" t="s">
        <v>676</v>
      </c>
      <c r="B21">
        <f t="shared" si="0"/>
        <v>22815</v>
      </c>
      <c r="C21">
        <f t="shared" si="1"/>
        <v>23892</v>
      </c>
      <c r="D21">
        <v>-1</v>
      </c>
      <c r="E21">
        <v>1</v>
      </c>
      <c r="F21" t="s">
        <v>12</v>
      </c>
      <c r="G21" t="s">
        <v>657</v>
      </c>
      <c r="H21" t="s">
        <v>657</v>
      </c>
      <c r="I21">
        <v>22814</v>
      </c>
      <c r="J21">
        <v>23891</v>
      </c>
    </row>
    <row r="22" spans="1:10">
      <c r="A22" t="s">
        <v>677</v>
      </c>
      <c r="B22">
        <f t="shared" si="0"/>
        <v>24057</v>
      </c>
      <c r="C22">
        <f t="shared" si="1"/>
        <v>27996</v>
      </c>
      <c r="D22">
        <v>-1</v>
      </c>
      <c r="E22">
        <v>1</v>
      </c>
      <c r="F22" t="s">
        <v>46</v>
      </c>
      <c r="G22" t="s">
        <v>657</v>
      </c>
      <c r="H22" t="s">
        <v>657</v>
      </c>
      <c r="I22">
        <v>24056</v>
      </c>
      <c r="J22">
        <v>27995</v>
      </c>
    </row>
    <row r="23" spans="1:10">
      <c r="A23" t="s">
        <v>678</v>
      </c>
      <c r="B23">
        <f t="shared" si="0"/>
        <v>28046</v>
      </c>
      <c r="C23">
        <f t="shared" si="1"/>
        <v>28982</v>
      </c>
      <c r="D23">
        <v>-1</v>
      </c>
      <c r="E23">
        <v>1</v>
      </c>
      <c r="F23" t="s">
        <v>18</v>
      </c>
      <c r="G23" t="s">
        <v>657</v>
      </c>
      <c r="H23" t="s">
        <v>657</v>
      </c>
      <c r="I23">
        <v>28045</v>
      </c>
      <c r="J23">
        <v>28981</v>
      </c>
    </row>
    <row r="24" spans="1:10">
      <c r="A24" t="s">
        <v>679</v>
      </c>
      <c r="B24">
        <f t="shared" si="0"/>
        <v>29051</v>
      </c>
      <c r="C24">
        <f t="shared" si="1"/>
        <v>30704</v>
      </c>
      <c r="D24">
        <v>-1</v>
      </c>
      <c r="E24">
        <v>1</v>
      </c>
      <c r="F24" t="s">
        <v>20</v>
      </c>
      <c r="G24" t="s">
        <v>657</v>
      </c>
      <c r="H24" t="s">
        <v>657</v>
      </c>
      <c r="I24">
        <v>29050</v>
      </c>
      <c r="J24">
        <v>30703</v>
      </c>
    </row>
    <row r="25" spans="1:10">
      <c r="A25" t="s">
        <v>680</v>
      </c>
      <c r="B25">
        <f t="shared" si="0"/>
        <v>30805</v>
      </c>
      <c r="C25">
        <f t="shared" si="1"/>
        <v>31759</v>
      </c>
      <c r="D25">
        <v>-1</v>
      </c>
      <c r="E25">
        <v>1</v>
      </c>
      <c r="F25" t="s">
        <v>20</v>
      </c>
      <c r="G25" t="s">
        <v>657</v>
      </c>
      <c r="H25" t="s">
        <v>657</v>
      </c>
      <c r="I25">
        <v>30804</v>
      </c>
      <c r="J25">
        <v>31758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J35"/>
  <sheetViews>
    <sheetView workbookViewId="0">
      <selection activeCell="A26" sqref="A26"/>
    </sheetView>
  </sheetViews>
  <sheetFormatPr defaultRowHeight="12.75"/>
  <cols>
    <col min="1" max="1" width="22.5703125" customWidth="1"/>
  </cols>
  <sheetData>
    <row r="1" spans="1:10">
      <c r="A1" t="s">
        <v>681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t="s">
        <v>682</v>
      </c>
      <c r="B3">
        <f>I3-I$3+1</f>
        <v>1</v>
      </c>
      <c r="C3">
        <f>J3-I$3+1</f>
        <v>652</v>
      </c>
      <c r="D3">
        <v>1</v>
      </c>
      <c r="E3">
        <v>1</v>
      </c>
      <c r="F3" t="s">
        <v>20</v>
      </c>
      <c r="G3" t="s">
        <v>681</v>
      </c>
      <c r="H3" t="s">
        <v>681</v>
      </c>
      <c r="I3">
        <v>0</v>
      </c>
      <c r="J3">
        <v>651</v>
      </c>
    </row>
    <row r="4" spans="1:10">
      <c r="A4" t="s">
        <v>683</v>
      </c>
      <c r="B4">
        <f t="shared" ref="B4:B35" si="0">I4-I$3+1</f>
        <v>676</v>
      </c>
      <c r="C4">
        <f t="shared" ref="C4:C35" si="1">J4-I$3+1</f>
        <v>1261</v>
      </c>
      <c r="D4">
        <v>1</v>
      </c>
      <c r="E4">
        <v>1</v>
      </c>
      <c r="F4" t="s">
        <v>20</v>
      </c>
      <c r="G4" t="s">
        <v>681</v>
      </c>
      <c r="H4" t="s">
        <v>681</v>
      </c>
      <c r="I4">
        <v>675</v>
      </c>
      <c r="J4">
        <v>1260</v>
      </c>
    </row>
    <row r="5" spans="1:10">
      <c r="A5" t="s">
        <v>684</v>
      </c>
      <c r="B5">
        <f t="shared" si="0"/>
        <v>1273</v>
      </c>
      <c r="C5">
        <f t="shared" si="1"/>
        <v>2386</v>
      </c>
      <c r="D5">
        <v>1</v>
      </c>
      <c r="E5">
        <v>1</v>
      </c>
      <c r="F5" t="s">
        <v>20</v>
      </c>
      <c r="G5" t="s">
        <v>681</v>
      </c>
      <c r="H5" t="s">
        <v>681</v>
      </c>
      <c r="I5">
        <v>1272</v>
      </c>
      <c r="J5">
        <v>2385</v>
      </c>
    </row>
    <row r="6" spans="1:10">
      <c r="A6" t="s">
        <v>685</v>
      </c>
      <c r="B6">
        <f t="shared" si="0"/>
        <v>2423</v>
      </c>
      <c r="C6">
        <f t="shared" si="1"/>
        <v>3224</v>
      </c>
      <c r="D6">
        <v>1</v>
      </c>
      <c r="E6">
        <v>1</v>
      </c>
      <c r="F6" t="s">
        <v>18</v>
      </c>
      <c r="G6" t="s">
        <v>681</v>
      </c>
      <c r="H6" t="s">
        <v>681</v>
      </c>
      <c r="I6">
        <v>2422</v>
      </c>
      <c r="J6">
        <v>3223</v>
      </c>
    </row>
    <row r="7" spans="1:10">
      <c r="A7" t="s">
        <v>686</v>
      </c>
      <c r="B7">
        <f t="shared" si="0"/>
        <v>3217</v>
      </c>
      <c r="C7">
        <f t="shared" si="1"/>
        <v>4246</v>
      </c>
      <c r="D7">
        <v>1</v>
      </c>
      <c r="E7">
        <v>1</v>
      </c>
      <c r="F7" t="s">
        <v>34</v>
      </c>
      <c r="G7" t="s">
        <v>681</v>
      </c>
      <c r="H7" t="s">
        <v>681</v>
      </c>
      <c r="I7">
        <v>3216</v>
      </c>
      <c r="J7">
        <v>4245</v>
      </c>
    </row>
    <row r="8" spans="1:10">
      <c r="A8" t="s">
        <v>687</v>
      </c>
      <c r="B8">
        <f t="shared" si="0"/>
        <v>4229</v>
      </c>
      <c r="C8">
        <f t="shared" si="1"/>
        <v>5480</v>
      </c>
      <c r="D8">
        <v>1</v>
      </c>
      <c r="E8">
        <v>1</v>
      </c>
      <c r="F8" t="s">
        <v>20</v>
      </c>
      <c r="G8" t="s">
        <v>681</v>
      </c>
      <c r="H8" t="s">
        <v>681</v>
      </c>
      <c r="I8">
        <v>4228</v>
      </c>
      <c r="J8">
        <v>5479</v>
      </c>
    </row>
    <row r="9" spans="1:10">
      <c r="A9" t="s">
        <v>688</v>
      </c>
      <c r="B9">
        <f t="shared" si="0"/>
        <v>5480</v>
      </c>
      <c r="C9">
        <f t="shared" si="1"/>
        <v>6473</v>
      </c>
      <c r="D9">
        <v>1</v>
      </c>
      <c r="E9">
        <v>1</v>
      </c>
      <c r="F9" t="s">
        <v>18</v>
      </c>
      <c r="G9" t="s">
        <v>681</v>
      </c>
      <c r="H9" t="s">
        <v>681</v>
      </c>
      <c r="I9">
        <v>5479</v>
      </c>
      <c r="J9">
        <v>6472</v>
      </c>
    </row>
    <row r="10" spans="1:10">
      <c r="A10" t="s">
        <v>689</v>
      </c>
      <c r="B10">
        <f t="shared" si="0"/>
        <v>6472</v>
      </c>
      <c r="C10">
        <f t="shared" si="1"/>
        <v>7318</v>
      </c>
      <c r="D10">
        <v>1</v>
      </c>
      <c r="E10">
        <v>1</v>
      </c>
      <c r="F10" t="s">
        <v>18</v>
      </c>
      <c r="G10" t="s">
        <v>681</v>
      </c>
      <c r="H10" t="s">
        <v>681</v>
      </c>
      <c r="I10">
        <v>6471</v>
      </c>
      <c r="J10">
        <v>7317</v>
      </c>
    </row>
    <row r="11" spans="1:10">
      <c r="A11" s="19" t="s">
        <v>690</v>
      </c>
      <c r="B11">
        <f t="shared" si="0"/>
        <v>7331</v>
      </c>
      <c r="C11">
        <f t="shared" si="1"/>
        <v>8753</v>
      </c>
      <c r="D11">
        <v>1</v>
      </c>
      <c r="E11">
        <v>1</v>
      </c>
      <c r="F11" t="s">
        <v>12</v>
      </c>
      <c r="G11" t="s">
        <v>681</v>
      </c>
      <c r="H11" t="s">
        <v>681</v>
      </c>
      <c r="I11">
        <v>7330</v>
      </c>
      <c r="J11">
        <v>8752</v>
      </c>
    </row>
    <row r="12" spans="1:10">
      <c r="A12" t="s">
        <v>675</v>
      </c>
      <c r="B12">
        <f t="shared" si="0"/>
        <v>8792</v>
      </c>
      <c r="C12">
        <f t="shared" si="1"/>
        <v>9662</v>
      </c>
      <c r="D12">
        <v>1</v>
      </c>
      <c r="E12">
        <v>1</v>
      </c>
      <c r="F12" t="s">
        <v>34</v>
      </c>
      <c r="G12" t="s">
        <v>681</v>
      </c>
      <c r="H12" t="s">
        <v>681</v>
      </c>
      <c r="I12">
        <v>8791</v>
      </c>
      <c r="J12">
        <v>9661</v>
      </c>
    </row>
    <row r="13" spans="1:10">
      <c r="A13" t="s">
        <v>674</v>
      </c>
      <c r="B13">
        <f t="shared" si="0"/>
        <v>9665</v>
      </c>
      <c r="C13">
        <f t="shared" si="1"/>
        <v>10247</v>
      </c>
      <c r="D13">
        <v>1</v>
      </c>
      <c r="E13">
        <v>1</v>
      </c>
      <c r="F13" t="s">
        <v>34</v>
      </c>
      <c r="G13" t="s">
        <v>681</v>
      </c>
      <c r="H13" t="s">
        <v>681</v>
      </c>
      <c r="I13">
        <v>9664</v>
      </c>
      <c r="J13">
        <v>10246</v>
      </c>
    </row>
    <row r="14" spans="1:10">
      <c r="A14" t="s">
        <v>676</v>
      </c>
      <c r="B14">
        <f t="shared" si="0"/>
        <v>10256</v>
      </c>
      <c r="C14">
        <f t="shared" si="1"/>
        <v>11285</v>
      </c>
      <c r="D14">
        <v>1</v>
      </c>
      <c r="E14">
        <v>1</v>
      </c>
      <c r="F14" t="s">
        <v>12</v>
      </c>
      <c r="G14" t="s">
        <v>681</v>
      </c>
      <c r="H14" t="s">
        <v>681</v>
      </c>
      <c r="I14">
        <v>10255</v>
      </c>
      <c r="J14">
        <v>11284</v>
      </c>
    </row>
    <row r="15" spans="1:10">
      <c r="A15" t="s">
        <v>667</v>
      </c>
      <c r="B15">
        <f t="shared" si="0"/>
        <v>11354</v>
      </c>
      <c r="C15">
        <f t="shared" si="1"/>
        <v>12197</v>
      </c>
      <c r="D15">
        <v>1</v>
      </c>
      <c r="E15">
        <v>1</v>
      </c>
      <c r="F15" t="s">
        <v>12</v>
      </c>
      <c r="G15" t="s">
        <v>681</v>
      </c>
      <c r="H15" t="s">
        <v>681</v>
      </c>
      <c r="I15">
        <v>11353</v>
      </c>
      <c r="J15">
        <v>12196</v>
      </c>
    </row>
    <row r="16" spans="1:10">
      <c r="A16" t="s">
        <v>691</v>
      </c>
      <c r="B16">
        <f t="shared" si="0"/>
        <v>12228</v>
      </c>
      <c r="C16">
        <f t="shared" si="1"/>
        <v>12807</v>
      </c>
      <c r="D16">
        <v>-1</v>
      </c>
      <c r="E16">
        <v>1</v>
      </c>
      <c r="F16" t="s">
        <v>20</v>
      </c>
      <c r="G16" t="s">
        <v>681</v>
      </c>
      <c r="H16" t="s">
        <v>681</v>
      </c>
      <c r="I16">
        <v>12227</v>
      </c>
      <c r="J16">
        <v>12806</v>
      </c>
    </row>
    <row r="17" spans="1:10">
      <c r="A17" t="s">
        <v>692</v>
      </c>
      <c r="B17">
        <f t="shared" si="0"/>
        <v>13161</v>
      </c>
      <c r="C17">
        <f t="shared" si="1"/>
        <v>13932</v>
      </c>
      <c r="D17">
        <v>1</v>
      </c>
      <c r="E17">
        <v>1</v>
      </c>
      <c r="F17" t="s">
        <v>12</v>
      </c>
      <c r="G17" t="s">
        <v>681</v>
      </c>
      <c r="H17" t="s">
        <v>681</v>
      </c>
      <c r="I17">
        <v>13160</v>
      </c>
      <c r="J17">
        <v>13931</v>
      </c>
    </row>
    <row r="18" spans="1:10">
      <c r="A18" t="s">
        <v>693</v>
      </c>
      <c r="B18">
        <f t="shared" si="0"/>
        <v>13943</v>
      </c>
      <c r="C18">
        <f t="shared" si="1"/>
        <v>14672</v>
      </c>
      <c r="D18">
        <v>1</v>
      </c>
      <c r="E18">
        <v>1</v>
      </c>
      <c r="F18" t="s">
        <v>20</v>
      </c>
      <c r="G18" t="s">
        <v>681</v>
      </c>
      <c r="H18" t="s">
        <v>681</v>
      </c>
      <c r="I18">
        <v>13942</v>
      </c>
      <c r="J18">
        <v>14671</v>
      </c>
    </row>
    <row r="19" spans="1:10">
      <c r="A19" t="s">
        <v>694</v>
      </c>
      <c r="B19">
        <f t="shared" si="0"/>
        <v>14658</v>
      </c>
      <c r="C19">
        <f t="shared" si="1"/>
        <v>15432</v>
      </c>
      <c r="D19">
        <v>1</v>
      </c>
      <c r="E19">
        <v>1</v>
      </c>
      <c r="F19" t="s">
        <v>20</v>
      </c>
      <c r="G19" t="s">
        <v>681</v>
      </c>
      <c r="H19" t="s">
        <v>681</v>
      </c>
      <c r="I19">
        <v>14657</v>
      </c>
      <c r="J19">
        <v>15431</v>
      </c>
    </row>
    <row r="20" spans="1:10">
      <c r="A20" t="s">
        <v>695</v>
      </c>
      <c r="B20">
        <f t="shared" si="0"/>
        <v>15479</v>
      </c>
      <c r="C20">
        <f t="shared" si="1"/>
        <v>16148</v>
      </c>
      <c r="D20">
        <v>1</v>
      </c>
      <c r="E20">
        <v>1</v>
      </c>
      <c r="F20" t="s">
        <v>18</v>
      </c>
      <c r="G20" t="s">
        <v>681</v>
      </c>
      <c r="H20" t="s">
        <v>681</v>
      </c>
      <c r="I20">
        <v>15478</v>
      </c>
      <c r="J20">
        <v>16147</v>
      </c>
    </row>
    <row r="21" spans="1:10">
      <c r="A21" t="s">
        <v>696</v>
      </c>
      <c r="B21">
        <f t="shared" si="0"/>
        <v>16197</v>
      </c>
      <c r="C21">
        <f t="shared" si="1"/>
        <v>17376</v>
      </c>
      <c r="D21">
        <v>1</v>
      </c>
      <c r="E21">
        <v>1</v>
      </c>
      <c r="F21" t="s">
        <v>20</v>
      </c>
      <c r="G21" t="s">
        <v>681</v>
      </c>
      <c r="H21" t="s">
        <v>681</v>
      </c>
      <c r="I21">
        <v>16196</v>
      </c>
      <c r="J21">
        <v>17375</v>
      </c>
    </row>
    <row r="22" spans="1:10">
      <c r="A22" t="s">
        <v>675</v>
      </c>
      <c r="B22">
        <f t="shared" si="0"/>
        <v>17410</v>
      </c>
      <c r="C22">
        <f t="shared" si="1"/>
        <v>18280</v>
      </c>
      <c r="D22">
        <v>1</v>
      </c>
      <c r="E22">
        <v>1</v>
      </c>
      <c r="F22" t="s">
        <v>34</v>
      </c>
      <c r="G22" t="s">
        <v>681</v>
      </c>
      <c r="H22" t="s">
        <v>681</v>
      </c>
      <c r="I22">
        <v>17409</v>
      </c>
      <c r="J22">
        <v>18279</v>
      </c>
    </row>
    <row r="23" spans="1:10">
      <c r="A23" t="s">
        <v>674</v>
      </c>
      <c r="B23">
        <f t="shared" si="0"/>
        <v>18283</v>
      </c>
      <c r="C23">
        <f t="shared" si="1"/>
        <v>18865</v>
      </c>
      <c r="D23">
        <v>1</v>
      </c>
      <c r="E23">
        <v>1</v>
      </c>
      <c r="F23" t="s">
        <v>34</v>
      </c>
      <c r="G23" t="s">
        <v>681</v>
      </c>
      <c r="H23" t="s">
        <v>681</v>
      </c>
      <c r="I23">
        <v>18282</v>
      </c>
      <c r="J23">
        <v>18864</v>
      </c>
    </row>
    <row r="24" spans="1:10">
      <c r="A24" t="s">
        <v>676</v>
      </c>
      <c r="B24">
        <f t="shared" si="0"/>
        <v>18874</v>
      </c>
      <c r="C24">
        <f t="shared" si="1"/>
        <v>19903</v>
      </c>
      <c r="D24">
        <v>1</v>
      </c>
      <c r="E24">
        <v>1</v>
      </c>
      <c r="F24" t="s">
        <v>12</v>
      </c>
      <c r="G24" t="s">
        <v>681</v>
      </c>
      <c r="H24" t="s">
        <v>681</v>
      </c>
      <c r="I24">
        <v>18873</v>
      </c>
      <c r="J24">
        <v>19902</v>
      </c>
    </row>
    <row r="25" spans="1:10">
      <c r="A25" t="s">
        <v>667</v>
      </c>
      <c r="B25">
        <f t="shared" si="0"/>
        <v>19973</v>
      </c>
      <c r="C25">
        <f t="shared" si="1"/>
        <v>20840</v>
      </c>
      <c r="D25">
        <v>1</v>
      </c>
      <c r="E25">
        <v>1</v>
      </c>
      <c r="F25" t="s">
        <v>12</v>
      </c>
      <c r="G25" t="s">
        <v>681</v>
      </c>
      <c r="H25" t="s">
        <v>681</v>
      </c>
      <c r="I25">
        <v>19972</v>
      </c>
      <c r="J25">
        <v>20839</v>
      </c>
    </row>
    <row r="26" spans="1:10">
      <c r="A26" t="s">
        <v>697</v>
      </c>
      <c r="B26">
        <f t="shared" si="0"/>
        <v>20853</v>
      </c>
      <c r="C26">
        <f t="shared" si="1"/>
        <v>21069</v>
      </c>
      <c r="D26">
        <v>1</v>
      </c>
      <c r="E26">
        <v>1</v>
      </c>
      <c r="F26" t="s">
        <v>20</v>
      </c>
      <c r="G26" t="s">
        <v>681</v>
      </c>
      <c r="H26" t="s">
        <v>681</v>
      </c>
      <c r="I26">
        <v>20852</v>
      </c>
      <c r="J26">
        <v>21068</v>
      </c>
    </row>
    <row r="27" spans="1:10">
      <c r="A27" t="s">
        <v>698</v>
      </c>
      <c r="B27">
        <f t="shared" si="0"/>
        <v>21125</v>
      </c>
      <c r="C27">
        <f t="shared" si="1"/>
        <v>22073</v>
      </c>
      <c r="D27">
        <v>1</v>
      </c>
      <c r="E27">
        <v>1</v>
      </c>
      <c r="F27" t="s">
        <v>20</v>
      </c>
      <c r="G27" t="s">
        <v>681</v>
      </c>
      <c r="H27" t="s">
        <v>681</v>
      </c>
      <c r="I27">
        <v>21124</v>
      </c>
      <c r="J27">
        <v>22072</v>
      </c>
    </row>
    <row r="28" spans="1:10">
      <c r="A28" t="s">
        <v>699</v>
      </c>
      <c r="B28">
        <f t="shared" si="0"/>
        <v>22075</v>
      </c>
      <c r="C28">
        <f t="shared" si="1"/>
        <v>22771</v>
      </c>
      <c r="D28">
        <v>1</v>
      </c>
      <c r="E28">
        <v>1</v>
      </c>
      <c r="F28" t="s">
        <v>20</v>
      </c>
      <c r="G28" t="s">
        <v>681</v>
      </c>
      <c r="H28" t="s">
        <v>681</v>
      </c>
      <c r="I28">
        <v>22074</v>
      </c>
      <c r="J28">
        <v>22770</v>
      </c>
    </row>
    <row r="29" spans="1:10">
      <c r="A29" t="s">
        <v>700</v>
      </c>
      <c r="B29">
        <f t="shared" si="0"/>
        <v>22789</v>
      </c>
      <c r="C29">
        <f t="shared" si="1"/>
        <v>23593</v>
      </c>
      <c r="D29">
        <v>1</v>
      </c>
      <c r="E29">
        <v>1</v>
      </c>
      <c r="F29" t="s">
        <v>20</v>
      </c>
      <c r="G29" t="s">
        <v>681</v>
      </c>
      <c r="H29" t="s">
        <v>681</v>
      </c>
      <c r="I29">
        <v>22788</v>
      </c>
      <c r="J29">
        <v>23592</v>
      </c>
    </row>
    <row r="30" spans="1:10">
      <c r="A30" t="s">
        <v>701</v>
      </c>
      <c r="B30">
        <f t="shared" si="0"/>
        <v>23592</v>
      </c>
      <c r="C30">
        <f t="shared" si="1"/>
        <v>24474</v>
      </c>
      <c r="D30">
        <v>1</v>
      </c>
      <c r="E30">
        <v>1</v>
      </c>
      <c r="F30" t="s">
        <v>18</v>
      </c>
      <c r="G30" t="s">
        <v>681</v>
      </c>
      <c r="H30" t="s">
        <v>681</v>
      </c>
      <c r="I30">
        <v>23591</v>
      </c>
      <c r="J30">
        <v>24473</v>
      </c>
    </row>
    <row r="31" spans="1:10">
      <c r="A31" t="s">
        <v>702</v>
      </c>
      <c r="B31">
        <f t="shared" si="0"/>
        <v>24480</v>
      </c>
      <c r="C31">
        <f t="shared" si="1"/>
        <v>25494</v>
      </c>
      <c r="D31">
        <v>1</v>
      </c>
      <c r="E31">
        <v>1</v>
      </c>
      <c r="F31" t="s">
        <v>18</v>
      </c>
      <c r="G31" t="s">
        <v>681</v>
      </c>
      <c r="H31" t="s">
        <v>681</v>
      </c>
      <c r="I31">
        <v>24479</v>
      </c>
      <c r="J31">
        <v>25493</v>
      </c>
    </row>
    <row r="32" spans="1:10">
      <c r="A32" t="s">
        <v>703</v>
      </c>
      <c r="B32">
        <f t="shared" si="0"/>
        <v>25460</v>
      </c>
      <c r="C32">
        <f t="shared" si="1"/>
        <v>26564</v>
      </c>
      <c r="D32">
        <v>1</v>
      </c>
      <c r="E32">
        <v>1</v>
      </c>
      <c r="F32" t="s">
        <v>18</v>
      </c>
      <c r="G32" t="s">
        <v>681</v>
      </c>
      <c r="H32" t="s">
        <v>681</v>
      </c>
      <c r="I32">
        <v>25459</v>
      </c>
      <c r="J32">
        <v>26563</v>
      </c>
    </row>
    <row r="33" spans="1:10">
      <c r="A33" t="s">
        <v>704</v>
      </c>
      <c r="B33">
        <f t="shared" si="0"/>
        <v>26590</v>
      </c>
      <c r="C33">
        <f t="shared" si="1"/>
        <v>27847</v>
      </c>
      <c r="D33">
        <v>1</v>
      </c>
      <c r="E33">
        <v>1</v>
      </c>
      <c r="F33" t="s">
        <v>20</v>
      </c>
      <c r="G33" t="s">
        <v>681</v>
      </c>
      <c r="H33" t="s">
        <v>681</v>
      </c>
      <c r="I33">
        <v>26589</v>
      </c>
      <c r="J33">
        <v>27846</v>
      </c>
    </row>
    <row r="34" spans="1:10">
      <c r="A34" t="s">
        <v>705</v>
      </c>
      <c r="B34">
        <f t="shared" si="0"/>
        <v>27839</v>
      </c>
      <c r="C34">
        <f t="shared" si="1"/>
        <v>28754</v>
      </c>
      <c r="D34">
        <v>1</v>
      </c>
      <c r="E34">
        <v>1</v>
      </c>
      <c r="F34" t="s">
        <v>18</v>
      </c>
      <c r="G34" t="s">
        <v>681</v>
      </c>
      <c r="H34" t="s">
        <v>681</v>
      </c>
      <c r="I34">
        <v>27838</v>
      </c>
      <c r="J34">
        <v>28753</v>
      </c>
    </row>
    <row r="35" spans="1:10">
      <c r="A35" t="s">
        <v>706</v>
      </c>
      <c r="B35">
        <f t="shared" si="0"/>
        <v>28765</v>
      </c>
      <c r="C35">
        <f t="shared" si="1"/>
        <v>30298</v>
      </c>
      <c r="D35">
        <v>1</v>
      </c>
      <c r="E35">
        <v>1</v>
      </c>
      <c r="F35" t="s">
        <v>20</v>
      </c>
      <c r="G35" t="s">
        <v>681</v>
      </c>
      <c r="H35" t="s">
        <v>681</v>
      </c>
      <c r="I35">
        <v>28764</v>
      </c>
      <c r="J35">
        <v>30297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17"/>
  <sheetViews>
    <sheetView workbookViewId="0">
      <selection activeCell="A2" sqref="A2"/>
    </sheetView>
  </sheetViews>
  <sheetFormatPr defaultRowHeight="12.75"/>
  <cols>
    <col min="1" max="1" width="26.140625" customWidth="1"/>
  </cols>
  <sheetData>
    <row r="1" spans="1:10">
      <c r="A1" s="19" t="s">
        <v>848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t="s">
        <v>708</v>
      </c>
      <c r="B3">
        <f>I3-I$3+1</f>
        <v>1</v>
      </c>
      <c r="C3">
        <f>J3-I$3+1</f>
        <v>1006</v>
      </c>
      <c r="D3">
        <v>1</v>
      </c>
      <c r="E3">
        <v>1</v>
      </c>
      <c r="F3" t="s">
        <v>157</v>
      </c>
      <c r="G3" t="s">
        <v>707</v>
      </c>
      <c r="H3" t="s">
        <v>707</v>
      </c>
      <c r="I3">
        <v>457</v>
      </c>
      <c r="J3">
        <v>1462</v>
      </c>
    </row>
    <row r="4" spans="1:10">
      <c r="A4" t="s">
        <v>709</v>
      </c>
      <c r="B4">
        <f t="shared" ref="B4:B17" si="0">I4-I$3+1</f>
        <v>1012</v>
      </c>
      <c r="C4">
        <f t="shared" ref="C4:C17" si="1">J4-I$3+1</f>
        <v>1876</v>
      </c>
      <c r="D4">
        <v>1</v>
      </c>
      <c r="E4">
        <v>1</v>
      </c>
      <c r="F4" t="s">
        <v>12</v>
      </c>
      <c r="G4" t="s">
        <v>707</v>
      </c>
      <c r="H4" t="s">
        <v>707</v>
      </c>
      <c r="I4">
        <v>1468</v>
      </c>
      <c r="J4">
        <v>2332</v>
      </c>
    </row>
    <row r="5" spans="1:10">
      <c r="A5" t="s">
        <v>710</v>
      </c>
      <c r="B5">
        <f t="shared" si="0"/>
        <v>1886</v>
      </c>
      <c r="C5">
        <f t="shared" si="1"/>
        <v>2642</v>
      </c>
      <c r="D5">
        <v>1</v>
      </c>
      <c r="E5">
        <v>1</v>
      </c>
      <c r="F5" t="s">
        <v>20</v>
      </c>
      <c r="G5" t="s">
        <v>707</v>
      </c>
      <c r="H5" t="s">
        <v>707</v>
      </c>
      <c r="I5">
        <v>2342</v>
      </c>
      <c r="J5">
        <v>3098</v>
      </c>
    </row>
    <row r="6" spans="1:10">
      <c r="A6" t="s">
        <v>711</v>
      </c>
      <c r="B6">
        <f t="shared" si="0"/>
        <v>2648</v>
      </c>
      <c r="C6">
        <f t="shared" si="1"/>
        <v>3419</v>
      </c>
      <c r="D6">
        <v>1</v>
      </c>
      <c r="E6">
        <v>1</v>
      </c>
      <c r="F6" t="s">
        <v>20</v>
      </c>
      <c r="G6" t="s">
        <v>707</v>
      </c>
      <c r="H6" t="s">
        <v>707</v>
      </c>
      <c r="I6">
        <v>3104</v>
      </c>
      <c r="J6">
        <v>3875</v>
      </c>
    </row>
    <row r="7" spans="1:10">
      <c r="A7" t="s">
        <v>712</v>
      </c>
      <c r="B7">
        <f t="shared" si="0"/>
        <v>3446</v>
      </c>
      <c r="C7">
        <f t="shared" si="1"/>
        <v>4106</v>
      </c>
      <c r="D7">
        <v>1</v>
      </c>
      <c r="E7">
        <v>1</v>
      </c>
      <c r="F7" t="s">
        <v>18</v>
      </c>
      <c r="G7" t="s">
        <v>707</v>
      </c>
      <c r="H7" t="s">
        <v>707</v>
      </c>
      <c r="I7">
        <v>3902</v>
      </c>
      <c r="J7">
        <v>4562</v>
      </c>
    </row>
    <row r="8" spans="1:10">
      <c r="A8" t="s">
        <v>713</v>
      </c>
      <c r="B8">
        <f t="shared" si="0"/>
        <v>4124</v>
      </c>
      <c r="C8">
        <f t="shared" si="1"/>
        <v>4574</v>
      </c>
      <c r="D8">
        <v>1</v>
      </c>
      <c r="E8">
        <v>1</v>
      </c>
      <c r="F8" t="s">
        <v>18</v>
      </c>
      <c r="G8" t="s">
        <v>707</v>
      </c>
      <c r="H8" t="s">
        <v>707</v>
      </c>
      <c r="I8">
        <v>4580</v>
      </c>
      <c r="J8">
        <v>5030</v>
      </c>
    </row>
    <row r="9" spans="1:10">
      <c r="A9" t="s">
        <v>714</v>
      </c>
      <c r="B9">
        <f t="shared" si="0"/>
        <v>4583</v>
      </c>
      <c r="C9">
        <f t="shared" si="1"/>
        <v>5084</v>
      </c>
      <c r="D9">
        <v>1</v>
      </c>
      <c r="E9">
        <v>1</v>
      </c>
      <c r="F9" t="s">
        <v>18</v>
      </c>
      <c r="G9" t="s">
        <v>707</v>
      </c>
      <c r="H9" t="s">
        <v>707</v>
      </c>
      <c r="I9">
        <v>5039</v>
      </c>
      <c r="J9">
        <v>5540</v>
      </c>
    </row>
    <row r="10" spans="1:10">
      <c r="A10" t="s">
        <v>715</v>
      </c>
      <c r="B10">
        <f t="shared" si="0"/>
        <v>5084</v>
      </c>
      <c r="C10">
        <f t="shared" si="1"/>
        <v>5810</v>
      </c>
      <c r="D10">
        <v>1</v>
      </c>
      <c r="E10">
        <v>1</v>
      </c>
      <c r="F10" t="s">
        <v>18</v>
      </c>
      <c r="G10" t="s">
        <v>707</v>
      </c>
      <c r="H10" t="s">
        <v>707</v>
      </c>
      <c r="I10">
        <v>5540</v>
      </c>
      <c r="J10">
        <v>6266</v>
      </c>
    </row>
    <row r="11" spans="1:10">
      <c r="A11" t="s">
        <v>716</v>
      </c>
      <c r="B11">
        <f t="shared" si="0"/>
        <v>5802</v>
      </c>
      <c r="C11">
        <f t="shared" si="1"/>
        <v>6708</v>
      </c>
      <c r="D11">
        <v>1</v>
      </c>
      <c r="E11">
        <v>1</v>
      </c>
      <c r="F11" t="s">
        <v>18</v>
      </c>
      <c r="G11" t="s">
        <v>707</v>
      </c>
      <c r="H11" t="s">
        <v>707</v>
      </c>
      <c r="I11">
        <v>6258</v>
      </c>
      <c r="J11">
        <v>7164</v>
      </c>
    </row>
    <row r="12" spans="1:10">
      <c r="A12" t="s">
        <v>717</v>
      </c>
      <c r="B12">
        <f t="shared" si="0"/>
        <v>6721</v>
      </c>
      <c r="C12">
        <f t="shared" si="1"/>
        <v>7744</v>
      </c>
      <c r="D12">
        <v>1</v>
      </c>
      <c r="E12">
        <v>1</v>
      </c>
      <c r="F12" t="s">
        <v>18</v>
      </c>
      <c r="G12" t="s">
        <v>707</v>
      </c>
      <c r="H12" t="s">
        <v>707</v>
      </c>
      <c r="I12">
        <v>7177</v>
      </c>
      <c r="J12">
        <v>8200</v>
      </c>
    </row>
    <row r="13" spans="1:10">
      <c r="A13" t="s">
        <v>718</v>
      </c>
      <c r="B13">
        <f t="shared" si="0"/>
        <v>7766</v>
      </c>
      <c r="C13">
        <f t="shared" si="1"/>
        <v>8795</v>
      </c>
      <c r="D13">
        <v>1</v>
      </c>
      <c r="E13">
        <v>1</v>
      </c>
      <c r="F13" t="s">
        <v>18</v>
      </c>
      <c r="G13" t="s">
        <v>707</v>
      </c>
      <c r="H13" t="s">
        <v>707</v>
      </c>
      <c r="I13">
        <v>8222</v>
      </c>
      <c r="J13">
        <v>9251</v>
      </c>
    </row>
    <row r="14" spans="1:10">
      <c r="A14" t="s">
        <v>719</v>
      </c>
      <c r="B14">
        <f t="shared" si="0"/>
        <v>8796</v>
      </c>
      <c r="C14">
        <f t="shared" si="1"/>
        <v>9903</v>
      </c>
      <c r="D14">
        <v>1</v>
      </c>
      <c r="E14">
        <v>1</v>
      </c>
      <c r="F14" t="s">
        <v>34</v>
      </c>
      <c r="G14" t="s">
        <v>707</v>
      </c>
      <c r="H14" t="s">
        <v>707</v>
      </c>
      <c r="I14">
        <v>9252</v>
      </c>
      <c r="J14">
        <v>10359</v>
      </c>
    </row>
    <row r="15" spans="1:10">
      <c r="A15" t="s">
        <v>720</v>
      </c>
      <c r="B15">
        <f t="shared" si="0"/>
        <v>9908</v>
      </c>
      <c r="C15">
        <f t="shared" si="1"/>
        <v>11081</v>
      </c>
      <c r="D15">
        <v>1</v>
      </c>
      <c r="E15">
        <v>1</v>
      </c>
      <c r="F15" t="s">
        <v>20</v>
      </c>
      <c r="G15" t="s">
        <v>707</v>
      </c>
      <c r="H15" t="s">
        <v>707</v>
      </c>
      <c r="I15">
        <v>10364</v>
      </c>
      <c r="J15">
        <v>11537</v>
      </c>
    </row>
    <row r="16" spans="1:10">
      <c r="A16" t="s">
        <v>721</v>
      </c>
      <c r="B16">
        <f t="shared" si="0"/>
        <v>12530</v>
      </c>
      <c r="C16">
        <f t="shared" si="1"/>
        <v>13547</v>
      </c>
      <c r="D16">
        <v>1</v>
      </c>
      <c r="E16">
        <v>1</v>
      </c>
      <c r="F16" t="s">
        <v>46</v>
      </c>
      <c r="G16" t="s">
        <v>707</v>
      </c>
      <c r="H16" t="s">
        <v>707</v>
      </c>
      <c r="I16">
        <v>12986</v>
      </c>
      <c r="J16">
        <v>14003</v>
      </c>
    </row>
    <row r="17" spans="1:10">
      <c r="A17" t="s">
        <v>722</v>
      </c>
      <c r="B17">
        <f t="shared" si="0"/>
        <v>16301</v>
      </c>
      <c r="C17">
        <f t="shared" si="1"/>
        <v>17627</v>
      </c>
      <c r="D17">
        <v>1</v>
      </c>
      <c r="E17">
        <v>1</v>
      </c>
      <c r="F17" t="s">
        <v>20</v>
      </c>
      <c r="G17" t="s">
        <v>707</v>
      </c>
      <c r="H17" t="s">
        <v>707</v>
      </c>
      <c r="I17">
        <v>16757</v>
      </c>
      <c r="J17">
        <v>18083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J31"/>
  <sheetViews>
    <sheetView zoomScale="96" zoomScaleNormal="145" workbookViewId="0">
      <selection activeCell="A2" sqref="A2"/>
    </sheetView>
  </sheetViews>
  <sheetFormatPr defaultRowHeight="12.75"/>
  <cols>
    <col min="1" max="2" width="18.5703125" customWidth="1"/>
    <col min="6" max="6" width="13.7109375" customWidth="1"/>
    <col min="7" max="7" width="33.42578125" customWidth="1"/>
  </cols>
  <sheetData>
    <row r="1" spans="1:10">
      <c r="A1" s="19" t="s">
        <v>849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 ht="15">
      <c r="A3" t="s">
        <v>741</v>
      </c>
      <c r="B3" s="19">
        <f>I3-I$3+1</f>
        <v>1</v>
      </c>
      <c r="C3" s="30">
        <f>J3-I$3+1</f>
        <v>859</v>
      </c>
      <c r="D3">
        <v>1</v>
      </c>
      <c r="E3">
        <v>1</v>
      </c>
      <c r="F3" t="s">
        <v>20</v>
      </c>
      <c r="G3" t="s">
        <v>740</v>
      </c>
      <c r="H3" t="s">
        <v>740</v>
      </c>
      <c r="I3">
        <v>890</v>
      </c>
      <c r="J3">
        <v>1748</v>
      </c>
    </row>
    <row r="4" spans="1:10" ht="15">
      <c r="A4" t="s">
        <v>742</v>
      </c>
      <c r="B4" s="19">
        <f t="shared" ref="B4:B31" si="0">I4-I$3+1</f>
        <v>1152</v>
      </c>
      <c r="C4" s="30">
        <f t="shared" ref="C4:C31" si="1">J4-I$3+1</f>
        <v>1530</v>
      </c>
      <c r="D4">
        <v>1</v>
      </c>
      <c r="E4">
        <v>1</v>
      </c>
      <c r="F4" t="s">
        <v>20</v>
      </c>
      <c r="G4" t="s">
        <v>740</v>
      </c>
      <c r="H4" t="s">
        <v>740</v>
      </c>
      <c r="I4">
        <v>2041</v>
      </c>
      <c r="J4">
        <v>2419</v>
      </c>
    </row>
    <row r="5" spans="1:10" ht="15">
      <c r="A5" s="19" t="s">
        <v>743</v>
      </c>
      <c r="B5" s="19">
        <f t="shared" si="0"/>
        <v>1768</v>
      </c>
      <c r="C5" s="30">
        <f t="shared" si="1"/>
        <v>2773</v>
      </c>
      <c r="D5">
        <v>1</v>
      </c>
      <c r="E5">
        <v>1</v>
      </c>
      <c r="F5" t="s">
        <v>157</v>
      </c>
      <c r="G5" t="s">
        <v>740</v>
      </c>
      <c r="H5" t="s">
        <v>740</v>
      </c>
      <c r="I5">
        <v>2657</v>
      </c>
      <c r="J5">
        <v>3662</v>
      </c>
    </row>
    <row r="6" spans="1:10" ht="15">
      <c r="A6" t="s">
        <v>744</v>
      </c>
      <c r="B6" s="19">
        <f t="shared" si="0"/>
        <v>3654</v>
      </c>
      <c r="C6" s="30">
        <f t="shared" si="1"/>
        <v>4416</v>
      </c>
      <c r="D6">
        <v>1</v>
      </c>
      <c r="E6">
        <v>1</v>
      </c>
      <c r="F6" t="s">
        <v>20</v>
      </c>
      <c r="G6" t="s">
        <v>740</v>
      </c>
      <c r="H6" t="s">
        <v>740</v>
      </c>
      <c r="I6">
        <v>4543</v>
      </c>
      <c r="J6">
        <v>5305</v>
      </c>
    </row>
    <row r="7" spans="1:10" ht="15">
      <c r="A7" t="s">
        <v>745</v>
      </c>
      <c r="B7" s="19">
        <f t="shared" si="0"/>
        <v>5221</v>
      </c>
      <c r="C7" s="30">
        <f t="shared" si="1"/>
        <v>5881</v>
      </c>
      <c r="D7">
        <v>1</v>
      </c>
      <c r="E7">
        <v>1</v>
      </c>
      <c r="F7" t="s">
        <v>18</v>
      </c>
      <c r="G7" t="s">
        <v>740</v>
      </c>
      <c r="H7" t="s">
        <v>740</v>
      </c>
      <c r="I7">
        <v>6110</v>
      </c>
      <c r="J7">
        <v>6770</v>
      </c>
    </row>
    <row r="8" spans="1:10" ht="15">
      <c r="A8" t="s">
        <v>746</v>
      </c>
      <c r="B8" s="19">
        <f t="shared" si="0"/>
        <v>5896</v>
      </c>
      <c r="C8" s="30">
        <f t="shared" si="1"/>
        <v>6346</v>
      </c>
      <c r="D8">
        <v>1</v>
      </c>
      <c r="E8">
        <v>1</v>
      </c>
      <c r="F8" t="s">
        <v>18</v>
      </c>
      <c r="G8" t="s">
        <v>740</v>
      </c>
      <c r="H8" t="s">
        <v>740</v>
      </c>
      <c r="I8">
        <v>6785</v>
      </c>
      <c r="J8">
        <v>7235</v>
      </c>
    </row>
    <row r="9" spans="1:10" ht="15">
      <c r="A9" t="s">
        <v>747</v>
      </c>
      <c r="B9" s="19">
        <f t="shared" si="0"/>
        <v>6355</v>
      </c>
      <c r="C9" s="30">
        <f t="shared" si="1"/>
        <v>6856</v>
      </c>
      <c r="D9">
        <v>1</v>
      </c>
      <c r="E9">
        <v>1</v>
      </c>
      <c r="F9" t="s">
        <v>18</v>
      </c>
      <c r="G9" t="s">
        <v>740</v>
      </c>
      <c r="H9" t="s">
        <v>740</v>
      </c>
      <c r="I9">
        <v>7244</v>
      </c>
      <c r="J9">
        <v>7745</v>
      </c>
    </row>
    <row r="10" spans="1:10" ht="15">
      <c r="A10" t="s">
        <v>748</v>
      </c>
      <c r="B10" s="19">
        <f t="shared" si="0"/>
        <v>6856</v>
      </c>
      <c r="C10" s="30">
        <f t="shared" si="1"/>
        <v>7582</v>
      </c>
      <c r="D10">
        <v>1</v>
      </c>
      <c r="E10">
        <v>1</v>
      </c>
      <c r="F10" t="s">
        <v>18</v>
      </c>
      <c r="G10" t="s">
        <v>740</v>
      </c>
      <c r="H10" t="s">
        <v>740</v>
      </c>
      <c r="I10">
        <v>7745</v>
      </c>
      <c r="J10">
        <v>8471</v>
      </c>
    </row>
    <row r="11" spans="1:10" ht="15">
      <c r="A11" t="s">
        <v>749</v>
      </c>
      <c r="B11" s="19">
        <f t="shared" si="0"/>
        <v>7610</v>
      </c>
      <c r="C11" s="30">
        <f t="shared" si="1"/>
        <v>8555</v>
      </c>
      <c r="D11">
        <v>1</v>
      </c>
      <c r="E11">
        <v>1</v>
      </c>
      <c r="F11" t="s">
        <v>18</v>
      </c>
      <c r="G11" t="s">
        <v>740</v>
      </c>
      <c r="H11" t="s">
        <v>740</v>
      </c>
      <c r="I11">
        <v>8499</v>
      </c>
      <c r="J11">
        <v>9444</v>
      </c>
    </row>
    <row r="12" spans="1:10" ht="15">
      <c r="A12" t="s">
        <v>750</v>
      </c>
      <c r="B12" s="19">
        <f t="shared" si="0"/>
        <v>8573</v>
      </c>
      <c r="C12" s="30">
        <f t="shared" si="1"/>
        <v>9431</v>
      </c>
      <c r="D12">
        <v>1</v>
      </c>
      <c r="E12">
        <v>1</v>
      </c>
      <c r="F12" t="s">
        <v>18</v>
      </c>
      <c r="G12" t="s">
        <v>740</v>
      </c>
      <c r="H12" t="s">
        <v>740</v>
      </c>
      <c r="I12">
        <v>9462</v>
      </c>
      <c r="J12">
        <v>10320</v>
      </c>
    </row>
    <row r="13" spans="1:10" ht="15">
      <c r="A13" t="s">
        <v>751</v>
      </c>
      <c r="B13" s="19">
        <f t="shared" si="0"/>
        <v>9438</v>
      </c>
      <c r="C13" s="30">
        <f t="shared" si="1"/>
        <v>10500</v>
      </c>
      <c r="D13">
        <v>1</v>
      </c>
      <c r="E13">
        <v>1</v>
      </c>
      <c r="F13" t="s">
        <v>18</v>
      </c>
      <c r="G13" t="s">
        <v>740</v>
      </c>
      <c r="H13" t="s">
        <v>740</v>
      </c>
      <c r="I13">
        <v>10327</v>
      </c>
      <c r="J13">
        <v>11389</v>
      </c>
    </row>
    <row r="14" spans="1:10" ht="15">
      <c r="A14" t="s">
        <v>752</v>
      </c>
      <c r="B14" s="19">
        <f t="shared" si="0"/>
        <v>10539</v>
      </c>
      <c r="C14" s="30">
        <f t="shared" si="1"/>
        <v>11547</v>
      </c>
      <c r="D14">
        <v>1</v>
      </c>
      <c r="E14">
        <v>1</v>
      </c>
      <c r="F14" t="s">
        <v>18</v>
      </c>
      <c r="G14" t="s">
        <v>740</v>
      </c>
      <c r="H14" t="s">
        <v>740</v>
      </c>
      <c r="I14">
        <v>11428</v>
      </c>
      <c r="J14">
        <v>12436</v>
      </c>
    </row>
    <row r="15" spans="1:10" ht="15">
      <c r="A15" t="s">
        <v>753</v>
      </c>
      <c r="B15" s="19">
        <f t="shared" si="0"/>
        <v>11564</v>
      </c>
      <c r="C15" s="30">
        <f t="shared" si="1"/>
        <v>12683</v>
      </c>
      <c r="D15">
        <v>1</v>
      </c>
      <c r="E15">
        <v>1</v>
      </c>
      <c r="F15" t="s">
        <v>34</v>
      </c>
      <c r="G15" t="s">
        <v>740</v>
      </c>
      <c r="H15" t="s">
        <v>740</v>
      </c>
      <c r="I15">
        <v>12453</v>
      </c>
      <c r="J15">
        <v>13572</v>
      </c>
    </row>
    <row r="16" spans="1:10" ht="15">
      <c r="A16" t="s">
        <v>754</v>
      </c>
      <c r="B16" s="19">
        <f t="shared" si="0"/>
        <v>12685</v>
      </c>
      <c r="C16" s="30">
        <f t="shared" si="1"/>
        <v>13732</v>
      </c>
      <c r="D16">
        <v>1</v>
      </c>
      <c r="E16">
        <v>1</v>
      </c>
      <c r="F16" t="s">
        <v>18</v>
      </c>
      <c r="G16" t="s">
        <v>740</v>
      </c>
      <c r="H16" t="s">
        <v>740</v>
      </c>
      <c r="I16">
        <v>13574</v>
      </c>
      <c r="J16">
        <v>14621</v>
      </c>
    </row>
    <row r="17" spans="1:10" ht="15">
      <c r="A17" t="s">
        <v>755</v>
      </c>
      <c r="B17" s="19">
        <f t="shared" si="0"/>
        <v>13733</v>
      </c>
      <c r="C17" s="30">
        <f t="shared" si="1"/>
        <v>14984</v>
      </c>
      <c r="D17">
        <v>1</v>
      </c>
      <c r="E17">
        <v>1</v>
      </c>
      <c r="F17" t="s">
        <v>20</v>
      </c>
      <c r="G17" t="s">
        <v>740</v>
      </c>
      <c r="H17" t="s">
        <v>740</v>
      </c>
      <c r="I17">
        <v>14622</v>
      </c>
      <c r="J17">
        <v>15873</v>
      </c>
    </row>
    <row r="18" spans="1:10" ht="15">
      <c r="A18" t="s">
        <v>756</v>
      </c>
      <c r="B18" s="19">
        <f t="shared" si="0"/>
        <v>15008</v>
      </c>
      <c r="C18" s="30">
        <f t="shared" si="1"/>
        <v>16256</v>
      </c>
      <c r="D18">
        <v>1</v>
      </c>
      <c r="E18">
        <v>1</v>
      </c>
      <c r="F18" t="s">
        <v>34</v>
      </c>
      <c r="G18" t="s">
        <v>740</v>
      </c>
      <c r="H18" t="s">
        <v>740</v>
      </c>
      <c r="I18">
        <v>15897</v>
      </c>
      <c r="J18">
        <v>17145</v>
      </c>
    </row>
    <row r="19" spans="1:10" ht="15">
      <c r="A19" t="s">
        <v>757</v>
      </c>
      <c r="B19" s="19">
        <f t="shared" si="0"/>
        <v>16265</v>
      </c>
      <c r="C19" s="30">
        <f t="shared" si="1"/>
        <v>17723</v>
      </c>
      <c r="D19">
        <v>1</v>
      </c>
      <c r="E19">
        <v>1</v>
      </c>
      <c r="F19" t="s">
        <v>12</v>
      </c>
      <c r="G19" t="s">
        <v>740</v>
      </c>
      <c r="H19" t="s">
        <v>740</v>
      </c>
      <c r="I19">
        <v>17154</v>
      </c>
      <c r="J19">
        <v>18612</v>
      </c>
    </row>
    <row r="20" spans="1:10" ht="15">
      <c r="A20" t="s">
        <v>758</v>
      </c>
      <c r="B20" s="19">
        <f t="shared" si="0"/>
        <v>17731</v>
      </c>
      <c r="C20" s="30">
        <f t="shared" si="1"/>
        <v>18667</v>
      </c>
      <c r="D20">
        <v>1</v>
      </c>
      <c r="E20">
        <v>1</v>
      </c>
      <c r="F20" t="s">
        <v>20</v>
      </c>
      <c r="G20" t="s">
        <v>740</v>
      </c>
      <c r="H20" t="s">
        <v>740</v>
      </c>
      <c r="I20">
        <v>18620</v>
      </c>
      <c r="J20">
        <v>19556</v>
      </c>
    </row>
    <row r="21" spans="1:10" ht="15">
      <c r="A21" t="s">
        <v>759</v>
      </c>
      <c r="B21" s="19">
        <f t="shared" si="0"/>
        <v>20212</v>
      </c>
      <c r="C21" s="30">
        <f t="shared" si="1"/>
        <v>21442</v>
      </c>
      <c r="D21">
        <v>1</v>
      </c>
      <c r="E21">
        <v>1</v>
      </c>
      <c r="F21" t="s">
        <v>20</v>
      </c>
      <c r="G21" t="s">
        <v>740</v>
      </c>
      <c r="H21" t="s">
        <v>740</v>
      </c>
      <c r="I21">
        <v>21101</v>
      </c>
      <c r="J21">
        <v>22331</v>
      </c>
    </row>
    <row r="22" spans="1:10" ht="15">
      <c r="A22" t="s">
        <v>760</v>
      </c>
      <c r="B22" s="19">
        <f t="shared" si="0"/>
        <v>21652</v>
      </c>
      <c r="C22" s="30">
        <f t="shared" si="1"/>
        <v>22375</v>
      </c>
      <c r="D22">
        <v>1</v>
      </c>
      <c r="E22">
        <v>1</v>
      </c>
      <c r="F22" t="s">
        <v>20</v>
      </c>
      <c r="G22" t="s">
        <v>740</v>
      </c>
      <c r="H22" t="s">
        <v>740</v>
      </c>
      <c r="I22">
        <v>22541</v>
      </c>
      <c r="J22">
        <v>23264</v>
      </c>
    </row>
    <row r="23" spans="1:10" ht="15">
      <c r="A23" t="s">
        <v>761</v>
      </c>
      <c r="B23" s="19">
        <f t="shared" si="0"/>
        <v>22494</v>
      </c>
      <c r="C23" s="30">
        <f t="shared" si="1"/>
        <v>24459</v>
      </c>
      <c r="D23">
        <v>1</v>
      </c>
      <c r="E23">
        <v>1</v>
      </c>
      <c r="F23" t="s">
        <v>20</v>
      </c>
      <c r="G23" t="s">
        <v>740</v>
      </c>
      <c r="H23" t="s">
        <v>740</v>
      </c>
      <c r="I23">
        <v>23383</v>
      </c>
      <c r="J23">
        <v>25348</v>
      </c>
    </row>
    <row r="24" spans="1:10" ht="15">
      <c r="A24" t="s">
        <v>762</v>
      </c>
      <c r="B24" s="19">
        <f t="shared" si="0"/>
        <v>24761</v>
      </c>
      <c r="C24" s="30">
        <f t="shared" si="1"/>
        <v>25289</v>
      </c>
      <c r="D24">
        <v>1</v>
      </c>
      <c r="E24">
        <v>1</v>
      </c>
      <c r="F24" t="s">
        <v>20</v>
      </c>
      <c r="G24" t="s">
        <v>740</v>
      </c>
      <c r="H24" t="s">
        <v>740</v>
      </c>
      <c r="I24">
        <v>25650</v>
      </c>
      <c r="J24">
        <v>26178</v>
      </c>
    </row>
    <row r="25" spans="1:10" ht="15">
      <c r="A25" t="s">
        <v>763</v>
      </c>
      <c r="B25" s="19">
        <f t="shared" si="0"/>
        <v>25849</v>
      </c>
      <c r="C25" s="30">
        <f t="shared" si="1"/>
        <v>27022</v>
      </c>
      <c r="D25">
        <v>1</v>
      </c>
      <c r="E25">
        <v>1</v>
      </c>
      <c r="F25" t="s">
        <v>157</v>
      </c>
      <c r="G25" t="s">
        <v>740</v>
      </c>
      <c r="H25" t="s">
        <v>740</v>
      </c>
      <c r="I25">
        <v>26738</v>
      </c>
      <c r="J25">
        <v>27911</v>
      </c>
    </row>
    <row r="26" spans="1:10" ht="15">
      <c r="A26" t="s">
        <v>764</v>
      </c>
      <c r="B26" s="19">
        <f t="shared" si="0"/>
        <v>27140</v>
      </c>
      <c r="C26" s="30">
        <f t="shared" si="1"/>
        <v>28205</v>
      </c>
      <c r="D26">
        <v>1</v>
      </c>
      <c r="E26">
        <v>1</v>
      </c>
      <c r="F26" t="s">
        <v>34</v>
      </c>
      <c r="G26" t="s">
        <v>740</v>
      </c>
      <c r="H26" t="s">
        <v>740</v>
      </c>
      <c r="I26">
        <v>28029</v>
      </c>
      <c r="J26">
        <v>29094</v>
      </c>
    </row>
    <row r="27" spans="1:10" ht="15">
      <c r="A27" t="s">
        <v>765</v>
      </c>
      <c r="B27" s="19">
        <f t="shared" si="0"/>
        <v>28211</v>
      </c>
      <c r="C27" s="30">
        <f t="shared" si="1"/>
        <v>29096</v>
      </c>
      <c r="D27">
        <v>1</v>
      </c>
      <c r="E27">
        <v>1</v>
      </c>
      <c r="F27" t="s">
        <v>34</v>
      </c>
      <c r="G27" t="s">
        <v>740</v>
      </c>
      <c r="H27" t="s">
        <v>740</v>
      </c>
      <c r="I27">
        <v>29100</v>
      </c>
      <c r="J27">
        <v>29985</v>
      </c>
    </row>
    <row r="28" spans="1:10" ht="15">
      <c r="A28" t="s">
        <v>766</v>
      </c>
      <c r="B28" s="19">
        <f t="shared" si="0"/>
        <v>29126</v>
      </c>
      <c r="C28" s="30">
        <f t="shared" si="1"/>
        <v>29735</v>
      </c>
      <c r="D28">
        <v>1</v>
      </c>
      <c r="E28">
        <v>1</v>
      </c>
      <c r="F28" t="s">
        <v>34</v>
      </c>
      <c r="G28" t="s">
        <v>740</v>
      </c>
      <c r="H28" t="s">
        <v>740</v>
      </c>
      <c r="I28">
        <v>30015</v>
      </c>
      <c r="J28">
        <v>30624</v>
      </c>
    </row>
    <row r="29" spans="1:10" ht="15">
      <c r="A29" t="s">
        <v>767</v>
      </c>
      <c r="B29" s="19">
        <f t="shared" si="0"/>
        <v>29751</v>
      </c>
      <c r="C29" s="30">
        <f t="shared" si="1"/>
        <v>30738</v>
      </c>
      <c r="D29">
        <v>1</v>
      </c>
      <c r="E29">
        <v>1</v>
      </c>
      <c r="F29" t="s">
        <v>12</v>
      </c>
      <c r="G29" t="s">
        <v>740</v>
      </c>
      <c r="H29" t="s">
        <v>740</v>
      </c>
      <c r="I29">
        <v>30640</v>
      </c>
      <c r="J29">
        <v>31627</v>
      </c>
    </row>
    <row r="30" spans="1:10" ht="15">
      <c r="A30" t="s">
        <v>768</v>
      </c>
      <c r="B30" s="19">
        <f t="shared" si="0"/>
        <v>31970</v>
      </c>
      <c r="C30" s="30">
        <f t="shared" si="1"/>
        <v>32696</v>
      </c>
      <c r="D30">
        <v>1</v>
      </c>
      <c r="E30">
        <v>1</v>
      </c>
      <c r="F30" t="s">
        <v>20</v>
      </c>
      <c r="G30" t="s">
        <v>740</v>
      </c>
      <c r="H30" t="s">
        <v>740</v>
      </c>
      <c r="I30">
        <v>32859</v>
      </c>
      <c r="J30">
        <v>33585</v>
      </c>
    </row>
    <row r="31" spans="1:10" ht="15">
      <c r="A31" t="s">
        <v>769</v>
      </c>
      <c r="B31" s="19">
        <f t="shared" si="0"/>
        <v>32695</v>
      </c>
      <c r="C31" s="30">
        <f t="shared" si="1"/>
        <v>33820</v>
      </c>
      <c r="D31">
        <v>1</v>
      </c>
      <c r="E31">
        <v>1</v>
      </c>
      <c r="F31" t="s">
        <v>157</v>
      </c>
      <c r="G31" t="s">
        <v>740</v>
      </c>
      <c r="H31" t="s">
        <v>740</v>
      </c>
      <c r="I31">
        <v>33584</v>
      </c>
      <c r="J31">
        <v>34709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J25"/>
  <sheetViews>
    <sheetView workbookViewId="0">
      <selection activeCell="A2" sqref="A2"/>
    </sheetView>
  </sheetViews>
  <sheetFormatPr defaultRowHeight="12.75"/>
  <cols>
    <col min="1" max="1" width="26.140625" customWidth="1"/>
  </cols>
  <sheetData>
    <row r="1" spans="1:10">
      <c r="A1" s="19" t="s">
        <v>850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t="s">
        <v>788</v>
      </c>
      <c r="B3">
        <f>I3-I$3+1</f>
        <v>1</v>
      </c>
      <c r="C3">
        <f>J3-I$3+1</f>
        <v>175</v>
      </c>
      <c r="D3">
        <v>1</v>
      </c>
      <c r="E3">
        <v>1</v>
      </c>
      <c r="F3" t="s">
        <v>20</v>
      </c>
      <c r="G3" t="s">
        <v>787</v>
      </c>
      <c r="H3" t="s">
        <v>787</v>
      </c>
      <c r="I3">
        <v>708</v>
      </c>
      <c r="J3">
        <v>882</v>
      </c>
    </row>
    <row r="4" spans="1:10">
      <c r="A4" t="s">
        <v>789</v>
      </c>
      <c r="B4">
        <f t="shared" ref="B4:B25" si="0">I4-I$3+1</f>
        <v>402</v>
      </c>
      <c r="C4">
        <f t="shared" ref="C4:C25" si="1">J4-I$3+1</f>
        <v>1407</v>
      </c>
      <c r="D4">
        <v>1</v>
      </c>
      <c r="E4">
        <v>1</v>
      </c>
      <c r="F4" t="s">
        <v>157</v>
      </c>
      <c r="G4" t="s">
        <v>787</v>
      </c>
      <c r="H4" t="s">
        <v>787</v>
      </c>
      <c r="I4">
        <v>1109</v>
      </c>
      <c r="J4">
        <v>2114</v>
      </c>
    </row>
    <row r="5" spans="1:10">
      <c r="A5" t="s">
        <v>790</v>
      </c>
      <c r="B5">
        <f t="shared" si="0"/>
        <v>1413</v>
      </c>
      <c r="C5">
        <f t="shared" si="1"/>
        <v>2277</v>
      </c>
      <c r="D5">
        <v>1</v>
      </c>
      <c r="E5">
        <v>1</v>
      </c>
      <c r="F5" t="s">
        <v>12</v>
      </c>
      <c r="G5" t="s">
        <v>787</v>
      </c>
      <c r="H5" t="s">
        <v>787</v>
      </c>
      <c r="I5">
        <v>2120</v>
      </c>
      <c r="J5">
        <v>2984</v>
      </c>
    </row>
    <row r="6" spans="1:10">
      <c r="A6" t="s">
        <v>791</v>
      </c>
      <c r="B6">
        <f t="shared" si="0"/>
        <v>2287</v>
      </c>
      <c r="C6">
        <f t="shared" si="1"/>
        <v>3055</v>
      </c>
      <c r="D6">
        <v>1</v>
      </c>
      <c r="E6">
        <v>1</v>
      </c>
      <c r="F6" t="s">
        <v>20</v>
      </c>
      <c r="G6" t="s">
        <v>787</v>
      </c>
      <c r="H6" t="s">
        <v>787</v>
      </c>
      <c r="I6">
        <v>2994</v>
      </c>
      <c r="J6">
        <v>3762</v>
      </c>
    </row>
    <row r="7" spans="1:10">
      <c r="A7" t="s">
        <v>792</v>
      </c>
      <c r="B7">
        <f t="shared" si="0"/>
        <v>3061</v>
      </c>
      <c r="C7">
        <f t="shared" si="1"/>
        <v>3832</v>
      </c>
      <c r="D7">
        <v>1</v>
      </c>
      <c r="E7">
        <v>1</v>
      </c>
      <c r="F7" t="s">
        <v>20</v>
      </c>
      <c r="G7" t="s">
        <v>787</v>
      </c>
      <c r="H7" t="s">
        <v>787</v>
      </c>
      <c r="I7">
        <v>3768</v>
      </c>
      <c r="J7">
        <v>4539</v>
      </c>
    </row>
    <row r="8" spans="1:10">
      <c r="A8" t="s">
        <v>793</v>
      </c>
      <c r="B8">
        <f t="shared" si="0"/>
        <v>3858</v>
      </c>
      <c r="C8">
        <f t="shared" si="1"/>
        <v>4536</v>
      </c>
      <c r="D8">
        <v>1</v>
      </c>
      <c r="E8">
        <v>1</v>
      </c>
      <c r="F8" t="s">
        <v>18</v>
      </c>
      <c r="G8" t="s">
        <v>787</v>
      </c>
      <c r="H8" t="s">
        <v>787</v>
      </c>
      <c r="I8">
        <v>4565</v>
      </c>
      <c r="J8">
        <v>5243</v>
      </c>
    </row>
    <row r="9" spans="1:10">
      <c r="A9" t="s">
        <v>794</v>
      </c>
      <c r="B9">
        <f t="shared" si="0"/>
        <v>4539</v>
      </c>
      <c r="C9">
        <f t="shared" si="1"/>
        <v>5319</v>
      </c>
      <c r="D9">
        <v>1</v>
      </c>
      <c r="E9">
        <v>1</v>
      </c>
      <c r="F9" t="s">
        <v>18</v>
      </c>
      <c r="G9" t="s">
        <v>787</v>
      </c>
      <c r="H9" t="s">
        <v>787</v>
      </c>
      <c r="I9">
        <v>5246</v>
      </c>
      <c r="J9">
        <v>6026</v>
      </c>
    </row>
    <row r="10" spans="1:10">
      <c r="A10" t="s">
        <v>795</v>
      </c>
      <c r="B10">
        <f t="shared" si="0"/>
        <v>5336</v>
      </c>
      <c r="C10">
        <f t="shared" si="1"/>
        <v>6446</v>
      </c>
      <c r="D10">
        <v>1</v>
      </c>
      <c r="E10">
        <v>1</v>
      </c>
      <c r="F10" t="s">
        <v>18</v>
      </c>
      <c r="G10" t="s">
        <v>787</v>
      </c>
      <c r="H10" t="s">
        <v>787</v>
      </c>
      <c r="I10">
        <v>6043</v>
      </c>
      <c r="J10">
        <v>7153</v>
      </c>
    </row>
    <row r="11" spans="1:10">
      <c r="A11" t="s">
        <v>796</v>
      </c>
      <c r="B11">
        <f t="shared" si="0"/>
        <v>6493</v>
      </c>
      <c r="C11">
        <f t="shared" si="1"/>
        <v>7564</v>
      </c>
      <c r="D11">
        <v>1</v>
      </c>
      <c r="E11">
        <v>1</v>
      </c>
      <c r="F11" t="s">
        <v>18</v>
      </c>
      <c r="G11" t="s">
        <v>787</v>
      </c>
      <c r="H11" t="s">
        <v>787</v>
      </c>
      <c r="I11">
        <v>7200</v>
      </c>
      <c r="J11">
        <v>8271</v>
      </c>
    </row>
    <row r="12" spans="1:10">
      <c r="A12" t="s">
        <v>797</v>
      </c>
      <c r="B12">
        <f t="shared" si="0"/>
        <v>7570</v>
      </c>
      <c r="C12">
        <f t="shared" si="1"/>
        <v>8665</v>
      </c>
      <c r="D12">
        <v>1</v>
      </c>
      <c r="E12">
        <v>1</v>
      </c>
      <c r="F12" t="s">
        <v>18</v>
      </c>
      <c r="G12" t="s">
        <v>787</v>
      </c>
      <c r="H12" t="s">
        <v>787</v>
      </c>
      <c r="I12">
        <v>8277</v>
      </c>
      <c r="J12">
        <v>9372</v>
      </c>
    </row>
    <row r="13" spans="1:10">
      <c r="A13" t="s">
        <v>798</v>
      </c>
      <c r="B13">
        <f t="shared" si="0"/>
        <v>8667</v>
      </c>
      <c r="C13">
        <f t="shared" si="1"/>
        <v>9606</v>
      </c>
      <c r="D13">
        <v>1</v>
      </c>
      <c r="E13">
        <v>1</v>
      </c>
      <c r="F13" t="s">
        <v>18</v>
      </c>
      <c r="G13" t="s">
        <v>787</v>
      </c>
      <c r="H13" t="s">
        <v>787</v>
      </c>
      <c r="I13">
        <v>9374</v>
      </c>
      <c r="J13">
        <v>10313</v>
      </c>
    </row>
    <row r="14" spans="1:10">
      <c r="A14" t="s">
        <v>799</v>
      </c>
      <c r="B14">
        <f t="shared" si="0"/>
        <v>9671</v>
      </c>
      <c r="C14">
        <f t="shared" si="1"/>
        <v>10907</v>
      </c>
      <c r="D14">
        <v>1</v>
      </c>
      <c r="E14">
        <v>1</v>
      </c>
      <c r="F14" t="s">
        <v>20</v>
      </c>
      <c r="G14" t="s">
        <v>787</v>
      </c>
      <c r="H14" t="s">
        <v>787</v>
      </c>
      <c r="I14">
        <v>10378</v>
      </c>
      <c r="J14">
        <v>11614</v>
      </c>
    </row>
    <row r="15" spans="1:10">
      <c r="A15" t="s">
        <v>800</v>
      </c>
      <c r="B15">
        <f t="shared" si="0"/>
        <v>10931</v>
      </c>
      <c r="C15">
        <f t="shared" si="1"/>
        <v>12050</v>
      </c>
      <c r="D15">
        <v>1</v>
      </c>
      <c r="E15">
        <v>1</v>
      </c>
      <c r="F15" t="s">
        <v>34</v>
      </c>
      <c r="G15" t="s">
        <v>787</v>
      </c>
      <c r="H15" t="s">
        <v>787</v>
      </c>
      <c r="I15">
        <v>11638</v>
      </c>
      <c r="J15">
        <v>12757</v>
      </c>
    </row>
    <row r="16" spans="1:10">
      <c r="A16" t="s">
        <v>801</v>
      </c>
      <c r="B16">
        <f t="shared" si="0"/>
        <v>12051</v>
      </c>
      <c r="C16">
        <f t="shared" si="1"/>
        <v>12942</v>
      </c>
      <c r="D16">
        <v>1</v>
      </c>
      <c r="E16">
        <v>1</v>
      </c>
      <c r="F16" t="s">
        <v>46</v>
      </c>
      <c r="G16" t="s">
        <v>787</v>
      </c>
      <c r="H16" t="s">
        <v>787</v>
      </c>
      <c r="I16">
        <v>12758</v>
      </c>
      <c r="J16">
        <v>13649</v>
      </c>
    </row>
    <row r="17" spans="1:10">
      <c r="A17" t="s">
        <v>802</v>
      </c>
      <c r="B17">
        <f t="shared" si="0"/>
        <v>12943</v>
      </c>
      <c r="C17">
        <f t="shared" si="1"/>
        <v>14371</v>
      </c>
      <c r="D17">
        <v>1</v>
      </c>
      <c r="E17">
        <v>1</v>
      </c>
      <c r="F17" t="s">
        <v>12</v>
      </c>
      <c r="G17" t="s">
        <v>787</v>
      </c>
      <c r="H17" t="s">
        <v>787</v>
      </c>
      <c r="I17">
        <v>13650</v>
      </c>
      <c r="J17">
        <v>15078</v>
      </c>
    </row>
    <row r="18" spans="1:10">
      <c r="A18" t="s">
        <v>803</v>
      </c>
      <c r="B18">
        <f t="shared" si="0"/>
        <v>14372</v>
      </c>
      <c r="C18">
        <f t="shared" si="1"/>
        <v>15389</v>
      </c>
      <c r="D18">
        <v>1</v>
      </c>
      <c r="E18">
        <v>1</v>
      </c>
      <c r="F18" t="s">
        <v>46</v>
      </c>
      <c r="G18" t="s">
        <v>787</v>
      </c>
      <c r="H18" t="s">
        <v>787</v>
      </c>
      <c r="I18">
        <v>15079</v>
      </c>
      <c r="J18">
        <v>16096</v>
      </c>
    </row>
    <row r="19" spans="1:10">
      <c r="A19" t="s">
        <v>804</v>
      </c>
      <c r="B19">
        <f t="shared" si="0"/>
        <v>15410</v>
      </c>
      <c r="C19">
        <f t="shared" si="1"/>
        <v>15842</v>
      </c>
      <c r="D19">
        <v>1</v>
      </c>
      <c r="E19">
        <v>1</v>
      </c>
      <c r="F19" t="s">
        <v>46</v>
      </c>
      <c r="G19" t="s">
        <v>787</v>
      </c>
      <c r="H19" t="s">
        <v>787</v>
      </c>
      <c r="I19">
        <v>16117</v>
      </c>
      <c r="J19">
        <v>16549</v>
      </c>
    </row>
    <row r="20" spans="1:10">
      <c r="A20" t="s">
        <v>805</v>
      </c>
      <c r="B20">
        <f t="shared" si="0"/>
        <v>15897</v>
      </c>
      <c r="C20">
        <f t="shared" si="1"/>
        <v>16407</v>
      </c>
      <c r="D20">
        <v>1</v>
      </c>
      <c r="E20">
        <v>1</v>
      </c>
      <c r="F20" t="s">
        <v>20</v>
      </c>
      <c r="G20" t="s">
        <v>787</v>
      </c>
      <c r="H20" t="s">
        <v>787</v>
      </c>
      <c r="I20">
        <v>16604</v>
      </c>
      <c r="J20">
        <v>17114</v>
      </c>
    </row>
    <row r="21" spans="1:10">
      <c r="A21" t="s">
        <v>806</v>
      </c>
      <c r="B21">
        <f t="shared" si="0"/>
        <v>17282</v>
      </c>
      <c r="C21">
        <f t="shared" si="1"/>
        <v>17489</v>
      </c>
      <c r="D21">
        <v>1</v>
      </c>
      <c r="E21">
        <v>1</v>
      </c>
      <c r="F21" t="s">
        <v>20</v>
      </c>
      <c r="G21" t="s">
        <v>787</v>
      </c>
      <c r="H21" t="s">
        <v>787</v>
      </c>
      <c r="I21">
        <v>17989</v>
      </c>
      <c r="J21">
        <v>18196</v>
      </c>
    </row>
    <row r="22" spans="1:10">
      <c r="A22" t="s">
        <v>807</v>
      </c>
      <c r="B22">
        <f t="shared" si="0"/>
        <v>17653</v>
      </c>
      <c r="C22">
        <f t="shared" si="1"/>
        <v>18169</v>
      </c>
      <c r="D22">
        <v>1</v>
      </c>
      <c r="E22">
        <v>1</v>
      </c>
      <c r="F22" t="s">
        <v>34</v>
      </c>
      <c r="G22" t="s">
        <v>787</v>
      </c>
      <c r="H22" t="s">
        <v>787</v>
      </c>
      <c r="I22">
        <v>18360</v>
      </c>
      <c r="J22">
        <v>18876</v>
      </c>
    </row>
    <row r="23" spans="1:10">
      <c r="A23" t="s">
        <v>808</v>
      </c>
      <c r="B23">
        <f t="shared" si="0"/>
        <v>18185</v>
      </c>
      <c r="C23">
        <f t="shared" si="1"/>
        <v>19172</v>
      </c>
      <c r="D23">
        <v>1</v>
      </c>
      <c r="E23">
        <v>1</v>
      </c>
      <c r="F23" t="s">
        <v>12</v>
      </c>
      <c r="G23" t="s">
        <v>787</v>
      </c>
      <c r="H23" t="s">
        <v>787</v>
      </c>
      <c r="I23">
        <v>18892</v>
      </c>
      <c r="J23">
        <v>19879</v>
      </c>
    </row>
    <row r="24" spans="1:10">
      <c r="A24" t="s">
        <v>809</v>
      </c>
      <c r="B24">
        <f t="shared" si="0"/>
        <v>20404</v>
      </c>
      <c r="C24">
        <f t="shared" si="1"/>
        <v>21130</v>
      </c>
      <c r="D24">
        <v>1</v>
      </c>
      <c r="E24">
        <v>1</v>
      </c>
      <c r="F24" t="s">
        <v>20</v>
      </c>
      <c r="G24" t="s">
        <v>787</v>
      </c>
      <c r="H24" t="s">
        <v>787</v>
      </c>
      <c r="I24">
        <v>21111</v>
      </c>
      <c r="J24">
        <v>21837</v>
      </c>
    </row>
    <row r="25" spans="1:10">
      <c r="A25" t="s">
        <v>810</v>
      </c>
      <c r="B25">
        <f t="shared" si="0"/>
        <v>21129</v>
      </c>
      <c r="C25">
        <f t="shared" si="1"/>
        <v>22254</v>
      </c>
      <c r="D25">
        <v>1</v>
      </c>
      <c r="E25">
        <v>1</v>
      </c>
      <c r="F25" t="s">
        <v>157</v>
      </c>
      <c r="G25" t="s">
        <v>787</v>
      </c>
      <c r="H25" t="s">
        <v>787</v>
      </c>
      <c r="I25">
        <v>21836</v>
      </c>
      <c r="J25">
        <v>22961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>
      <selection activeCell="F6" sqref="F6"/>
    </sheetView>
  </sheetViews>
  <sheetFormatPr defaultColWidth="14.42578125" defaultRowHeight="15" customHeight="1"/>
  <cols>
    <col min="1" max="6" width="14.42578125" customWidth="1"/>
  </cols>
  <sheetData>
    <row r="1" spans="1:10" ht="15.75" customHeight="1">
      <c r="A1" s="31" t="s">
        <v>64</v>
      </c>
      <c r="B1" s="35" t="s">
        <v>65</v>
      </c>
      <c r="C1" s="34"/>
      <c r="D1" s="34"/>
      <c r="E1" s="34"/>
      <c r="F1" s="34"/>
      <c r="G1" s="34"/>
    </row>
    <row r="2" spans="1:10" ht="15.75" customHeight="1">
      <c r="A2" s="31" t="s">
        <v>2</v>
      </c>
      <c r="B2" s="19" t="s">
        <v>3</v>
      </c>
      <c r="C2" s="19" t="s">
        <v>4</v>
      </c>
      <c r="D2" s="31" t="s">
        <v>5</v>
      </c>
      <c r="E2" s="31" t="s">
        <v>6</v>
      </c>
      <c r="F2" s="31" t="s">
        <v>7</v>
      </c>
      <c r="G2" s="31" t="s">
        <v>8</v>
      </c>
      <c r="H2" s="31" t="s">
        <v>9</v>
      </c>
      <c r="I2" s="31" t="s">
        <v>66</v>
      </c>
      <c r="J2" s="31" t="s">
        <v>67</v>
      </c>
    </row>
    <row r="3" spans="1:10" ht="15.75" customHeight="1">
      <c r="A3" s="31" t="s">
        <v>68</v>
      </c>
      <c r="B3">
        <f t="shared" ref="B3:C5" si="0">I3-6583</f>
        <v>1</v>
      </c>
      <c r="C3">
        <f t="shared" si="0"/>
        <v>1980</v>
      </c>
      <c r="D3" s="31" t="s">
        <v>17</v>
      </c>
      <c r="E3" s="31">
        <v>1</v>
      </c>
      <c r="F3" s="31" t="s">
        <v>14</v>
      </c>
      <c r="G3" s="31" t="s">
        <v>69</v>
      </c>
      <c r="H3" s="31" t="s">
        <v>70</v>
      </c>
      <c r="I3" s="31">
        <v>6584</v>
      </c>
      <c r="J3" s="31">
        <v>8563</v>
      </c>
    </row>
    <row r="4" spans="1:10" ht="15.75" customHeight="1">
      <c r="A4" s="31" t="s">
        <v>71</v>
      </c>
      <c r="B4">
        <f t="shared" si="0"/>
        <v>2057</v>
      </c>
      <c r="C4">
        <f t="shared" si="0"/>
        <v>3337</v>
      </c>
      <c r="D4" s="31" t="s">
        <v>17</v>
      </c>
      <c r="E4" s="31">
        <v>1</v>
      </c>
      <c r="F4" s="31" t="s">
        <v>14</v>
      </c>
      <c r="G4" s="31" t="s">
        <v>69</v>
      </c>
      <c r="H4" s="31" t="s">
        <v>70</v>
      </c>
      <c r="I4" s="31">
        <v>8640</v>
      </c>
      <c r="J4" s="31">
        <v>9920</v>
      </c>
    </row>
    <row r="5" spans="1:10" ht="15.75" customHeight="1">
      <c r="A5" s="31" t="s">
        <v>72</v>
      </c>
      <c r="B5">
        <f t="shared" si="0"/>
        <v>3348</v>
      </c>
      <c r="C5">
        <f t="shared" si="0"/>
        <v>5009</v>
      </c>
      <c r="D5" s="31" t="s">
        <v>17</v>
      </c>
      <c r="E5" s="31">
        <v>1</v>
      </c>
      <c r="F5" s="31" t="s">
        <v>12</v>
      </c>
      <c r="G5" s="31" t="s">
        <v>69</v>
      </c>
      <c r="H5" s="31" t="s">
        <v>70</v>
      </c>
      <c r="I5" s="31">
        <v>9931</v>
      </c>
      <c r="J5" s="31">
        <v>11592</v>
      </c>
    </row>
    <row r="6" spans="1:10" ht="15.75" customHeight="1">
      <c r="A6" s="31"/>
      <c r="B6" s="31"/>
      <c r="C6" s="31"/>
      <c r="D6" s="5"/>
      <c r="E6" s="31"/>
      <c r="F6" s="31"/>
      <c r="G6" s="31"/>
      <c r="H6" s="31"/>
    </row>
    <row r="7" spans="1:10" ht="15.75" customHeight="1">
      <c r="A7" s="31"/>
      <c r="B7" s="31"/>
      <c r="C7" s="31"/>
      <c r="D7" s="31"/>
      <c r="E7" s="31"/>
      <c r="F7" s="31"/>
      <c r="G7" s="31"/>
      <c r="H7" s="31"/>
    </row>
    <row r="8" spans="1:10" ht="15.75" customHeight="1">
      <c r="A8" s="31"/>
      <c r="B8" s="31"/>
      <c r="C8" s="31"/>
      <c r="D8" s="5"/>
      <c r="E8" s="31"/>
      <c r="F8" s="31"/>
      <c r="G8" s="31"/>
      <c r="H8" s="31"/>
    </row>
    <row r="9" spans="1:10" ht="15.75" customHeight="1">
      <c r="A9" s="31"/>
      <c r="B9" s="31"/>
      <c r="C9" s="31"/>
      <c r="D9" s="5"/>
      <c r="E9" s="31"/>
      <c r="F9" s="31"/>
      <c r="G9" s="31"/>
      <c r="H9" s="31"/>
    </row>
    <row r="10" spans="1:10" ht="15.75" customHeight="1">
      <c r="A10" s="31"/>
      <c r="B10" s="20"/>
      <c r="C10" s="20"/>
      <c r="D10" s="31"/>
      <c r="E10" s="31"/>
      <c r="F10" s="31"/>
      <c r="G10" s="31"/>
      <c r="H10" s="31"/>
    </row>
    <row r="11" spans="1:10" ht="15.75" customHeight="1">
      <c r="A11" s="31"/>
      <c r="B11" s="20"/>
      <c r="C11" s="20"/>
      <c r="D11" s="5"/>
      <c r="E11" s="31"/>
      <c r="F11" s="31"/>
      <c r="G11" s="31"/>
      <c r="H11" s="31"/>
    </row>
    <row r="12" spans="1:10" ht="15.75" customHeight="1">
      <c r="A12" s="31"/>
      <c r="B12" s="20"/>
      <c r="C12" s="20"/>
      <c r="D12" s="5"/>
      <c r="E12" s="31"/>
      <c r="F12" s="31"/>
      <c r="G12" s="31"/>
      <c r="H12" s="31"/>
    </row>
    <row r="13" spans="1:10" ht="15.75" customHeight="1">
      <c r="A13" s="31"/>
      <c r="B13" s="20"/>
      <c r="C13" s="20"/>
      <c r="D13" s="5"/>
      <c r="E13" s="31"/>
      <c r="F13" s="31"/>
      <c r="G13" s="31"/>
      <c r="H13" s="31"/>
    </row>
    <row r="14" spans="1:10" ht="15.75" customHeight="1">
      <c r="A14" s="31"/>
      <c r="B14" s="20"/>
      <c r="C14" s="20"/>
      <c r="D14" s="5"/>
      <c r="E14" s="31"/>
      <c r="F14" s="31"/>
      <c r="G14" s="31"/>
      <c r="H14" s="31"/>
    </row>
    <row r="15" spans="1:10" ht="15.75" customHeight="1">
      <c r="A15" s="31"/>
      <c r="B15" s="20"/>
      <c r="C15" s="20"/>
      <c r="D15" s="5"/>
      <c r="E15" s="31"/>
      <c r="F15" s="31"/>
      <c r="G15" s="31"/>
      <c r="H15" s="31"/>
    </row>
    <row r="16" spans="1:10" ht="15.75" customHeight="1">
      <c r="A16" s="31"/>
      <c r="B16" s="20"/>
      <c r="C16" s="20"/>
      <c r="D16" s="5"/>
      <c r="E16" s="31"/>
      <c r="F16" s="31"/>
      <c r="G16" s="31"/>
      <c r="H16" s="31"/>
    </row>
    <row r="17" spans="1:8" ht="15.75" customHeight="1">
      <c r="A17" s="31"/>
      <c r="B17" s="20"/>
      <c r="C17" s="20"/>
      <c r="D17" s="31"/>
      <c r="E17" s="31"/>
      <c r="F17" s="31"/>
      <c r="G17" s="31"/>
      <c r="H17" s="31"/>
    </row>
    <row r="18" spans="1:8" ht="15.75" customHeight="1">
      <c r="A18" s="31"/>
      <c r="B18" s="20"/>
      <c r="C18" s="20"/>
      <c r="D18" s="31"/>
      <c r="E18" s="31"/>
      <c r="F18" s="31"/>
      <c r="G18" s="31"/>
      <c r="H18" s="31"/>
    </row>
    <row r="19" spans="1:8" ht="15.75" customHeight="1">
      <c r="A19" s="31"/>
      <c r="B19" s="20"/>
      <c r="C19" s="20"/>
      <c r="D19" s="5"/>
      <c r="E19" s="31"/>
      <c r="F19" s="31"/>
      <c r="G19" s="31"/>
      <c r="H19" s="31"/>
    </row>
    <row r="20" spans="1:8" ht="15.75" customHeight="1">
      <c r="A20" s="31"/>
      <c r="B20" s="20"/>
      <c r="C20" s="20"/>
      <c r="D20" s="5"/>
      <c r="E20" s="31"/>
      <c r="F20" s="31"/>
      <c r="G20" s="31"/>
      <c r="H20" s="31"/>
    </row>
    <row r="21" spans="1:8" ht="15.75" customHeight="1">
      <c r="A21" s="31"/>
      <c r="B21" s="20"/>
      <c r="C21" s="20"/>
      <c r="D21" s="5"/>
      <c r="E21" s="31"/>
      <c r="F21" s="31"/>
      <c r="G21" s="31"/>
      <c r="H21" s="31"/>
    </row>
    <row r="22" spans="1:8" ht="15.75" customHeight="1">
      <c r="A22" s="31"/>
      <c r="B22" s="20"/>
      <c r="C22" s="20"/>
      <c r="D22" s="5"/>
      <c r="E22" s="31"/>
      <c r="F22" s="31"/>
      <c r="G22" s="31"/>
      <c r="H22" s="31"/>
    </row>
    <row r="23" spans="1:8" ht="15.75" customHeight="1">
      <c r="A23" s="31"/>
      <c r="B23" s="20"/>
      <c r="C23" s="20"/>
      <c r="D23" s="5"/>
      <c r="E23" s="31"/>
      <c r="F23" s="31"/>
      <c r="G23" s="31"/>
      <c r="H23" s="31"/>
    </row>
    <row r="24" spans="1:8" ht="15.75" customHeight="1">
      <c r="A24" s="31"/>
      <c r="B24" s="20"/>
      <c r="C24" s="20"/>
      <c r="D24" s="31"/>
      <c r="E24" s="31"/>
      <c r="F24" s="31"/>
      <c r="G24" s="31"/>
      <c r="H24" s="31"/>
    </row>
    <row r="25" spans="1:8" ht="15.75" customHeight="1">
      <c r="A25" s="31"/>
      <c r="B25" s="20"/>
      <c r="C25" s="20"/>
      <c r="D25" s="31"/>
      <c r="E25" s="31"/>
      <c r="F25" s="31"/>
      <c r="G25" s="31"/>
      <c r="H25" s="31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pageMargins left="0.7" right="0.7" top="0.75" bottom="0.75" header="0" footer="0"/>
  <pageSetup orientation="landscape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J18"/>
  <sheetViews>
    <sheetView tabSelected="1" zoomScale="133" zoomScaleNormal="220" workbookViewId="0">
      <selection activeCell="A16" sqref="A16"/>
    </sheetView>
  </sheetViews>
  <sheetFormatPr defaultRowHeight="12.75"/>
  <cols>
    <col min="1" max="1" width="19.140625" customWidth="1"/>
  </cols>
  <sheetData>
    <row r="1" spans="1:10">
      <c r="A1" t="s">
        <v>723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t="s">
        <v>724</v>
      </c>
      <c r="B3">
        <f>I3-I$3+1</f>
        <v>1</v>
      </c>
      <c r="C3">
        <f>J3-I$3+1</f>
        <v>1606</v>
      </c>
      <c r="D3">
        <v>-1</v>
      </c>
      <c r="E3">
        <v>1</v>
      </c>
      <c r="F3" t="s">
        <v>157</v>
      </c>
      <c r="G3" t="s">
        <v>723</v>
      </c>
      <c r="H3" t="s">
        <v>723</v>
      </c>
      <c r="I3">
        <v>0</v>
      </c>
      <c r="J3">
        <v>1605</v>
      </c>
    </row>
    <row r="4" spans="1:10">
      <c r="A4" t="s">
        <v>725</v>
      </c>
      <c r="B4">
        <f t="shared" ref="B4:B18" si="0">I4-I$3+1</f>
        <v>1898</v>
      </c>
      <c r="C4">
        <f t="shared" ref="C4:C18" si="1">J4-I$3+1</f>
        <v>3377</v>
      </c>
      <c r="D4">
        <v>1</v>
      </c>
      <c r="E4">
        <v>1</v>
      </c>
      <c r="F4" t="s">
        <v>157</v>
      </c>
      <c r="G4" t="s">
        <v>723</v>
      </c>
      <c r="H4" t="s">
        <v>723</v>
      </c>
      <c r="I4">
        <v>1897</v>
      </c>
      <c r="J4">
        <v>3376</v>
      </c>
    </row>
    <row r="5" spans="1:10">
      <c r="A5" t="s">
        <v>726</v>
      </c>
      <c r="B5">
        <f t="shared" si="0"/>
        <v>3369</v>
      </c>
      <c r="C5">
        <f t="shared" si="1"/>
        <v>3780</v>
      </c>
      <c r="D5">
        <v>1</v>
      </c>
      <c r="E5">
        <v>1</v>
      </c>
      <c r="F5" t="s">
        <v>157</v>
      </c>
      <c r="G5" t="s">
        <v>723</v>
      </c>
      <c r="H5" t="s">
        <v>723</v>
      </c>
      <c r="I5">
        <v>3368</v>
      </c>
      <c r="J5">
        <v>3779</v>
      </c>
    </row>
    <row r="6" spans="1:10">
      <c r="A6" t="s">
        <v>727</v>
      </c>
      <c r="B6">
        <f t="shared" si="0"/>
        <v>3800</v>
      </c>
      <c r="C6">
        <f t="shared" si="1"/>
        <v>4871</v>
      </c>
      <c r="D6">
        <v>-1</v>
      </c>
      <c r="E6">
        <v>1</v>
      </c>
      <c r="F6" t="s">
        <v>46</v>
      </c>
      <c r="G6" t="s">
        <v>723</v>
      </c>
      <c r="H6" t="s">
        <v>723</v>
      </c>
      <c r="I6">
        <v>3799</v>
      </c>
      <c r="J6">
        <v>4870</v>
      </c>
    </row>
    <row r="7" spans="1:10">
      <c r="A7" t="s">
        <v>728</v>
      </c>
      <c r="B7">
        <f t="shared" si="0"/>
        <v>4913</v>
      </c>
      <c r="C7">
        <f t="shared" si="1"/>
        <v>5912</v>
      </c>
      <c r="D7">
        <v>-1</v>
      </c>
      <c r="E7">
        <v>1</v>
      </c>
      <c r="F7" t="s">
        <v>18</v>
      </c>
      <c r="G7" t="s">
        <v>723</v>
      </c>
      <c r="H7" t="s">
        <v>723</v>
      </c>
      <c r="I7">
        <v>4912</v>
      </c>
      <c r="J7">
        <v>5911</v>
      </c>
    </row>
    <row r="8" spans="1:10">
      <c r="A8" t="s">
        <v>729</v>
      </c>
      <c r="B8">
        <f t="shared" si="0"/>
        <v>6035</v>
      </c>
      <c r="C8">
        <f t="shared" si="1"/>
        <v>6260</v>
      </c>
      <c r="D8">
        <v>-1</v>
      </c>
      <c r="E8">
        <v>1</v>
      </c>
      <c r="F8" t="s">
        <v>20</v>
      </c>
      <c r="G8" t="s">
        <v>723</v>
      </c>
      <c r="H8" t="s">
        <v>723</v>
      </c>
      <c r="I8">
        <v>6034</v>
      </c>
      <c r="J8">
        <v>6259</v>
      </c>
    </row>
    <row r="9" spans="1:10">
      <c r="A9" t="s">
        <v>730</v>
      </c>
      <c r="B9">
        <f t="shared" si="0"/>
        <v>6644</v>
      </c>
      <c r="C9">
        <f t="shared" si="1"/>
        <v>7862</v>
      </c>
      <c r="D9">
        <v>-1</v>
      </c>
      <c r="E9">
        <v>1</v>
      </c>
      <c r="F9" t="s">
        <v>18</v>
      </c>
      <c r="G9" t="s">
        <v>723</v>
      </c>
      <c r="H9" t="s">
        <v>723</v>
      </c>
      <c r="I9">
        <v>6643</v>
      </c>
      <c r="J9">
        <v>7861</v>
      </c>
    </row>
    <row r="10" spans="1:10">
      <c r="A10" t="s">
        <v>731</v>
      </c>
      <c r="B10">
        <f t="shared" si="0"/>
        <v>7988</v>
      </c>
      <c r="C10">
        <f t="shared" si="1"/>
        <v>9107</v>
      </c>
      <c r="D10">
        <v>-1</v>
      </c>
      <c r="E10">
        <v>1</v>
      </c>
      <c r="F10" t="s">
        <v>18</v>
      </c>
      <c r="G10" t="s">
        <v>723</v>
      </c>
      <c r="H10" t="s">
        <v>723</v>
      </c>
      <c r="I10">
        <v>7987</v>
      </c>
      <c r="J10">
        <v>9106</v>
      </c>
    </row>
    <row r="11" spans="1:10">
      <c r="A11" t="s">
        <v>732</v>
      </c>
      <c r="B11">
        <f t="shared" si="0"/>
        <v>9123</v>
      </c>
      <c r="C11">
        <f t="shared" si="1"/>
        <v>10461</v>
      </c>
      <c r="D11">
        <v>-1</v>
      </c>
      <c r="E11">
        <v>1</v>
      </c>
      <c r="F11" t="s">
        <v>20</v>
      </c>
      <c r="G11" t="s">
        <v>723</v>
      </c>
      <c r="H11" t="s">
        <v>723</v>
      </c>
      <c r="I11">
        <v>9122</v>
      </c>
      <c r="J11">
        <v>10460</v>
      </c>
    </row>
    <row r="12" spans="1:10">
      <c r="A12" t="s">
        <v>733</v>
      </c>
      <c r="B12">
        <f t="shared" si="0"/>
        <v>10457</v>
      </c>
      <c r="C12">
        <f t="shared" si="1"/>
        <v>11777</v>
      </c>
      <c r="D12">
        <v>-1</v>
      </c>
      <c r="E12">
        <v>1</v>
      </c>
      <c r="F12" t="s">
        <v>20</v>
      </c>
      <c r="G12" t="s">
        <v>723</v>
      </c>
      <c r="H12" t="s">
        <v>723</v>
      </c>
      <c r="I12">
        <v>10456</v>
      </c>
      <c r="J12">
        <v>11776</v>
      </c>
    </row>
    <row r="13" spans="1:10">
      <c r="A13" t="s">
        <v>734</v>
      </c>
      <c r="B13">
        <f t="shared" si="0"/>
        <v>11721</v>
      </c>
      <c r="C13">
        <f t="shared" si="1"/>
        <v>12981</v>
      </c>
      <c r="D13">
        <v>-1</v>
      </c>
      <c r="E13">
        <v>1</v>
      </c>
      <c r="F13" t="s">
        <v>18</v>
      </c>
      <c r="G13" t="s">
        <v>723</v>
      </c>
      <c r="H13" t="s">
        <v>723</v>
      </c>
      <c r="I13">
        <v>11720</v>
      </c>
      <c r="J13">
        <v>12980</v>
      </c>
    </row>
    <row r="14" spans="1:10">
      <c r="A14" t="s">
        <v>735</v>
      </c>
      <c r="B14">
        <f t="shared" si="0"/>
        <v>13002</v>
      </c>
      <c r="C14">
        <f t="shared" si="1"/>
        <v>13530</v>
      </c>
      <c r="D14">
        <v>-1</v>
      </c>
      <c r="E14">
        <v>1</v>
      </c>
      <c r="F14" t="s">
        <v>157</v>
      </c>
      <c r="G14" t="s">
        <v>723</v>
      </c>
      <c r="H14" t="s">
        <v>723</v>
      </c>
      <c r="I14">
        <v>13001</v>
      </c>
      <c r="J14">
        <v>13529</v>
      </c>
    </row>
    <row r="15" spans="1:10">
      <c r="A15" t="s">
        <v>736</v>
      </c>
      <c r="B15">
        <f t="shared" si="0"/>
        <v>13577</v>
      </c>
      <c r="C15">
        <f t="shared" si="1"/>
        <v>14321</v>
      </c>
      <c r="D15">
        <v>-1</v>
      </c>
      <c r="E15">
        <v>1</v>
      </c>
      <c r="F15" t="s">
        <v>20</v>
      </c>
      <c r="G15" t="s">
        <v>723</v>
      </c>
      <c r="H15" t="s">
        <v>723</v>
      </c>
      <c r="I15">
        <v>13576</v>
      </c>
      <c r="J15">
        <v>14320</v>
      </c>
    </row>
    <row r="16" spans="1:10">
      <c r="A16" t="s">
        <v>737</v>
      </c>
      <c r="B16">
        <f t="shared" si="0"/>
        <v>14341</v>
      </c>
      <c r="C16">
        <f t="shared" si="1"/>
        <v>16552</v>
      </c>
      <c r="D16">
        <v>-1</v>
      </c>
      <c r="E16">
        <v>1</v>
      </c>
      <c r="F16" t="s">
        <v>12</v>
      </c>
      <c r="G16" t="s">
        <v>723</v>
      </c>
      <c r="H16" t="s">
        <v>723</v>
      </c>
      <c r="I16">
        <v>14340</v>
      </c>
      <c r="J16">
        <v>16551</v>
      </c>
    </row>
    <row r="17" spans="1:10">
      <c r="A17" t="s">
        <v>738</v>
      </c>
      <c r="B17">
        <f t="shared" si="0"/>
        <v>16616</v>
      </c>
      <c r="C17">
        <f t="shared" si="1"/>
        <v>17546</v>
      </c>
      <c r="D17">
        <v>-1</v>
      </c>
      <c r="E17">
        <v>1</v>
      </c>
      <c r="F17" t="s">
        <v>18</v>
      </c>
      <c r="G17" t="s">
        <v>723</v>
      </c>
      <c r="H17" t="s">
        <v>723</v>
      </c>
      <c r="I17">
        <v>16615</v>
      </c>
      <c r="J17">
        <v>17545</v>
      </c>
    </row>
    <row r="18" spans="1:10">
      <c r="A18" t="s">
        <v>739</v>
      </c>
      <c r="B18">
        <f t="shared" si="0"/>
        <v>17547</v>
      </c>
      <c r="C18">
        <f t="shared" si="1"/>
        <v>19074</v>
      </c>
      <c r="D18">
        <v>-1</v>
      </c>
      <c r="E18">
        <v>1</v>
      </c>
      <c r="F18" t="s">
        <v>12</v>
      </c>
      <c r="G18" t="s">
        <v>723</v>
      </c>
      <c r="H18" t="s">
        <v>723</v>
      </c>
      <c r="I18">
        <v>17546</v>
      </c>
      <c r="J18">
        <v>19073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4"/>
  <sheetViews>
    <sheetView zoomScale="137" zoomScaleNormal="175" workbookViewId="0">
      <selection activeCell="A3" sqref="A3:A24"/>
    </sheetView>
  </sheetViews>
  <sheetFormatPr defaultRowHeight="12.75"/>
  <cols>
    <col min="6" max="6" width="13.85546875" customWidth="1"/>
    <col min="7" max="7" width="32.28515625" customWidth="1"/>
  </cols>
  <sheetData>
    <row r="1" spans="1:10">
      <c r="A1" t="s">
        <v>770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t="s">
        <v>771</v>
      </c>
      <c r="B3">
        <f>I3-I$3+1</f>
        <v>1</v>
      </c>
      <c r="C3">
        <f>J3-I$3+1</f>
        <v>535</v>
      </c>
      <c r="D3">
        <v>-1</v>
      </c>
      <c r="E3">
        <v>1</v>
      </c>
      <c r="F3" t="s">
        <v>20</v>
      </c>
      <c r="G3" t="s">
        <v>770</v>
      </c>
      <c r="H3" t="s">
        <v>770</v>
      </c>
      <c r="I3">
        <v>0</v>
      </c>
      <c r="J3">
        <v>534</v>
      </c>
    </row>
    <row r="4" spans="1:10">
      <c r="A4" t="s">
        <v>351</v>
      </c>
      <c r="B4">
        <f t="shared" ref="B4:B24" si="0">I4-I$3+1</f>
        <v>711</v>
      </c>
      <c r="C4">
        <f t="shared" ref="C4:C24" si="1">J4-I$3+1</f>
        <v>2892</v>
      </c>
      <c r="D4">
        <v>-1</v>
      </c>
      <c r="E4">
        <v>1</v>
      </c>
      <c r="F4" t="s">
        <v>12</v>
      </c>
      <c r="G4" t="s">
        <v>770</v>
      </c>
      <c r="H4" t="s">
        <v>770</v>
      </c>
      <c r="I4">
        <v>710</v>
      </c>
      <c r="J4">
        <v>2891</v>
      </c>
    </row>
    <row r="5" spans="1:10">
      <c r="A5" t="s">
        <v>350</v>
      </c>
      <c r="B5">
        <f t="shared" si="0"/>
        <v>2911</v>
      </c>
      <c r="C5">
        <f t="shared" si="1"/>
        <v>3340</v>
      </c>
      <c r="D5">
        <v>-1</v>
      </c>
      <c r="E5">
        <v>1</v>
      </c>
      <c r="F5" t="s">
        <v>20</v>
      </c>
      <c r="G5" t="s">
        <v>770</v>
      </c>
      <c r="H5" t="s">
        <v>770</v>
      </c>
      <c r="I5">
        <v>2910</v>
      </c>
      <c r="J5">
        <v>3339</v>
      </c>
    </row>
    <row r="6" spans="1:10">
      <c r="A6" t="s">
        <v>348</v>
      </c>
      <c r="B6">
        <f t="shared" si="0"/>
        <v>3345</v>
      </c>
      <c r="C6">
        <f t="shared" si="1"/>
        <v>4446</v>
      </c>
      <c r="D6">
        <v>-1</v>
      </c>
      <c r="E6">
        <v>1</v>
      </c>
      <c r="F6" t="s">
        <v>14</v>
      </c>
      <c r="G6" t="s">
        <v>770</v>
      </c>
      <c r="H6" t="s">
        <v>770</v>
      </c>
      <c r="I6">
        <v>3344</v>
      </c>
      <c r="J6">
        <v>4445</v>
      </c>
    </row>
    <row r="7" spans="1:10">
      <c r="A7" t="s">
        <v>772</v>
      </c>
      <c r="B7">
        <f t="shared" si="0"/>
        <v>5062</v>
      </c>
      <c r="C7">
        <f t="shared" si="1"/>
        <v>6193</v>
      </c>
      <c r="D7">
        <v>1</v>
      </c>
      <c r="E7">
        <v>1</v>
      </c>
      <c r="F7" t="s">
        <v>34</v>
      </c>
      <c r="G7" t="s">
        <v>770</v>
      </c>
      <c r="H7" t="s">
        <v>770</v>
      </c>
      <c r="I7">
        <v>5061</v>
      </c>
      <c r="J7">
        <v>6192</v>
      </c>
    </row>
    <row r="8" spans="1:10">
      <c r="A8" t="s">
        <v>773</v>
      </c>
      <c r="B8">
        <f t="shared" si="0"/>
        <v>6225</v>
      </c>
      <c r="C8">
        <f t="shared" si="1"/>
        <v>7479</v>
      </c>
      <c r="D8">
        <v>1</v>
      </c>
      <c r="E8">
        <v>1</v>
      </c>
      <c r="F8" t="s">
        <v>34</v>
      </c>
      <c r="G8" t="s">
        <v>770</v>
      </c>
      <c r="H8" t="s">
        <v>770</v>
      </c>
      <c r="I8">
        <v>6224</v>
      </c>
      <c r="J8">
        <v>7478</v>
      </c>
    </row>
    <row r="9" spans="1:10">
      <c r="A9" t="s">
        <v>774</v>
      </c>
      <c r="B9">
        <f t="shared" si="0"/>
        <v>7479</v>
      </c>
      <c r="C9">
        <f t="shared" si="1"/>
        <v>8034</v>
      </c>
      <c r="D9">
        <v>1</v>
      </c>
      <c r="E9">
        <v>1</v>
      </c>
      <c r="F9" t="s">
        <v>20</v>
      </c>
      <c r="G9" t="s">
        <v>770</v>
      </c>
      <c r="H9" t="s">
        <v>770</v>
      </c>
      <c r="I9">
        <v>7478</v>
      </c>
      <c r="J9">
        <v>8033</v>
      </c>
    </row>
    <row r="10" spans="1:10">
      <c r="A10" t="s">
        <v>365</v>
      </c>
      <c r="B10">
        <f t="shared" si="0"/>
        <v>8039</v>
      </c>
      <c r="C10">
        <f t="shared" si="1"/>
        <v>9245</v>
      </c>
      <c r="D10">
        <v>1</v>
      </c>
      <c r="E10">
        <v>1</v>
      </c>
      <c r="F10" t="s">
        <v>12</v>
      </c>
      <c r="G10" t="s">
        <v>770</v>
      </c>
      <c r="H10" t="s">
        <v>770</v>
      </c>
      <c r="I10">
        <v>8038</v>
      </c>
      <c r="J10">
        <v>9244</v>
      </c>
    </row>
    <row r="11" spans="1:10">
      <c r="A11" t="s">
        <v>528</v>
      </c>
      <c r="B11">
        <f t="shared" si="0"/>
        <v>9241</v>
      </c>
      <c r="C11">
        <f t="shared" si="1"/>
        <v>10552</v>
      </c>
      <c r="D11">
        <v>1</v>
      </c>
      <c r="E11">
        <v>1</v>
      </c>
      <c r="F11" t="s">
        <v>12</v>
      </c>
      <c r="G11" t="s">
        <v>770</v>
      </c>
      <c r="H11" t="s">
        <v>770</v>
      </c>
      <c r="I11">
        <v>9240</v>
      </c>
      <c r="J11">
        <v>10551</v>
      </c>
    </row>
    <row r="12" spans="1:10">
      <c r="A12" t="s">
        <v>775</v>
      </c>
      <c r="B12">
        <f t="shared" si="0"/>
        <v>10552</v>
      </c>
      <c r="C12">
        <f t="shared" si="1"/>
        <v>11512</v>
      </c>
      <c r="D12">
        <v>1</v>
      </c>
      <c r="E12">
        <v>1</v>
      </c>
      <c r="F12" t="s">
        <v>20</v>
      </c>
      <c r="G12" t="s">
        <v>770</v>
      </c>
      <c r="H12" t="s">
        <v>770</v>
      </c>
      <c r="I12">
        <v>10551</v>
      </c>
      <c r="J12">
        <v>11511</v>
      </c>
    </row>
    <row r="13" spans="1:10">
      <c r="A13" t="s">
        <v>776</v>
      </c>
      <c r="B13">
        <f t="shared" si="0"/>
        <v>11511</v>
      </c>
      <c r="C13">
        <f t="shared" si="1"/>
        <v>13650</v>
      </c>
      <c r="D13">
        <v>1</v>
      </c>
      <c r="E13">
        <v>1</v>
      </c>
      <c r="F13" t="s">
        <v>20</v>
      </c>
      <c r="G13" t="s">
        <v>770</v>
      </c>
      <c r="H13" t="s">
        <v>770</v>
      </c>
      <c r="I13">
        <v>11510</v>
      </c>
      <c r="J13">
        <v>13649</v>
      </c>
    </row>
    <row r="14" spans="1:10">
      <c r="A14" t="s">
        <v>777</v>
      </c>
      <c r="B14">
        <f t="shared" si="0"/>
        <v>13646</v>
      </c>
      <c r="C14">
        <f t="shared" si="1"/>
        <v>15461</v>
      </c>
      <c r="D14">
        <v>1</v>
      </c>
      <c r="E14">
        <v>1</v>
      </c>
      <c r="F14" t="s">
        <v>253</v>
      </c>
      <c r="G14" t="s">
        <v>770</v>
      </c>
      <c r="H14" t="s">
        <v>770</v>
      </c>
      <c r="I14">
        <v>13645</v>
      </c>
      <c r="J14">
        <v>15460</v>
      </c>
    </row>
    <row r="15" spans="1:10">
      <c r="A15" t="s">
        <v>778</v>
      </c>
      <c r="B15">
        <f t="shared" si="0"/>
        <v>15457</v>
      </c>
      <c r="C15">
        <f t="shared" si="1"/>
        <v>16669</v>
      </c>
      <c r="D15">
        <v>1</v>
      </c>
      <c r="E15">
        <v>1</v>
      </c>
      <c r="F15" t="s">
        <v>18</v>
      </c>
      <c r="G15" t="s">
        <v>770</v>
      </c>
      <c r="H15" t="s">
        <v>770</v>
      </c>
      <c r="I15">
        <v>15456</v>
      </c>
      <c r="J15">
        <v>16668</v>
      </c>
    </row>
    <row r="16" spans="1:10">
      <c r="A16" t="s">
        <v>779</v>
      </c>
      <c r="B16">
        <f t="shared" si="0"/>
        <v>16670</v>
      </c>
      <c r="C16">
        <f t="shared" si="1"/>
        <v>17282</v>
      </c>
      <c r="D16">
        <v>1</v>
      </c>
      <c r="E16">
        <v>1</v>
      </c>
      <c r="F16" t="s">
        <v>18</v>
      </c>
      <c r="G16" t="s">
        <v>770</v>
      </c>
      <c r="H16" t="s">
        <v>770</v>
      </c>
      <c r="I16">
        <v>16669</v>
      </c>
      <c r="J16">
        <v>17281</v>
      </c>
    </row>
    <row r="17" spans="1:10">
      <c r="A17" t="s">
        <v>780</v>
      </c>
      <c r="B17">
        <f t="shared" si="0"/>
        <v>17278</v>
      </c>
      <c r="C17">
        <f t="shared" si="1"/>
        <v>17929</v>
      </c>
      <c r="D17">
        <v>1</v>
      </c>
      <c r="E17">
        <v>1</v>
      </c>
      <c r="F17" t="s">
        <v>20</v>
      </c>
      <c r="G17" t="s">
        <v>770</v>
      </c>
      <c r="H17" t="s">
        <v>770</v>
      </c>
      <c r="I17">
        <v>17277</v>
      </c>
      <c r="J17">
        <v>17928</v>
      </c>
    </row>
    <row r="18" spans="1:10">
      <c r="A18" t="s">
        <v>781</v>
      </c>
      <c r="B18">
        <f t="shared" si="0"/>
        <v>17960</v>
      </c>
      <c r="C18">
        <f t="shared" si="1"/>
        <v>19136</v>
      </c>
      <c r="D18">
        <v>1</v>
      </c>
      <c r="E18">
        <v>1</v>
      </c>
      <c r="F18" t="s">
        <v>20</v>
      </c>
      <c r="G18" t="s">
        <v>770</v>
      </c>
      <c r="H18" t="s">
        <v>770</v>
      </c>
      <c r="I18">
        <v>17959</v>
      </c>
      <c r="J18">
        <v>19135</v>
      </c>
    </row>
    <row r="19" spans="1:10">
      <c r="A19" t="s">
        <v>782</v>
      </c>
      <c r="B19">
        <f t="shared" si="0"/>
        <v>19273</v>
      </c>
      <c r="C19">
        <f t="shared" si="1"/>
        <v>21148</v>
      </c>
      <c r="D19">
        <v>1</v>
      </c>
      <c r="E19">
        <v>1</v>
      </c>
      <c r="F19" t="s">
        <v>12</v>
      </c>
      <c r="G19" t="s">
        <v>770</v>
      </c>
      <c r="H19" t="s">
        <v>770</v>
      </c>
      <c r="I19">
        <v>19272</v>
      </c>
      <c r="J19">
        <v>21147</v>
      </c>
    </row>
    <row r="20" spans="1:10">
      <c r="A20" t="s">
        <v>783</v>
      </c>
      <c r="B20">
        <f t="shared" si="0"/>
        <v>21161</v>
      </c>
      <c r="C20">
        <f t="shared" si="1"/>
        <v>22037</v>
      </c>
      <c r="D20">
        <v>1</v>
      </c>
      <c r="E20">
        <v>1</v>
      </c>
      <c r="F20" t="s">
        <v>34</v>
      </c>
      <c r="G20" t="s">
        <v>770</v>
      </c>
      <c r="H20" t="s">
        <v>770</v>
      </c>
      <c r="I20">
        <v>21160</v>
      </c>
      <c r="J20">
        <v>22036</v>
      </c>
    </row>
    <row r="21" spans="1:10">
      <c r="A21" t="s">
        <v>784</v>
      </c>
      <c r="B21">
        <f t="shared" si="0"/>
        <v>22053</v>
      </c>
      <c r="C21">
        <f t="shared" si="1"/>
        <v>23304</v>
      </c>
      <c r="D21">
        <v>1</v>
      </c>
      <c r="E21">
        <v>1</v>
      </c>
      <c r="F21" t="s">
        <v>34</v>
      </c>
      <c r="G21" t="s">
        <v>770</v>
      </c>
      <c r="H21" t="s">
        <v>770</v>
      </c>
      <c r="I21">
        <v>22052</v>
      </c>
      <c r="J21">
        <v>23303</v>
      </c>
    </row>
    <row r="22" spans="1:10">
      <c r="A22" t="s">
        <v>123</v>
      </c>
      <c r="B22">
        <f t="shared" si="0"/>
        <v>23306</v>
      </c>
      <c r="C22">
        <f t="shared" si="1"/>
        <v>24980</v>
      </c>
      <c r="D22">
        <v>1</v>
      </c>
      <c r="E22">
        <v>1</v>
      </c>
      <c r="F22" t="s">
        <v>34</v>
      </c>
      <c r="G22" t="s">
        <v>770</v>
      </c>
      <c r="H22" t="s">
        <v>770</v>
      </c>
      <c r="I22">
        <v>23305</v>
      </c>
      <c r="J22">
        <v>24979</v>
      </c>
    </row>
    <row r="23" spans="1:10">
      <c r="A23" t="s">
        <v>785</v>
      </c>
      <c r="B23">
        <f t="shared" si="0"/>
        <v>24972</v>
      </c>
      <c r="C23">
        <f t="shared" si="1"/>
        <v>25989</v>
      </c>
      <c r="D23">
        <v>1</v>
      </c>
      <c r="E23">
        <v>1</v>
      </c>
      <c r="F23" s="25" t="s">
        <v>12</v>
      </c>
      <c r="G23" t="s">
        <v>770</v>
      </c>
      <c r="H23" t="s">
        <v>770</v>
      </c>
      <c r="I23">
        <v>24971</v>
      </c>
      <c r="J23">
        <v>25988</v>
      </c>
    </row>
    <row r="24" spans="1:10">
      <c r="A24" t="s">
        <v>786</v>
      </c>
      <c r="B24">
        <f t="shared" si="0"/>
        <v>26036</v>
      </c>
      <c r="C24">
        <f t="shared" si="1"/>
        <v>26954</v>
      </c>
      <c r="D24">
        <v>-1</v>
      </c>
      <c r="E24">
        <v>1</v>
      </c>
      <c r="F24" s="25" t="s">
        <v>34</v>
      </c>
      <c r="G24" t="s">
        <v>770</v>
      </c>
      <c r="H24" t="s">
        <v>770</v>
      </c>
      <c r="I24">
        <v>26035</v>
      </c>
      <c r="J24">
        <v>26953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19"/>
  <sheetViews>
    <sheetView workbookViewId="0">
      <selection activeCell="D17" sqref="D17"/>
    </sheetView>
  </sheetViews>
  <sheetFormatPr defaultRowHeight="12.75"/>
  <cols>
    <col min="1" max="1" width="20.28515625" customWidth="1"/>
    <col min="6" max="6" width="15" customWidth="1"/>
    <col min="7" max="7" width="23.42578125" customWidth="1"/>
  </cols>
  <sheetData>
    <row r="1" spans="1:10">
      <c r="A1" t="s">
        <v>811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s="19" t="s">
        <v>812</v>
      </c>
      <c r="B3">
        <f>I3-I$3+1</f>
        <v>1</v>
      </c>
      <c r="C3">
        <f>J3-I$3+1</f>
        <v>460</v>
      </c>
      <c r="D3">
        <v>-1</v>
      </c>
      <c r="E3">
        <v>1</v>
      </c>
      <c r="F3" t="s">
        <v>157</v>
      </c>
      <c r="G3" t="s">
        <v>811</v>
      </c>
      <c r="H3" t="s">
        <v>811</v>
      </c>
      <c r="I3">
        <v>1684</v>
      </c>
      <c r="J3">
        <v>2143</v>
      </c>
    </row>
    <row r="4" spans="1:10">
      <c r="A4" t="s">
        <v>813</v>
      </c>
      <c r="B4">
        <f t="shared" ref="B4:B19" si="0">I4-I$3+1</f>
        <v>906</v>
      </c>
      <c r="C4">
        <f t="shared" ref="C4:C19" si="1">J4-I$3+1</f>
        <v>1224</v>
      </c>
      <c r="D4">
        <v>1</v>
      </c>
      <c r="E4">
        <v>1</v>
      </c>
      <c r="F4" t="s">
        <v>157</v>
      </c>
      <c r="G4" t="s">
        <v>811</v>
      </c>
      <c r="H4" t="s">
        <v>811</v>
      </c>
      <c r="I4">
        <v>2589</v>
      </c>
      <c r="J4">
        <v>2907</v>
      </c>
    </row>
    <row r="5" spans="1:10">
      <c r="A5" t="s">
        <v>814</v>
      </c>
      <c r="B5">
        <f t="shared" si="0"/>
        <v>1257</v>
      </c>
      <c r="C5">
        <f t="shared" si="1"/>
        <v>2025</v>
      </c>
      <c r="D5">
        <v>1</v>
      </c>
      <c r="E5">
        <v>1</v>
      </c>
      <c r="F5" t="s">
        <v>20</v>
      </c>
      <c r="G5" t="s">
        <v>811</v>
      </c>
      <c r="H5" t="s">
        <v>811</v>
      </c>
      <c r="I5">
        <v>2940</v>
      </c>
      <c r="J5">
        <v>3708</v>
      </c>
    </row>
    <row r="6" spans="1:10">
      <c r="A6" t="s">
        <v>815</v>
      </c>
      <c r="B6">
        <f t="shared" si="0"/>
        <v>2064</v>
      </c>
      <c r="C6">
        <f t="shared" si="1"/>
        <v>2844</v>
      </c>
      <c r="D6">
        <v>1</v>
      </c>
      <c r="E6">
        <v>1</v>
      </c>
      <c r="F6" t="s">
        <v>12</v>
      </c>
      <c r="G6" t="s">
        <v>811</v>
      </c>
      <c r="H6" t="s">
        <v>811</v>
      </c>
      <c r="I6">
        <v>3747</v>
      </c>
      <c r="J6">
        <v>4527</v>
      </c>
    </row>
    <row r="7" spans="1:10">
      <c r="A7" t="s">
        <v>816</v>
      </c>
      <c r="B7">
        <f t="shared" si="0"/>
        <v>2853</v>
      </c>
      <c r="C7">
        <f t="shared" si="1"/>
        <v>3549</v>
      </c>
      <c r="D7">
        <v>1</v>
      </c>
      <c r="E7">
        <v>1</v>
      </c>
      <c r="F7" t="s">
        <v>20</v>
      </c>
      <c r="G7" t="s">
        <v>811</v>
      </c>
      <c r="H7" t="s">
        <v>811</v>
      </c>
      <c r="I7">
        <v>4536</v>
      </c>
      <c r="J7">
        <v>5232</v>
      </c>
    </row>
    <row r="8" spans="1:10">
      <c r="A8" t="s">
        <v>817</v>
      </c>
      <c r="B8">
        <f t="shared" si="0"/>
        <v>3603</v>
      </c>
      <c r="C8">
        <f t="shared" si="1"/>
        <v>4368</v>
      </c>
      <c r="D8">
        <v>1</v>
      </c>
      <c r="E8">
        <v>1</v>
      </c>
      <c r="F8" t="s">
        <v>20</v>
      </c>
      <c r="G8" t="s">
        <v>811</v>
      </c>
      <c r="H8" t="s">
        <v>811</v>
      </c>
      <c r="I8">
        <v>5286</v>
      </c>
      <c r="J8">
        <v>6051</v>
      </c>
    </row>
    <row r="9" spans="1:10">
      <c r="A9" t="s">
        <v>818</v>
      </c>
      <c r="B9">
        <f t="shared" si="0"/>
        <v>4389</v>
      </c>
      <c r="C9">
        <f t="shared" si="1"/>
        <v>5076</v>
      </c>
      <c r="D9">
        <v>1</v>
      </c>
      <c r="E9">
        <v>1</v>
      </c>
      <c r="F9" t="s">
        <v>18</v>
      </c>
      <c r="G9" t="s">
        <v>811</v>
      </c>
      <c r="H9" t="s">
        <v>811</v>
      </c>
      <c r="I9">
        <v>6072</v>
      </c>
      <c r="J9">
        <v>6759</v>
      </c>
    </row>
    <row r="10" spans="1:10">
      <c r="A10" t="s">
        <v>819</v>
      </c>
      <c r="B10">
        <f t="shared" si="0"/>
        <v>5079</v>
      </c>
      <c r="C10">
        <f t="shared" si="1"/>
        <v>5529</v>
      </c>
      <c r="D10">
        <v>1</v>
      </c>
      <c r="E10">
        <v>1</v>
      </c>
      <c r="F10" t="s">
        <v>18</v>
      </c>
      <c r="G10" t="s">
        <v>811</v>
      </c>
      <c r="H10" t="s">
        <v>811</v>
      </c>
      <c r="I10">
        <v>6762</v>
      </c>
      <c r="J10">
        <v>7212</v>
      </c>
    </row>
    <row r="11" spans="1:10">
      <c r="A11" t="s">
        <v>820</v>
      </c>
      <c r="B11">
        <f t="shared" si="0"/>
        <v>5528</v>
      </c>
      <c r="C11">
        <f t="shared" si="1"/>
        <v>6014</v>
      </c>
      <c r="D11">
        <v>1</v>
      </c>
      <c r="E11">
        <v>1</v>
      </c>
      <c r="F11" t="s">
        <v>18</v>
      </c>
      <c r="G11" t="s">
        <v>811</v>
      </c>
      <c r="H11" t="s">
        <v>811</v>
      </c>
      <c r="I11">
        <v>7211</v>
      </c>
      <c r="J11">
        <v>7697</v>
      </c>
    </row>
    <row r="12" spans="1:10">
      <c r="A12" t="s">
        <v>821</v>
      </c>
      <c r="B12">
        <f t="shared" si="0"/>
        <v>6013</v>
      </c>
      <c r="C12">
        <f t="shared" si="1"/>
        <v>6577</v>
      </c>
      <c r="D12">
        <v>1</v>
      </c>
      <c r="E12">
        <v>1</v>
      </c>
      <c r="F12" t="s">
        <v>18</v>
      </c>
      <c r="G12" t="s">
        <v>811</v>
      </c>
      <c r="H12" t="s">
        <v>811</v>
      </c>
      <c r="I12">
        <v>7696</v>
      </c>
      <c r="J12">
        <v>8260</v>
      </c>
    </row>
    <row r="13" spans="1:10">
      <c r="A13" t="s">
        <v>59</v>
      </c>
      <c r="B13">
        <f t="shared" si="0"/>
        <v>6718</v>
      </c>
      <c r="C13">
        <f t="shared" si="1"/>
        <v>7891</v>
      </c>
      <c r="D13">
        <v>1</v>
      </c>
      <c r="E13">
        <v>1</v>
      </c>
      <c r="F13" t="s">
        <v>20</v>
      </c>
      <c r="G13" t="s">
        <v>811</v>
      </c>
      <c r="H13" t="s">
        <v>811</v>
      </c>
      <c r="I13">
        <v>8401</v>
      </c>
      <c r="J13">
        <v>9574</v>
      </c>
    </row>
    <row r="14" spans="1:10">
      <c r="A14" t="s">
        <v>61</v>
      </c>
      <c r="B14">
        <f t="shared" si="0"/>
        <v>8065</v>
      </c>
      <c r="C14">
        <f t="shared" si="1"/>
        <v>8908</v>
      </c>
      <c r="D14">
        <v>1</v>
      </c>
      <c r="E14">
        <v>1</v>
      </c>
      <c r="F14" t="s">
        <v>18</v>
      </c>
      <c r="G14" t="s">
        <v>811</v>
      </c>
      <c r="H14" t="s">
        <v>811</v>
      </c>
      <c r="I14">
        <v>9748</v>
      </c>
      <c r="J14">
        <v>10591</v>
      </c>
    </row>
    <row r="15" spans="1:10">
      <c r="A15" t="s">
        <v>62</v>
      </c>
      <c r="B15">
        <f t="shared" si="0"/>
        <v>8910</v>
      </c>
      <c r="C15">
        <f t="shared" si="1"/>
        <v>9993</v>
      </c>
      <c r="D15">
        <v>1</v>
      </c>
      <c r="E15">
        <v>1</v>
      </c>
      <c r="F15" t="s">
        <v>34</v>
      </c>
      <c r="G15" t="s">
        <v>811</v>
      </c>
      <c r="H15" t="s">
        <v>811</v>
      </c>
      <c r="I15">
        <v>10593</v>
      </c>
      <c r="J15">
        <v>11676</v>
      </c>
    </row>
    <row r="16" spans="1:10">
      <c r="A16" t="s">
        <v>63</v>
      </c>
      <c r="B16">
        <f t="shared" si="0"/>
        <v>9996</v>
      </c>
      <c r="C16">
        <f t="shared" si="1"/>
        <v>10947</v>
      </c>
      <c r="D16">
        <v>1</v>
      </c>
      <c r="E16">
        <v>1</v>
      </c>
      <c r="F16" t="s">
        <v>18</v>
      </c>
      <c r="G16" t="s">
        <v>811</v>
      </c>
      <c r="H16" t="s">
        <v>811</v>
      </c>
      <c r="I16">
        <v>11679</v>
      </c>
      <c r="J16">
        <v>12630</v>
      </c>
    </row>
    <row r="17" spans="1:10">
      <c r="A17" t="s">
        <v>822</v>
      </c>
      <c r="B17">
        <f t="shared" si="0"/>
        <v>11095</v>
      </c>
      <c r="C17">
        <f t="shared" si="1"/>
        <v>12544</v>
      </c>
      <c r="D17">
        <v>1</v>
      </c>
      <c r="E17">
        <v>1</v>
      </c>
      <c r="F17" t="s">
        <v>12</v>
      </c>
      <c r="G17" t="s">
        <v>811</v>
      </c>
      <c r="H17" t="s">
        <v>811</v>
      </c>
      <c r="I17">
        <v>12778</v>
      </c>
      <c r="J17">
        <v>14227</v>
      </c>
    </row>
    <row r="18" spans="1:10">
      <c r="A18" t="s">
        <v>823</v>
      </c>
      <c r="B18">
        <f t="shared" si="0"/>
        <v>13150</v>
      </c>
      <c r="C18">
        <f t="shared" si="1"/>
        <v>14053</v>
      </c>
      <c r="D18">
        <v>1</v>
      </c>
      <c r="E18">
        <v>1</v>
      </c>
      <c r="F18" t="s">
        <v>20</v>
      </c>
      <c r="G18" t="s">
        <v>811</v>
      </c>
      <c r="H18" t="s">
        <v>811</v>
      </c>
      <c r="I18">
        <v>14833</v>
      </c>
      <c r="J18">
        <v>15736</v>
      </c>
    </row>
    <row r="19" spans="1:10">
      <c r="A19" t="s">
        <v>824</v>
      </c>
      <c r="B19">
        <f t="shared" si="0"/>
        <v>14077</v>
      </c>
      <c r="C19">
        <f t="shared" si="1"/>
        <v>14980</v>
      </c>
      <c r="D19">
        <v>-1</v>
      </c>
      <c r="E19">
        <v>1</v>
      </c>
      <c r="F19" t="s">
        <v>157</v>
      </c>
      <c r="G19" t="s">
        <v>811</v>
      </c>
      <c r="H19" t="s">
        <v>811</v>
      </c>
      <c r="I19">
        <v>15760</v>
      </c>
      <c r="J19">
        <v>16663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24"/>
  <sheetViews>
    <sheetView zoomScale="130" zoomScaleNormal="130" workbookViewId="0">
      <selection activeCell="F24" sqref="F24"/>
    </sheetView>
  </sheetViews>
  <sheetFormatPr defaultRowHeight="12.75"/>
  <cols>
    <col min="1" max="1" width="15.5703125" customWidth="1"/>
    <col min="6" max="6" width="12.5703125" customWidth="1"/>
    <col min="7" max="7" width="22.85546875" customWidth="1"/>
  </cols>
  <sheetData>
    <row r="1" spans="1:10">
      <c r="A1" t="s">
        <v>825</v>
      </c>
    </row>
    <row r="2" spans="1:10">
      <c r="A2" s="32" t="s">
        <v>2</v>
      </c>
      <c r="B2" s="32" t="s">
        <v>3</v>
      </c>
      <c r="C2" s="32" t="s">
        <v>4</v>
      </c>
      <c r="D2" s="32" t="s">
        <v>5</v>
      </c>
      <c r="E2" s="32" t="s">
        <v>6</v>
      </c>
      <c r="F2" s="32" t="s">
        <v>7</v>
      </c>
      <c r="G2" s="32" t="s">
        <v>8</v>
      </c>
      <c r="H2" s="32" t="s">
        <v>9</v>
      </c>
      <c r="I2" s="32" t="s">
        <v>66</v>
      </c>
      <c r="J2" s="32" t="s">
        <v>67</v>
      </c>
    </row>
    <row r="3" spans="1:10">
      <c r="A3" t="s">
        <v>826</v>
      </c>
      <c r="B3">
        <f>I3-I$3+1</f>
        <v>1</v>
      </c>
      <c r="C3">
        <f>J3-I$3+1</f>
        <v>325</v>
      </c>
      <c r="D3">
        <v>-1</v>
      </c>
      <c r="E3">
        <v>1</v>
      </c>
      <c r="F3" t="s">
        <v>18</v>
      </c>
      <c r="G3" t="s">
        <v>825</v>
      </c>
      <c r="H3" t="s">
        <v>825</v>
      </c>
      <c r="I3">
        <v>1627</v>
      </c>
      <c r="J3">
        <v>1951</v>
      </c>
    </row>
    <row r="4" spans="1:10">
      <c r="A4" t="s">
        <v>827</v>
      </c>
      <c r="B4">
        <f>I4-I$3+1</f>
        <v>478</v>
      </c>
      <c r="C4">
        <f t="shared" ref="C4:C24" si="0">J4-I$3+1</f>
        <v>1876</v>
      </c>
      <c r="D4">
        <v>1</v>
      </c>
      <c r="E4">
        <v>1</v>
      </c>
      <c r="F4" t="s">
        <v>18</v>
      </c>
      <c r="G4" t="s">
        <v>825</v>
      </c>
      <c r="H4" t="s">
        <v>825</v>
      </c>
      <c r="I4">
        <v>2104</v>
      </c>
      <c r="J4">
        <v>3502</v>
      </c>
    </row>
    <row r="5" spans="1:10">
      <c r="A5" t="s">
        <v>828</v>
      </c>
      <c r="B5">
        <f t="shared" ref="B5:B24" si="1">I5-I$3+1</f>
        <v>1957</v>
      </c>
      <c r="C5">
        <f t="shared" si="0"/>
        <v>3388</v>
      </c>
      <c r="D5">
        <v>1</v>
      </c>
      <c r="E5">
        <v>1</v>
      </c>
      <c r="F5" t="s">
        <v>34</v>
      </c>
      <c r="G5" t="s">
        <v>825</v>
      </c>
      <c r="H5" t="s">
        <v>825</v>
      </c>
      <c r="I5">
        <v>3583</v>
      </c>
      <c r="J5">
        <v>5014</v>
      </c>
    </row>
    <row r="6" spans="1:10">
      <c r="A6" t="s">
        <v>829</v>
      </c>
      <c r="B6">
        <f t="shared" si="1"/>
        <v>3425</v>
      </c>
      <c r="C6">
        <f t="shared" si="0"/>
        <v>3887</v>
      </c>
      <c r="D6">
        <v>1</v>
      </c>
      <c r="E6">
        <v>1</v>
      </c>
      <c r="F6" t="s">
        <v>20</v>
      </c>
      <c r="G6" t="s">
        <v>825</v>
      </c>
      <c r="H6" t="s">
        <v>825</v>
      </c>
      <c r="I6">
        <v>5051</v>
      </c>
      <c r="J6">
        <v>5513</v>
      </c>
    </row>
    <row r="7" spans="1:10">
      <c r="A7" t="s">
        <v>830</v>
      </c>
      <c r="B7">
        <f t="shared" si="1"/>
        <v>3880</v>
      </c>
      <c r="C7">
        <f t="shared" si="0"/>
        <v>5062</v>
      </c>
      <c r="D7">
        <v>1</v>
      </c>
      <c r="E7">
        <v>1</v>
      </c>
      <c r="F7" t="s">
        <v>14</v>
      </c>
      <c r="G7" t="s">
        <v>825</v>
      </c>
      <c r="H7" t="s">
        <v>825</v>
      </c>
      <c r="I7">
        <v>5506</v>
      </c>
      <c r="J7">
        <v>6688</v>
      </c>
    </row>
    <row r="8" spans="1:10">
      <c r="A8" t="s">
        <v>831</v>
      </c>
      <c r="B8">
        <f t="shared" si="1"/>
        <v>5253</v>
      </c>
      <c r="C8">
        <f t="shared" si="0"/>
        <v>7446</v>
      </c>
      <c r="D8">
        <v>1</v>
      </c>
      <c r="E8">
        <v>1</v>
      </c>
      <c r="F8" t="s">
        <v>12</v>
      </c>
      <c r="G8" t="s">
        <v>825</v>
      </c>
      <c r="H8" t="s">
        <v>825</v>
      </c>
      <c r="I8">
        <v>6879</v>
      </c>
      <c r="J8">
        <v>9072</v>
      </c>
    </row>
    <row r="9" spans="1:10">
      <c r="A9" t="s">
        <v>832</v>
      </c>
      <c r="B9">
        <f t="shared" si="1"/>
        <v>7511</v>
      </c>
      <c r="C9">
        <f t="shared" si="0"/>
        <v>8468</v>
      </c>
      <c r="D9">
        <v>1</v>
      </c>
      <c r="E9">
        <v>1</v>
      </c>
      <c r="F9" t="s">
        <v>18</v>
      </c>
      <c r="G9" t="s">
        <v>825</v>
      </c>
      <c r="H9" t="s">
        <v>825</v>
      </c>
      <c r="I9">
        <v>9137</v>
      </c>
      <c r="J9">
        <v>10094</v>
      </c>
    </row>
    <row r="10" spans="1:10">
      <c r="A10" t="s">
        <v>833</v>
      </c>
      <c r="B10">
        <f t="shared" si="1"/>
        <v>8464</v>
      </c>
      <c r="C10">
        <f t="shared" si="0"/>
        <v>9637</v>
      </c>
      <c r="D10">
        <v>1</v>
      </c>
      <c r="E10">
        <v>1</v>
      </c>
      <c r="F10" t="s">
        <v>18</v>
      </c>
      <c r="G10" t="s">
        <v>825</v>
      </c>
      <c r="H10" t="s">
        <v>825</v>
      </c>
      <c r="I10">
        <v>10090</v>
      </c>
      <c r="J10">
        <v>11263</v>
      </c>
    </row>
    <row r="11" spans="1:10">
      <c r="A11" t="s">
        <v>834</v>
      </c>
      <c r="B11">
        <f t="shared" si="1"/>
        <v>9640</v>
      </c>
      <c r="C11">
        <f t="shared" si="0"/>
        <v>11101</v>
      </c>
      <c r="D11">
        <v>1</v>
      </c>
      <c r="E11">
        <v>1</v>
      </c>
      <c r="F11" t="s">
        <v>20</v>
      </c>
      <c r="G11" t="s">
        <v>825</v>
      </c>
      <c r="H11" t="s">
        <v>825</v>
      </c>
      <c r="I11">
        <v>11266</v>
      </c>
      <c r="J11">
        <v>12727</v>
      </c>
    </row>
    <row r="12" spans="1:10">
      <c r="A12" t="s">
        <v>835</v>
      </c>
      <c r="B12">
        <f t="shared" si="1"/>
        <v>11101</v>
      </c>
      <c r="C12">
        <f t="shared" si="0"/>
        <v>12337</v>
      </c>
      <c r="D12">
        <v>1</v>
      </c>
      <c r="E12">
        <v>1</v>
      </c>
      <c r="F12" t="s">
        <v>18</v>
      </c>
      <c r="G12" t="s">
        <v>825</v>
      </c>
      <c r="H12" t="s">
        <v>825</v>
      </c>
      <c r="I12">
        <v>12727</v>
      </c>
      <c r="J12">
        <v>13963</v>
      </c>
    </row>
    <row r="13" spans="1:10">
      <c r="A13" t="s">
        <v>836</v>
      </c>
      <c r="B13">
        <f t="shared" si="1"/>
        <v>12388</v>
      </c>
      <c r="C13">
        <f t="shared" si="0"/>
        <v>13546</v>
      </c>
      <c r="D13">
        <v>1</v>
      </c>
      <c r="E13">
        <v>1</v>
      </c>
      <c r="F13" t="s">
        <v>18</v>
      </c>
      <c r="G13" t="s">
        <v>825</v>
      </c>
      <c r="H13" t="s">
        <v>825</v>
      </c>
      <c r="I13">
        <v>14014</v>
      </c>
      <c r="J13">
        <v>15172</v>
      </c>
    </row>
    <row r="14" spans="1:10">
      <c r="A14" t="s">
        <v>837</v>
      </c>
      <c r="B14">
        <f t="shared" si="1"/>
        <v>13820</v>
      </c>
      <c r="C14">
        <f t="shared" si="0"/>
        <v>14132</v>
      </c>
      <c r="D14">
        <v>1</v>
      </c>
      <c r="E14">
        <v>1</v>
      </c>
      <c r="F14" t="s">
        <v>157</v>
      </c>
      <c r="G14" t="s">
        <v>825</v>
      </c>
      <c r="H14" t="s">
        <v>825</v>
      </c>
      <c r="I14">
        <v>15446</v>
      </c>
      <c r="J14">
        <v>15758</v>
      </c>
    </row>
    <row r="15" spans="1:10">
      <c r="A15" t="s">
        <v>838</v>
      </c>
      <c r="B15">
        <f t="shared" si="1"/>
        <v>14131</v>
      </c>
      <c r="C15">
        <f t="shared" si="0"/>
        <v>15493</v>
      </c>
      <c r="D15">
        <v>1</v>
      </c>
      <c r="E15">
        <v>1</v>
      </c>
      <c r="F15" t="s">
        <v>20</v>
      </c>
      <c r="G15" t="s">
        <v>825</v>
      </c>
      <c r="H15" t="s">
        <v>825</v>
      </c>
      <c r="I15">
        <v>15757</v>
      </c>
      <c r="J15">
        <v>17119</v>
      </c>
    </row>
    <row r="16" spans="1:10">
      <c r="A16" t="s">
        <v>358</v>
      </c>
      <c r="B16">
        <f t="shared" si="1"/>
        <v>15554</v>
      </c>
      <c r="C16">
        <f t="shared" si="0"/>
        <v>16598</v>
      </c>
      <c r="D16">
        <v>-1</v>
      </c>
      <c r="E16">
        <v>1</v>
      </c>
      <c r="F16" t="s">
        <v>34</v>
      </c>
      <c r="G16" t="s">
        <v>825</v>
      </c>
      <c r="H16" t="s">
        <v>825</v>
      </c>
      <c r="I16">
        <v>17180</v>
      </c>
      <c r="J16">
        <v>18224</v>
      </c>
    </row>
    <row r="17" spans="1:10">
      <c r="A17" t="s">
        <v>839</v>
      </c>
      <c r="B17">
        <f t="shared" si="1"/>
        <v>16594</v>
      </c>
      <c r="C17">
        <f t="shared" si="0"/>
        <v>17389</v>
      </c>
      <c r="D17">
        <v>-1</v>
      </c>
      <c r="E17">
        <v>1</v>
      </c>
      <c r="F17" t="s">
        <v>20</v>
      </c>
      <c r="G17" t="s">
        <v>825</v>
      </c>
      <c r="H17" t="s">
        <v>825</v>
      </c>
      <c r="I17">
        <v>18220</v>
      </c>
      <c r="J17">
        <v>19015</v>
      </c>
    </row>
    <row r="18" spans="1:10">
      <c r="A18" t="s">
        <v>840</v>
      </c>
      <c r="B18">
        <f t="shared" si="1"/>
        <v>17385</v>
      </c>
      <c r="C18">
        <f t="shared" si="0"/>
        <v>18486</v>
      </c>
      <c r="D18">
        <v>-1</v>
      </c>
      <c r="E18">
        <v>1</v>
      </c>
      <c r="F18" t="s">
        <v>46</v>
      </c>
      <c r="G18" t="s">
        <v>825</v>
      </c>
      <c r="H18" t="s">
        <v>825</v>
      </c>
      <c r="I18">
        <v>19011</v>
      </c>
      <c r="J18">
        <v>20112</v>
      </c>
    </row>
    <row r="19" spans="1:10">
      <c r="A19" t="s">
        <v>841</v>
      </c>
      <c r="B19">
        <f t="shared" si="1"/>
        <v>18962</v>
      </c>
      <c r="C19">
        <f t="shared" si="0"/>
        <v>21248</v>
      </c>
      <c r="D19">
        <v>1</v>
      </c>
      <c r="E19">
        <v>1</v>
      </c>
      <c r="F19" t="s">
        <v>20</v>
      </c>
      <c r="G19" t="s">
        <v>825</v>
      </c>
      <c r="H19" t="s">
        <v>825</v>
      </c>
      <c r="I19">
        <v>20588</v>
      </c>
      <c r="J19">
        <v>22874</v>
      </c>
    </row>
    <row r="20" spans="1:10">
      <c r="A20" t="s">
        <v>842</v>
      </c>
      <c r="B20">
        <f t="shared" si="1"/>
        <v>21267</v>
      </c>
      <c r="C20">
        <f t="shared" si="0"/>
        <v>22746</v>
      </c>
      <c r="D20">
        <v>1</v>
      </c>
      <c r="E20">
        <v>1</v>
      </c>
      <c r="F20" t="s">
        <v>12</v>
      </c>
      <c r="G20" t="s">
        <v>825</v>
      </c>
      <c r="H20" t="s">
        <v>825</v>
      </c>
      <c r="I20">
        <v>22893</v>
      </c>
      <c r="J20">
        <v>24372</v>
      </c>
    </row>
    <row r="21" spans="1:10">
      <c r="A21" t="s">
        <v>843</v>
      </c>
      <c r="B21">
        <f t="shared" si="1"/>
        <v>22742</v>
      </c>
      <c r="C21">
        <f t="shared" si="0"/>
        <v>25229</v>
      </c>
      <c r="D21">
        <v>1</v>
      </c>
      <c r="E21">
        <v>1</v>
      </c>
      <c r="F21" t="s">
        <v>18</v>
      </c>
      <c r="G21" t="s">
        <v>825</v>
      </c>
      <c r="H21" t="s">
        <v>825</v>
      </c>
      <c r="I21">
        <v>24368</v>
      </c>
      <c r="J21">
        <v>26855</v>
      </c>
    </row>
    <row r="22" spans="1:10">
      <c r="A22" t="s">
        <v>844</v>
      </c>
      <c r="B22">
        <f t="shared" si="1"/>
        <v>25308</v>
      </c>
      <c r="C22">
        <f t="shared" si="0"/>
        <v>26499</v>
      </c>
      <c r="D22">
        <v>-1</v>
      </c>
      <c r="E22">
        <v>1</v>
      </c>
      <c r="F22" t="s">
        <v>46</v>
      </c>
      <c r="G22" t="s">
        <v>825</v>
      </c>
      <c r="H22" t="s">
        <v>825</v>
      </c>
      <c r="I22">
        <v>26934</v>
      </c>
      <c r="J22">
        <v>28125</v>
      </c>
    </row>
    <row r="23" spans="1:10">
      <c r="A23" t="s">
        <v>845</v>
      </c>
      <c r="B23">
        <f t="shared" si="1"/>
        <v>26759</v>
      </c>
      <c r="C23">
        <f t="shared" si="0"/>
        <v>26903</v>
      </c>
      <c r="D23">
        <v>1</v>
      </c>
      <c r="E23">
        <v>1</v>
      </c>
      <c r="F23" t="s">
        <v>20</v>
      </c>
      <c r="G23" t="s">
        <v>825</v>
      </c>
      <c r="H23" t="s">
        <v>825</v>
      </c>
      <c r="I23">
        <v>28385</v>
      </c>
      <c r="J23">
        <v>28529</v>
      </c>
    </row>
    <row r="24" spans="1:10">
      <c r="A24" t="s">
        <v>783</v>
      </c>
      <c r="B24">
        <f t="shared" si="1"/>
        <v>27157</v>
      </c>
      <c r="C24">
        <f t="shared" si="0"/>
        <v>28051</v>
      </c>
      <c r="D24">
        <v>1</v>
      </c>
      <c r="E24">
        <v>1</v>
      </c>
      <c r="F24" t="s">
        <v>34</v>
      </c>
      <c r="G24" t="s">
        <v>825</v>
      </c>
      <c r="H24" t="s">
        <v>825</v>
      </c>
      <c r="I24">
        <v>28783</v>
      </c>
      <c r="J24">
        <v>29677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workbookViewId="0">
      <selection activeCell="F23" sqref="F23"/>
    </sheetView>
  </sheetViews>
  <sheetFormatPr defaultRowHeight="12.75"/>
  <cols>
    <col min="7" max="7" width="16.28515625" customWidth="1"/>
  </cols>
  <sheetData>
    <row r="1" spans="1:10">
      <c r="A1" s="31" t="s">
        <v>64</v>
      </c>
      <c r="B1" s="35" t="s">
        <v>73</v>
      </c>
      <c r="C1" s="34"/>
      <c r="D1" s="34"/>
      <c r="E1" s="34"/>
      <c r="F1" s="34"/>
      <c r="G1" s="34"/>
    </row>
    <row r="2" spans="1:10">
      <c r="A2" s="31" t="s">
        <v>2</v>
      </c>
      <c r="B2" s="31" t="s">
        <v>3</v>
      </c>
      <c r="C2" s="31" t="s">
        <v>4</v>
      </c>
      <c r="D2" s="31" t="s">
        <v>5</v>
      </c>
      <c r="E2" s="31" t="s">
        <v>6</v>
      </c>
      <c r="F2" s="31" t="s">
        <v>7</v>
      </c>
      <c r="G2" s="31" t="s">
        <v>8</v>
      </c>
      <c r="H2" s="31" t="s">
        <v>9</v>
      </c>
      <c r="I2" s="31" t="s">
        <v>66</v>
      </c>
      <c r="J2" s="31" t="s">
        <v>67</v>
      </c>
    </row>
    <row r="3" spans="1:10">
      <c r="A3" s="31" t="s">
        <v>74</v>
      </c>
      <c r="B3" s="31">
        <f t="shared" ref="B3:B22" si="0">I3-7537</f>
        <v>1</v>
      </c>
      <c r="C3" s="31">
        <f t="shared" ref="C3:C22" si="1">J3-7537</f>
        <v>942</v>
      </c>
      <c r="D3" s="5" t="s">
        <v>17</v>
      </c>
      <c r="E3" s="31">
        <v>1</v>
      </c>
      <c r="F3" s="31" t="s">
        <v>18</v>
      </c>
      <c r="G3" s="31" t="s">
        <v>75</v>
      </c>
      <c r="H3" s="31" t="s">
        <v>76</v>
      </c>
      <c r="I3" s="31">
        <v>7538</v>
      </c>
      <c r="J3" s="31">
        <v>8479</v>
      </c>
    </row>
    <row r="4" spans="1:10">
      <c r="A4" s="31" t="s">
        <v>77</v>
      </c>
      <c r="B4" s="31">
        <f t="shared" si="0"/>
        <v>1002</v>
      </c>
      <c r="C4" s="31">
        <f t="shared" si="1"/>
        <v>1904</v>
      </c>
      <c r="D4" s="31" t="s">
        <v>11</v>
      </c>
      <c r="E4" s="31">
        <v>1</v>
      </c>
      <c r="F4" s="31" t="s">
        <v>20</v>
      </c>
      <c r="G4" s="31" t="s">
        <v>75</v>
      </c>
      <c r="H4" s="31" t="s">
        <v>76</v>
      </c>
      <c r="I4" s="31">
        <v>8539</v>
      </c>
      <c r="J4" s="31">
        <v>9441</v>
      </c>
    </row>
    <row r="5" spans="1:10">
      <c r="A5" s="31" t="s">
        <v>78</v>
      </c>
      <c r="B5" s="31">
        <f t="shared" si="0"/>
        <v>2046</v>
      </c>
      <c r="C5" s="31">
        <f t="shared" si="1"/>
        <v>3092</v>
      </c>
      <c r="D5" s="5" t="s">
        <v>17</v>
      </c>
      <c r="E5" s="31">
        <v>1</v>
      </c>
      <c r="F5" s="31" t="s">
        <v>18</v>
      </c>
      <c r="G5" s="31" t="s">
        <v>75</v>
      </c>
      <c r="H5" s="31" t="s">
        <v>76</v>
      </c>
      <c r="I5" s="31">
        <v>9583</v>
      </c>
      <c r="J5" s="31">
        <v>10629</v>
      </c>
    </row>
    <row r="6" spans="1:10">
      <c r="A6" s="31" t="s">
        <v>79</v>
      </c>
      <c r="B6" s="31">
        <f t="shared" si="0"/>
        <v>3089</v>
      </c>
      <c r="C6" s="31">
        <f t="shared" si="1"/>
        <v>3955</v>
      </c>
      <c r="D6" s="5" t="s">
        <v>17</v>
      </c>
      <c r="E6" s="31">
        <v>1</v>
      </c>
      <c r="F6" s="31" t="s">
        <v>18</v>
      </c>
      <c r="G6" s="31" t="s">
        <v>75</v>
      </c>
      <c r="H6" s="31" t="s">
        <v>76</v>
      </c>
      <c r="I6" s="31">
        <v>10626</v>
      </c>
      <c r="J6" s="31">
        <v>11492</v>
      </c>
    </row>
    <row r="7" spans="1:10">
      <c r="A7" s="31" t="s">
        <v>80</v>
      </c>
      <c r="B7" s="31">
        <f t="shared" si="0"/>
        <v>4006</v>
      </c>
      <c r="C7" s="31">
        <f t="shared" si="1"/>
        <v>5394</v>
      </c>
      <c r="D7" s="31" t="s">
        <v>11</v>
      </c>
      <c r="E7" s="31">
        <v>1</v>
      </c>
      <c r="F7" s="31" t="s">
        <v>14</v>
      </c>
      <c r="G7" s="31" t="s">
        <v>75</v>
      </c>
      <c r="H7" s="31" t="s">
        <v>76</v>
      </c>
      <c r="I7" s="20">
        <v>11543</v>
      </c>
      <c r="J7" s="20">
        <v>12931</v>
      </c>
    </row>
    <row r="8" spans="1:10">
      <c r="A8" s="31" t="s">
        <v>81</v>
      </c>
      <c r="B8" s="31">
        <f t="shared" si="0"/>
        <v>6009</v>
      </c>
      <c r="C8" s="31">
        <f t="shared" si="1"/>
        <v>7310</v>
      </c>
      <c r="D8" s="5" t="s">
        <v>17</v>
      </c>
      <c r="E8" s="31">
        <v>1</v>
      </c>
      <c r="F8" s="31" t="s">
        <v>20</v>
      </c>
      <c r="G8" s="31" t="s">
        <v>75</v>
      </c>
      <c r="H8" s="31" t="s">
        <v>76</v>
      </c>
      <c r="I8" s="20">
        <v>13546</v>
      </c>
      <c r="J8" s="20">
        <v>14847</v>
      </c>
    </row>
    <row r="9" spans="1:10">
      <c r="A9" s="31" t="s">
        <v>82</v>
      </c>
      <c r="B9" s="31">
        <f t="shared" si="0"/>
        <v>7325</v>
      </c>
      <c r="C9" s="31">
        <f t="shared" si="1"/>
        <v>8227</v>
      </c>
      <c r="D9" s="5" t="s">
        <v>17</v>
      </c>
      <c r="E9" s="31">
        <v>1</v>
      </c>
      <c r="F9" s="31" t="s">
        <v>14</v>
      </c>
      <c r="G9" s="31" t="s">
        <v>75</v>
      </c>
      <c r="H9" s="31" t="s">
        <v>76</v>
      </c>
      <c r="I9" s="20">
        <v>14862</v>
      </c>
      <c r="J9" s="20">
        <v>15764</v>
      </c>
    </row>
    <row r="10" spans="1:10">
      <c r="A10" s="31" t="s">
        <v>83</v>
      </c>
      <c r="B10" s="31">
        <f t="shared" si="0"/>
        <v>8263</v>
      </c>
      <c r="C10" s="31">
        <f t="shared" si="1"/>
        <v>9609</v>
      </c>
      <c r="D10" s="5" t="s">
        <v>17</v>
      </c>
      <c r="E10" s="31">
        <v>1</v>
      </c>
      <c r="F10" s="31" t="s">
        <v>14</v>
      </c>
      <c r="G10" s="31" t="s">
        <v>75</v>
      </c>
      <c r="H10" s="31" t="s">
        <v>76</v>
      </c>
      <c r="I10" s="20">
        <v>15800</v>
      </c>
      <c r="J10" s="20">
        <v>17146</v>
      </c>
    </row>
    <row r="11" spans="1:10">
      <c r="A11" s="31" t="s">
        <v>84</v>
      </c>
      <c r="B11" s="31">
        <f t="shared" si="0"/>
        <v>9609</v>
      </c>
      <c r="C11" s="31">
        <f t="shared" si="1"/>
        <v>10316</v>
      </c>
      <c r="D11" s="5" t="s">
        <v>17</v>
      </c>
      <c r="E11" s="31">
        <v>1</v>
      </c>
      <c r="F11" s="31" t="s">
        <v>14</v>
      </c>
      <c r="G11" s="31" t="s">
        <v>75</v>
      </c>
      <c r="H11" s="31" t="s">
        <v>76</v>
      </c>
      <c r="I11" s="20">
        <v>17146</v>
      </c>
      <c r="J11" s="20">
        <v>17853</v>
      </c>
    </row>
    <row r="12" spans="1:10">
      <c r="A12" s="31" t="s">
        <v>85</v>
      </c>
      <c r="B12" s="31">
        <f t="shared" si="0"/>
        <v>10327</v>
      </c>
      <c r="C12" s="31">
        <f t="shared" si="1"/>
        <v>11208</v>
      </c>
      <c r="D12" s="5" t="s">
        <v>17</v>
      </c>
      <c r="E12" s="31">
        <v>1</v>
      </c>
      <c r="F12" s="31" t="s">
        <v>20</v>
      </c>
      <c r="G12" s="31" t="s">
        <v>75</v>
      </c>
      <c r="H12" s="31" t="s">
        <v>76</v>
      </c>
      <c r="I12" s="20">
        <v>17864</v>
      </c>
      <c r="J12" s="20">
        <v>18745</v>
      </c>
    </row>
    <row r="13" spans="1:10">
      <c r="A13" s="31" t="s">
        <v>86</v>
      </c>
      <c r="B13" s="31">
        <f t="shared" si="0"/>
        <v>11192</v>
      </c>
      <c r="C13" s="31">
        <f t="shared" si="1"/>
        <v>11890</v>
      </c>
      <c r="D13" s="5" t="s">
        <v>17</v>
      </c>
      <c r="E13" s="31">
        <v>1</v>
      </c>
      <c r="F13" s="31" t="s">
        <v>20</v>
      </c>
      <c r="G13" s="31" t="s">
        <v>75</v>
      </c>
      <c r="H13" s="31" t="s">
        <v>76</v>
      </c>
      <c r="I13" s="20">
        <v>18729</v>
      </c>
      <c r="J13" s="20">
        <v>19427</v>
      </c>
    </row>
    <row r="14" spans="1:10">
      <c r="A14" s="31" t="s">
        <v>30</v>
      </c>
      <c r="B14" s="31">
        <f t="shared" si="0"/>
        <v>11952</v>
      </c>
      <c r="C14" s="31">
        <f t="shared" si="1"/>
        <v>13346</v>
      </c>
      <c r="D14" s="31" t="s">
        <v>11</v>
      </c>
      <c r="E14" s="31">
        <v>1</v>
      </c>
      <c r="F14" s="31" t="s">
        <v>14</v>
      </c>
      <c r="G14" s="31" t="s">
        <v>75</v>
      </c>
      <c r="H14" s="31" t="s">
        <v>76</v>
      </c>
      <c r="I14" s="20">
        <v>19489</v>
      </c>
      <c r="J14" s="20">
        <v>20883</v>
      </c>
    </row>
    <row r="15" spans="1:10">
      <c r="A15" s="31" t="s">
        <v>31</v>
      </c>
      <c r="B15" s="31">
        <f t="shared" si="0"/>
        <v>13343</v>
      </c>
      <c r="C15" s="31">
        <f t="shared" si="1"/>
        <v>15529</v>
      </c>
      <c r="D15" s="31" t="s">
        <v>11</v>
      </c>
      <c r="E15" s="31">
        <v>1</v>
      </c>
      <c r="F15" s="31" t="s">
        <v>14</v>
      </c>
      <c r="G15" s="31" t="s">
        <v>75</v>
      </c>
      <c r="H15" s="31" t="s">
        <v>76</v>
      </c>
      <c r="I15" s="20">
        <v>20880</v>
      </c>
      <c r="J15" s="20">
        <v>23066</v>
      </c>
    </row>
    <row r="16" spans="1:10">
      <c r="A16" s="31" t="s">
        <v>87</v>
      </c>
      <c r="B16" s="31">
        <f t="shared" si="0"/>
        <v>16166</v>
      </c>
      <c r="C16" s="31">
        <f t="shared" si="1"/>
        <v>17578</v>
      </c>
      <c r="D16" s="5" t="s">
        <v>17</v>
      </c>
      <c r="E16" s="31">
        <v>1</v>
      </c>
      <c r="F16" s="31" t="s">
        <v>18</v>
      </c>
      <c r="G16" s="31" t="s">
        <v>75</v>
      </c>
      <c r="H16" s="31" t="s">
        <v>76</v>
      </c>
      <c r="I16" s="20">
        <v>23703</v>
      </c>
      <c r="J16" s="20">
        <v>25115</v>
      </c>
    </row>
    <row r="17" spans="1:10">
      <c r="A17" s="31" t="s">
        <v>88</v>
      </c>
      <c r="B17" s="31">
        <f t="shared" si="0"/>
        <v>17697</v>
      </c>
      <c r="C17" s="31">
        <f t="shared" si="1"/>
        <v>18575</v>
      </c>
      <c r="D17" s="5" t="s">
        <v>17</v>
      </c>
      <c r="E17" s="31">
        <v>1</v>
      </c>
      <c r="F17" s="31" t="s">
        <v>34</v>
      </c>
      <c r="G17" s="31" t="s">
        <v>75</v>
      </c>
      <c r="H17" s="31" t="s">
        <v>76</v>
      </c>
      <c r="I17" s="20">
        <v>25234</v>
      </c>
      <c r="J17" s="20">
        <v>26112</v>
      </c>
    </row>
    <row r="18" spans="1:10">
      <c r="A18" s="31" t="s">
        <v>89</v>
      </c>
      <c r="B18" s="31">
        <f t="shared" si="0"/>
        <v>18572</v>
      </c>
      <c r="C18" s="31">
        <f t="shared" si="1"/>
        <v>19138</v>
      </c>
      <c r="D18" s="5" t="s">
        <v>17</v>
      </c>
      <c r="E18" s="31">
        <v>1</v>
      </c>
      <c r="F18" s="31" t="s">
        <v>34</v>
      </c>
      <c r="G18" s="31" t="s">
        <v>75</v>
      </c>
      <c r="H18" s="31" t="s">
        <v>76</v>
      </c>
      <c r="I18" s="20">
        <v>26109</v>
      </c>
      <c r="J18" s="20">
        <v>26675</v>
      </c>
    </row>
    <row r="19" spans="1:10">
      <c r="A19" s="31" t="s">
        <v>90</v>
      </c>
      <c r="B19" s="31">
        <f t="shared" si="0"/>
        <v>19142</v>
      </c>
      <c r="C19" s="31">
        <f t="shared" si="1"/>
        <v>20203</v>
      </c>
      <c r="D19" s="5" t="s">
        <v>17</v>
      </c>
      <c r="E19" s="31">
        <v>1</v>
      </c>
      <c r="F19" s="31" t="s">
        <v>34</v>
      </c>
      <c r="G19" s="31" t="s">
        <v>75</v>
      </c>
      <c r="H19" s="31" t="s">
        <v>76</v>
      </c>
      <c r="I19" s="20">
        <v>26679</v>
      </c>
      <c r="J19" s="20">
        <v>27740</v>
      </c>
    </row>
    <row r="20" spans="1:10">
      <c r="A20" s="31" t="s">
        <v>91</v>
      </c>
      <c r="B20" s="31">
        <f t="shared" si="0"/>
        <v>20203</v>
      </c>
      <c r="C20" s="31">
        <f t="shared" si="1"/>
        <v>21069</v>
      </c>
      <c r="D20" s="5" t="s">
        <v>17</v>
      </c>
      <c r="E20" s="31">
        <v>1</v>
      </c>
      <c r="F20" s="31" t="s">
        <v>34</v>
      </c>
      <c r="G20" s="31" t="s">
        <v>75</v>
      </c>
      <c r="H20" s="31" t="s">
        <v>76</v>
      </c>
      <c r="I20" s="20">
        <v>27740</v>
      </c>
      <c r="J20" s="20">
        <v>28606</v>
      </c>
    </row>
    <row r="21" spans="1:10">
      <c r="A21" s="31" t="s">
        <v>92</v>
      </c>
      <c r="B21" s="31">
        <f t="shared" si="0"/>
        <v>21117</v>
      </c>
      <c r="C21" s="31">
        <f t="shared" si="1"/>
        <v>22025</v>
      </c>
      <c r="D21" s="31" t="s">
        <v>17</v>
      </c>
      <c r="E21" s="31">
        <v>1</v>
      </c>
      <c r="F21" s="31" t="s">
        <v>46</v>
      </c>
      <c r="G21" s="31" t="s">
        <v>75</v>
      </c>
      <c r="H21" s="31" t="s">
        <v>76</v>
      </c>
      <c r="I21" s="20">
        <v>28654</v>
      </c>
      <c r="J21" s="20">
        <v>29562</v>
      </c>
    </row>
    <row r="22" spans="1:10">
      <c r="A22" s="31" t="s">
        <v>93</v>
      </c>
      <c r="B22" s="31">
        <f t="shared" si="0"/>
        <v>22000</v>
      </c>
      <c r="C22" s="31">
        <f t="shared" si="1"/>
        <v>22629</v>
      </c>
      <c r="D22" s="31" t="s">
        <v>11</v>
      </c>
      <c r="E22" s="31">
        <v>1</v>
      </c>
      <c r="F22" s="31" t="s">
        <v>46</v>
      </c>
      <c r="G22" s="31" t="s">
        <v>75</v>
      </c>
      <c r="H22" s="31" t="s">
        <v>76</v>
      </c>
      <c r="I22" s="20">
        <v>29537</v>
      </c>
      <c r="J22" s="20">
        <v>30166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000"/>
  <sheetViews>
    <sheetView workbookViewId="0">
      <selection activeCell="E33" sqref="E33"/>
    </sheetView>
  </sheetViews>
  <sheetFormatPr defaultColWidth="14.42578125" defaultRowHeight="15" customHeight="1"/>
  <cols>
    <col min="1" max="6" width="14.42578125" customWidth="1"/>
  </cols>
  <sheetData>
    <row r="1" spans="1:8" ht="15.75" customHeight="1">
      <c r="A1" s="30" t="s">
        <v>94</v>
      </c>
      <c r="B1" s="33" t="s">
        <v>95</v>
      </c>
      <c r="C1" s="34"/>
      <c r="D1" s="34"/>
      <c r="E1" s="30"/>
      <c r="F1" s="30"/>
      <c r="G1" s="30"/>
    </row>
    <row r="2" spans="1:8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0" t="s">
        <v>8</v>
      </c>
      <c r="H2" s="31" t="s">
        <v>9</v>
      </c>
    </row>
    <row r="3" spans="1:8" ht="15.75" customHeight="1">
      <c r="A3" s="30" t="s">
        <v>96</v>
      </c>
      <c r="B3" s="2">
        <v>1</v>
      </c>
      <c r="C3" s="2">
        <v>1054</v>
      </c>
      <c r="D3" s="30" t="s">
        <v>11</v>
      </c>
      <c r="E3" s="2">
        <v>1</v>
      </c>
      <c r="F3" s="30" t="s">
        <v>14</v>
      </c>
      <c r="G3" s="30" t="s">
        <v>94</v>
      </c>
      <c r="H3" s="31" t="s">
        <v>97</v>
      </c>
    </row>
    <row r="4" spans="1:8" ht="15.75" customHeight="1">
      <c r="A4" s="30" t="s">
        <v>98</v>
      </c>
      <c r="B4" s="2">
        <v>1113</v>
      </c>
      <c r="C4" s="2">
        <v>2738</v>
      </c>
      <c r="D4" s="30" t="s">
        <v>11</v>
      </c>
      <c r="E4" s="2">
        <v>1</v>
      </c>
      <c r="F4" s="30" t="s">
        <v>12</v>
      </c>
      <c r="G4" s="30" t="s">
        <v>94</v>
      </c>
      <c r="H4" s="31" t="s">
        <v>97</v>
      </c>
    </row>
    <row r="5" spans="1:8" ht="15.75" customHeight="1">
      <c r="A5" s="30" t="s">
        <v>99</v>
      </c>
      <c r="B5" s="2">
        <v>2898</v>
      </c>
      <c r="C5" s="2">
        <v>4895</v>
      </c>
      <c r="D5" s="30" t="s">
        <v>11</v>
      </c>
      <c r="E5" s="2">
        <v>1</v>
      </c>
      <c r="F5" s="30" t="s">
        <v>14</v>
      </c>
      <c r="G5" s="30" t="s">
        <v>94</v>
      </c>
      <c r="H5" s="31" t="s">
        <v>97</v>
      </c>
    </row>
    <row r="6" spans="1:8" ht="15.75" customHeight="1">
      <c r="A6" s="30" t="s">
        <v>100</v>
      </c>
      <c r="B6" s="2">
        <v>5093</v>
      </c>
      <c r="C6" s="2">
        <v>6031</v>
      </c>
      <c r="D6" s="5" t="s">
        <v>17</v>
      </c>
      <c r="E6" s="2">
        <v>1</v>
      </c>
      <c r="F6" s="30" t="s">
        <v>18</v>
      </c>
      <c r="G6" s="30" t="s">
        <v>94</v>
      </c>
      <c r="H6" s="31" t="s">
        <v>97</v>
      </c>
    </row>
    <row r="7" spans="1:8" ht="15.75" customHeight="1">
      <c r="A7" s="30" t="s">
        <v>101</v>
      </c>
      <c r="B7" s="2">
        <v>6111</v>
      </c>
      <c r="C7" s="2">
        <v>6983</v>
      </c>
      <c r="D7" s="30" t="s">
        <v>11</v>
      </c>
      <c r="E7" s="2">
        <v>1</v>
      </c>
      <c r="F7" s="30" t="s">
        <v>20</v>
      </c>
      <c r="G7" s="30" t="s">
        <v>94</v>
      </c>
      <c r="H7" s="31" t="s">
        <v>97</v>
      </c>
    </row>
    <row r="8" spans="1:8" ht="15.75" customHeight="1">
      <c r="A8" s="30" t="s">
        <v>102</v>
      </c>
      <c r="B8" s="2">
        <v>7121</v>
      </c>
      <c r="C8" s="2">
        <v>8167</v>
      </c>
      <c r="D8" s="5" t="s">
        <v>17</v>
      </c>
      <c r="E8" s="2">
        <v>1</v>
      </c>
      <c r="F8" s="30" t="s">
        <v>18</v>
      </c>
      <c r="G8" s="30" t="s">
        <v>94</v>
      </c>
      <c r="H8" s="31" t="s">
        <v>97</v>
      </c>
    </row>
    <row r="9" spans="1:8" ht="15.75" customHeight="1">
      <c r="A9" s="30" t="s">
        <v>103</v>
      </c>
      <c r="B9" s="2">
        <v>8164</v>
      </c>
      <c r="C9" s="2">
        <v>9030</v>
      </c>
      <c r="D9" s="5" t="s">
        <v>17</v>
      </c>
      <c r="E9" s="2">
        <v>1</v>
      </c>
      <c r="F9" s="30" t="s">
        <v>18</v>
      </c>
      <c r="G9" s="30" t="s">
        <v>94</v>
      </c>
      <c r="H9" s="31" t="s">
        <v>97</v>
      </c>
    </row>
    <row r="10" spans="1:8" ht="15.75" customHeight="1">
      <c r="A10" s="30" t="s">
        <v>104</v>
      </c>
      <c r="B10" s="2">
        <v>9079</v>
      </c>
      <c r="C10" s="2">
        <v>10467</v>
      </c>
      <c r="D10" s="30" t="s">
        <v>11</v>
      </c>
      <c r="E10" s="2">
        <v>1</v>
      </c>
      <c r="F10" s="30" t="s">
        <v>20</v>
      </c>
      <c r="G10" s="30" t="s">
        <v>94</v>
      </c>
      <c r="H10" s="31" t="s">
        <v>97</v>
      </c>
    </row>
    <row r="11" spans="1:8" ht="15.75" customHeight="1">
      <c r="A11" s="30" t="s">
        <v>105</v>
      </c>
      <c r="B11" s="2">
        <v>11076</v>
      </c>
      <c r="C11" s="2">
        <v>12374</v>
      </c>
      <c r="D11" s="5" t="s">
        <v>17</v>
      </c>
      <c r="E11" s="2">
        <v>1</v>
      </c>
      <c r="F11" s="30" t="s">
        <v>20</v>
      </c>
      <c r="G11" s="30" t="s">
        <v>94</v>
      </c>
      <c r="H11" s="31" t="s">
        <v>97</v>
      </c>
    </row>
    <row r="12" spans="1:8" ht="15.75" customHeight="1">
      <c r="A12" s="30" t="s">
        <v>106</v>
      </c>
      <c r="B12" s="2">
        <v>12389</v>
      </c>
      <c r="C12" s="2">
        <v>13306</v>
      </c>
      <c r="D12" s="5" t="s">
        <v>17</v>
      </c>
      <c r="E12" s="2">
        <v>1</v>
      </c>
      <c r="F12" s="30" t="s">
        <v>14</v>
      </c>
      <c r="G12" s="30" t="s">
        <v>94</v>
      </c>
      <c r="H12" s="31" t="s">
        <v>97</v>
      </c>
    </row>
    <row r="13" spans="1:8" ht="15.75" customHeight="1">
      <c r="A13" s="30" t="s">
        <v>107</v>
      </c>
      <c r="B13" s="2">
        <v>13341</v>
      </c>
      <c r="C13" s="2">
        <v>14687</v>
      </c>
      <c r="D13" s="5" t="s">
        <v>17</v>
      </c>
      <c r="E13" s="2">
        <v>1</v>
      </c>
      <c r="F13" s="30" t="s">
        <v>14</v>
      </c>
      <c r="G13" s="30" t="s">
        <v>94</v>
      </c>
      <c r="H13" s="31" t="s">
        <v>97</v>
      </c>
    </row>
    <row r="14" spans="1:8" ht="15.75" customHeight="1">
      <c r="A14" s="30" t="s">
        <v>108</v>
      </c>
      <c r="B14" s="2">
        <v>14687</v>
      </c>
      <c r="C14" s="2">
        <v>15394</v>
      </c>
      <c r="D14" s="5" t="s">
        <v>17</v>
      </c>
      <c r="E14" s="2">
        <v>1</v>
      </c>
      <c r="F14" s="30" t="s">
        <v>14</v>
      </c>
      <c r="G14" s="30" t="s">
        <v>94</v>
      </c>
      <c r="H14" s="31" t="s">
        <v>97</v>
      </c>
    </row>
    <row r="15" spans="1:8" ht="15.75" customHeight="1">
      <c r="A15" s="30" t="s">
        <v>109</v>
      </c>
      <c r="B15" s="2">
        <v>15405</v>
      </c>
      <c r="C15" s="2">
        <v>16286</v>
      </c>
      <c r="D15" s="5" t="s">
        <v>17</v>
      </c>
      <c r="E15" s="2">
        <v>1</v>
      </c>
      <c r="F15" s="30" t="s">
        <v>14</v>
      </c>
      <c r="G15" s="30" t="s">
        <v>94</v>
      </c>
      <c r="H15" s="31" t="s">
        <v>97</v>
      </c>
    </row>
    <row r="16" spans="1:8" ht="15.75" customHeight="1">
      <c r="A16" s="30" t="s">
        <v>110</v>
      </c>
      <c r="B16" s="2">
        <v>16270</v>
      </c>
      <c r="C16" s="2">
        <v>16968</v>
      </c>
      <c r="D16" s="5" t="s">
        <v>17</v>
      </c>
      <c r="E16" s="2">
        <v>1</v>
      </c>
      <c r="F16" s="30" t="s">
        <v>14</v>
      </c>
      <c r="G16" s="30" t="s">
        <v>94</v>
      </c>
      <c r="H16" s="31" t="s">
        <v>97</v>
      </c>
    </row>
    <row r="17" spans="1:8" ht="15.75" customHeight="1">
      <c r="A17" s="30" t="s">
        <v>30</v>
      </c>
      <c r="B17" s="2">
        <v>17060</v>
      </c>
      <c r="C17" s="2">
        <v>18454</v>
      </c>
      <c r="D17" s="30" t="s">
        <v>11</v>
      </c>
      <c r="E17" s="2">
        <v>1</v>
      </c>
      <c r="F17" s="30" t="s">
        <v>14</v>
      </c>
      <c r="G17" s="30" t="s">
        <v>94</v>
      </c>
      <c r="H17" s="31" t="s">
        <v>97</v>
      </c>
    </row>
    <row r="18" spans="1:8" ht="15.75" customHeight="1">
      <c r="A18" s="30" t="s">
        <v>31</v>
      </c>
      <c r="B18" s="2">
        <v>18451</v>
      </c>
      <c r="C18" s="2">
        <v>20637</v>
      </c>
      <c r="D18" s="30" t="s">
        <v>11</v>
      </c>
      <c r="E18" s="2">
        <v>1</v>
      </c>
      <c r="F18" s="30" t="s">
        <v>14</v>
      </c>
      <c r="G18" s="30" t="s">
        <v>94</v>
      </c>
      <c r="H18" s="31" t="s">
        <v>97</v>
      </c>
    </row>
    <row r="19" spans="1:8" ht="15.75" customHeight="1">
      <c r="A19" s="30" t="s">
        <v>111</v>
      </c>
      <c r="B19" s="2">
        <v>21229</v>
      </c>
      <c r="C19" s="2">
        <v>22641</v>
      </c>
      <c r="D19" s="5" t="s">
        <v>17</v>
      </c>
      <c r="E19" s="2">
        <v>1</v>
      </c>
      <c r="F19" s="30" t="s">
        <v>18</v>
      </c>
      <c r="G19" s="30" t="s">
        <v>94</v>
      </c>
      <c r="H19" s="31" t="s">
        <v>97</v>
      </c>
    </row>
    <row r="20" spans="1:8" ht="15.75" customHeight="1">
      <c r="A20" s="30" t="s">
        <v>88</v>
      </c>
      <c r="B20" s="2">
        <v>22757</v>
      </c>
      <c r="C20" s="2">
        <v>23635</v>
      </c>
      <c r="D20" s="5" t="s">
        <v>17</v>
      </c>
      <c r="E20" s="2">
        <v>1</v>
      </c>
      <c r="F20" s="30" t="s">
        <v>14</v>
      </c>
      <c r="G20" s="30" t="s">
        <v>94</v>
      </c>
      <c r="H20" s="31" t="s">
        <v>97</v>
      </c>
    </row>
    <row r="21" spans="1:8" ht="15.75" customHeight="1">
      <c r="A21" s="30" t="s">
        <v>89</v>
      </c>
      <c r="B21" s="2">
        <v>23632</v>
      </c>
      <c r="C21" s="2">
        <v>24198</v>
      </c>
      <c r="D21" s="5" t="s">
        <v>17</v>
      </c>
      <c r="E21" s="2">
        <v>1</v>
      </c>
      <c r="F21" s="30" t="s">
        <v>34</v>
      </c>
      <c r="G21" s="30" t="s">
        <v>94</v>
      </c>
      <c r="H21" s="31" t="s">
        <v>97</v>
      </c>
    </row>
    <row r="22" spans="1:8" ht="15.75" customHeight="1">
      <c r="A22" s="30" t="s">
        <v>90</v>
      </c>
      <c r="B22" s="2">
        <v>24202</v>
      </c>
      <c r="C22" s="2">
        <v>25263</v>
      </c>
      <c r="D22" s="5" t="s">
        <v>17</v>
      </c>
      <c r="E22" s="2">
        <v>1</v>
      </c>
      <c r="F22" s="30" t="s">
        <v>34</v>
      </c>
      <c r="G22" s="30" t="s">
        <v>94</v>
      </c>
      <c r="H22" s="31" t="s">
        <v>97</v>
      </c>
    </row>
    <row r="23" spans="1:8" ht="15.75" customHeight="1">
      <c r="A23" s="30" t="s">
        <v>91</v>
      </c>
      <c r="B23" s="2">
        <v>25263</v>
      </c>
      <c r="C23" s="2">
        <v>26129</v>
      </c>
      <c r="D23" s="5" t="s">
        <v>17</v>
      </c>
      <c r="E23" s="2">
        <v>1</v>
      </c>
      <c r="F23" s="30" t="s">
        <v>34</v>
      </c>
      <c r="G23" s="30" t="s">
        <v>94</v>
      </c>
      <c r="H23" s="31" t="s">
        <v>97</v>
      </c>
    </row>
    <row r="24" spans="1:8" ht="15.75" customHeight="1">
      <c r="A24" s="30" t="s">
        <v>112</v>
      </c>
      <c r="B24" s="2">
        <v>26146</v>
      </c>
      <c r="C24" s="2">
        <v>26982</v>
      </c>
      <c r="D24" s="30" t="s">
        <v>11</v>
      </c>
      <c r="E24" s="2">
        <v>1</v>
      </c>
      <c r="F24" s="30" t="s">
        <v>20</v>
      </c>
      <c r="G24" s="30" t="s">
        <v>94</v>
      </c>
      <c r="H24" s="31" t="s">
        <v>97</v>
      </c>
    </row>
    <row r="25" spans="1:8" ht="15.75" customHeight="1">
      <c r="A25" s="30" t="s">
        <v>113</v>
      </c>
      <c r="B25" s="2">
        <v>27312</v>
      </c>
      <c r="C25" s="2">
        <v>28127</v>
      </c>
      <c r="D25" s="30" t="s">
        <v>11</v>
      </c>
      <c r="E25" s="2">
        <v>1</v>
      </c>
      <c r="F25" s="30" t="s">
        <v>18</v>
      </c>
      <c r="G25" s="30" t="s">
        <v>94</v>
      </c>
      <c r="H25" s="31" t="s">
        <v>97</v>
      </c>
    </row>
    <row r="26" spans="1:8" ht="15.75" customHeight="1">
      <c r="A26" s="30" t="s">
        <v>114</v>
      </c>
      <c r="B26" s="2">
        <v>28445</v>
      </c>
      <c r="C26" s="2">
        <v>29377</v>
      </c>
      <c r="D26" s="5" t="s">
        <v>17</v>
      </c>
      <c r="E26" s="2">
        <v>1</v>
      </c>
      <c r="F26" s="30" t="s">
        <v>14</v>
      </c>
      <c r="G26" s="30" t="s">
        <v>94</v>
      </c>
      <c r="H26" s="31" t="s">
        <v>97</v>
      </c>
    </row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000"/>
  <sheetViews>
    <sheetView workbookViewId="0">
      <selection activeCell="F8" sqref="F8"/>
    </sheetView>
  </sheetViews>
  <sheetFormatPr defaultColWidth="14.42578125" defaultRowHeight="15" customHeight="1"/>
  <cols>
    <col min="1" max="6" width="14.42578125" customWidth="1"/>
  </cols>
  <sheetData>
    <row r="1" spans="1:11" ht="15.75" customHeight="1">
      <c r="A1" s="13" t="s">
        <v>115</v>
      </c>
      <c r="B1" s="33" t="s">
        <v>116</v>
      </c>
      <c r="C1" s="34"/>
      <c r="D1" s="30"/>
      <c r="E1" s="30"/>
      <c r="F1" s="30"/>
    </row>
    <row r="2" spans="1:11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  <c r="H2" s="31" t="s">
        <v>9</v>
      </c>
    </row>
    <row r="3" spans="1:11" ht="15.75" customHeight="1">
      <c r="A3" s="1" t="s">
        <v>117</v>
      </c>
      <c r="B3" s="14">
        <v>1</v>
      </c>
      <c r="C3" s="14">
        <v>1254</v>
      </c>
      <c r="D3" s="3" t="s">
        <v>17</v>
      </c>
      <c r="E3" s="2">
        <v>1</v>
      </c>
      <c r="F3" s="30" t="s">
        <v>12</v>
      </c>
      <c r="G3" s="31" t="s">
        <v>118</v>
      </c>
      <c r="H3" s="31" t="s">
        <v>119</v>
      </c>
      <c r="J3" s="14"/>
      <c r="K3" s="14"/>
    </row>
    <row r="4" spans="1:11" ht="15.75" customHeight="1">
      <c r="A4" s="1" t="s">
        <v>120</v>
      </c>
      <c r="B4" s="14">
        <v>1507</v>
      </c>
      <c r="C4" s="14">
        <v>2712</v>
      </c>
      <c r="D4" s="3" t="s">
        <v>17</v>
      </c>
      <c r="E4" s="31">
        <v>1</v>
      </c>
      <c r="F4" s="31" t="s">
        <v>34</v>
      </c>
      <c r="G4" s="31" t="s">
        <v>118</v>
      </c>
      <c r="H4" s="31" t="s">
        <v>119</v>
      </c>
      <c r="J4" s="14"/>
      <c r="K4" s="14"/>
    </row>
    <row r="5" spans="1:11" ht="15.75" customHeight="1">
      <c r="A5" s="1" t="s">
        <v>121</v>
      </c>
      <c r="B5" s="14">
        <v>2693</v>
      </c>
      <c r="C5" s="14">
        <v>3664</v>
      </c>
      <c r="D5" s="3" t="s">
        <v>17</v>
      </c>
      <c r="E5" s="31">
        <v>1</v>
      </c>
      <c r="F5" s="31" t="s">
        <v>34</v>
      </c>
      <c r="G5" s="31" t="s">
        <v>118</v>
      </c>
      <c r="H5" s="31" t="s">
        <v>119</v>
      </c>
      <c r="J5" s="14"/>
      <c r="K5" s="14"/>
    </row>
    <row r="6" spans="1:11" ht="15.75" customHeight="1">
      <c r="A6" s="31" t="s">
        <v>122</v>
      </c>
      <c r="B6" s="14">
        <v>3832</v>
      </c>
      <c r="C6" s="14">
        <v>5214</v>
      </c>
      <c r="D6" s="3" t="s">
        <v>17</v>
      </c>
      <c r="E6" s="31">
        <v>1</v>
      </c>
      <c r="F6" s="31" t="s">
        <v>34</v>
      </c>
      <c r="G6" s="31" t="s">
        <v>118</v>
      </c>
      <c r="H6" s="31" t="s">
        <v>119</v>
      </c>
      <c r="J6" s="14"/>
      <c r="K6" s="14"/>
    </row>
    <row r="7" spans="1:11" ht="15.75" customHeight="1">
      <c r="A7" s="31" t="s">
        <v>123</v>
      </c>
      <c r="B7" s="14">
        <v>5391</v>
      </c>
      <c r="C7" s="14">
        <v>6740</v>
      </c>
      <c r="D7" s="3" t="s">
        <v>17</v>
      </c>
      <c r="E7" s="31">
        <v>1</v>
      </c>
      <c r="F7" s="31" t="s">
        <v>34</v>
      </c>
      <c r="G7" s="31" t="s">
        <v>118</v>
      </c>
      <c r="H7" s="31" t="s">
        <v>119</v>
      </c>
      <c r="J7" s="14"/>
      <c r="K7" s="14"/>
    </row>
    <row r="8" spans="1:11" ht="15.75" customHeight="1"/>
    <row r="9" spans="1:11" ht="15.75" customHeight="1"/>
    <row r="10" spans="1:11" ht="15.75" customHeight="1"/>
    <row r="11" spans="1:11" ht="15.75" customHeight="1"/>
    <row r="12" spans="1:11" ht="15.75" customHeight="1"/>
    <row r="13" spans="1:11" ht="15.75" customHeight="1"/>
    <row r="14" spans="1:11" ht="15.75" customHeight="1"/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1000"/>
  <sheetViews>
    <sheetView workbookViewId="0">
      <selection activeCell="F6" sqref="F6"/>
    </sheetView>
  </sheetViews>
  <sheetFormatPr defaultColWidth="14.42578125" defaultRowHeight="15" customHeight="1"/>
  <cols>
    <col min="1" max="6" width="14.42578125" customWidth="1"/>
  </cols>
  <sheetData>
    <row r="1" spans="1:11" ht="15.75" customHeight="1">
      <c r="A1" s="13" t="s">
        <v>115</v>
      </c>
      <c r="B1" s="33" t="s">
        <v>124</v>
      </c>
      <c r="C1" s="34"/>
      <c r="D1" s="30"/>
      <c r="E1" s="30"/>
      <c r="F1" s="30"/>
    </row>
    <row r="2" spans="1:11" ht="15.75" customHeight="1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30" t="s">
        <v>7</v>
      </c>
      <c r="G2" s="31" t="s">
        <v>8</v>
      </c>
    </row>
    <row r="3" spans="1:11" ht="15.75" customHeight="1">
      <c r="A3" s="1" t="s">
        <v>117</v>
      </c>
      <c r="B3" s="14">
        <v>1</v>
      </c>
      <c r="C3" s="14">
        <v>1260</v>
      </c>
      <c r="D3" s="3" t="s">
        <v>17</v>
      </c>
      <c r="E3" s="2">
        <v>1</v>
      </c>
      <c r="F3" s="30" t="s">
        <v>12</v>
      </c>
      <c r="G3" s="31" t="s">
        <v>125</v>
      </c>
      <c r="J3" s="14"/>
      <c r="K3" s="14"/>
    </row>
    <row r="4" spans="1:11" ht="15.75" customHeight="1">
      <c r="A4" s="1" t="s">
        <v>120</v>
      </c>
      <c r="B4" s="14">
        <v>1296</v>
      </c>
      <c r="C4" s="14">
        <v>2504</v>
      </c>
      <c r="D4" s="3" t="s">
        <v>17</v>
      </c>
      <c r="E4" s="31">
        <v>1</v>
      </c>
      <c r="F4" s="31" t="s">
        <v>34</v>
      </c>
      <c r="G4" s="31" t="s">
        <v>125</v>
      </c>
      <c r="J4" s="14"/>
      <c r="K4" s="14"/>
    </row>
    <row r="5" spans="1:11" ht="15.75" customHeight="1">
      <c r="A5" s="1" t="s">
        <v>121</v>
      </c>
      <c r="B5" s="14">
        <v>2686</v>
      </c>
      <c r="C5" s="14">
        <v>3600</v>
      </c>
      <c r="D5" s="3" t="s">
        <v>17</v>
      </c>
      <c r="E5" s="31">
        <v>1</v>
      </c>
      <c r="F5" s="31" t="s">
        <v>34</v>
      </c>
      <c r="G5" s="31" t="s">
        <v>125</v>
      </c>
      <c r="J5" s="14"/>
      <c r="K5" s="14"/>
    </row>
    <row r="6" spans="1:11" ht="15.75" customHeight="1"/>
    <row r="7" spans="1:11" ht="15.75" customHeight="1"/>
    <row r="8" spans="1:11" ht="15.75" customHeight="1"/>
    <row r="9" spans="1:11" ht="15.75" customHeight="1"/>
    <row r="10" spans="1:11" ht="15.75" customHeight="1"/>
    <row r="11" spans="1:11" ht="15.75" customHeight="1"/>
    <row r="12" spans="1:11" ht="15.75" customHeight="1"/>
    <row r="13" spans="1:11" ht="15.75" customHeight="1"/>
    <row r="14" spans="1:11" ht="15.75" customHeight="1"/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53</vt:i4>
      </vt:variant>
    </vt:vector>
  </HeadingPairs>
  <TitlesOfParts>
    <vt:vector size="53" baseType="lpstr">
      <vt:lpstr>S88</vt:lpstr>
      <vt:lpstr>PNAG (pga)</vt:lpstr>
      <vt:lpstr>PNAG (ica)</vt:lpstr>
      <vt:lpstr>PNAG (eps)</vt:lpstr>
      <vt:lpstr>Gellan1</vt:lpstr>
      <vt:lpstr>Gellan2</vt:lpstr>
      <vt:lpstr>Diutan</vt:lpstr>
      <vt:lpstr>HA_S_equi_zoo</vt:lpstr>
      <vt:lpstr>HA_S_pyogenes</vt:lpstr>
      <vt:lpstr>HA_Pasteurella multocida</vt:lpstr>
      <vt:lpstr>Psl</vt:lpstr>
      <vt:lpstr>Salecan</vt:lpstr>
      <vt:lpstr>burkholderia_eps</vt:lpstr>
      <vt:lpstr>succinoglycan</vt:lpstr>
      <vt:lpstr>Xanthan</vt:lpstr>
      <vt:lpstr>Cel1</vt:lpstr>
      <vt:lpstr>Cel2</vt:lpstr>
      <vt:lpstr>cellulose</vt:lpstr>
      <vt:lpstr>celluloseI</vt:lpstr>
      <vt:lpstr>celluloseII</vt:lpstr>
      <vt:lpstr>celluloseIII</vt:lpstr>
      <vt:lpstr>cellulose_Ac</vt:lpstr>
      <vt:lpstr>cellulose_NA</vt:lpstr>
      <vt:lpstr>NulOs</vt:lpstr>
      <vt:lpstr>Curdlan</vt:lpstr>
      <vt:lpstr>Pel</vt:lpstr>
      <vt:lpstr>Alginate</vt:lpstr>
      <vt:lpstr>Stewartan</vt:lpstr>
      <vt:lpstr>Amylovoran</vt:lpstr>
      <vt:lpstr>ColA</vt:lpstr>
      <vt:lpstr>Rhizobium_EPS</vt:lpstr>
      <vt:lpstr>Acetan</vt:lpstr>
      <vt:lpstr>vps</vt:lpstr>
      <vt:lpstr>levan</vt:lpstr>
      <vt:lpstr>synechan</vt:lpstr>
      <vt:lpstr>methanolan</vt:lpstr>
      <vt:lpstr>galactoglucan</vt:lpstr>
      <vt:lpstr>Abbreveations</vt:lpstr>
      <vt:lpstr>B_fragilis_PS_A</vt:lpstr>
      <vt:lpstr>B_fragilis_PS_B</vt:lpstr>
      <vt:lpstr>GG</vt:lpstr>
      <vt:lpstr>B_pseudomallei_EPS</vt:lpstr>
      <vt:lpstr>phosphonoglycan</vt:lpstr>
      <vt:lpstr>E_faecalis_PS</vt:lpstr>
      <vt:lpstr>glucorhamnan</vt:lpstr>
      <vt:lpstr>L_plantarum_HePS</vt:lpstr>
      <vt:lpstr>L_johnsonii_ATCC_33200_EPS</vt:lpstr>
      <vt:lpstr>L_johnsonii_ATCC_11506_EPS</vt:lpstr>
      <vt:lpstr>L_johnsonii_ATCC_2767_EPS</vt:lpstr>
      <vt:lpstr>EPS273</vt:lpstr>
      <vt:lpstr>emulsan</vt:lpstr>
      <vt:lpstr>L_lactis_EPS</vt:lpstr>
      <vt:lpstr>cepacian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Anders Hostrup Daugberg</cp:lastModifiedBy>
  <dcterms:created xsi:type="dcterms:W3CDTF">2023-03-09T14:18:27Z</dcterms:created>
  <dcterms:modified xsi:type="dcterms:W3CDTF">2023-03-30T13:24:07Z</dcterms:modified>
</cp:coreProperties>
</file>