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AVIN\KUNJAL\final1\EY Project\"/>
    </mc:Choice>
  </mc:AlternateContent>
  <xr:revisionPtr revIDLastSave="0" documentId="8_{D2D72AD4-66DB-4AF7-87B6-2285393FE006}" xr6:coauthVersionLast="47" xr6:coauthVersionMax="47" xr10:uidLastSave="{00000000-0000-0000-0000-000000000000}"/>
  <bookViews>
    <workbookView xWindow="-110" yWindow="-110" windowWidth="19420" windowHeight="10420" tabRatio="902" firstSheet="2" activeTab="14" xr2:uid="{5C2DD12D-3EE9-412B-953A-3416955E1429}"/>
  </bookViews>
  <sheets>
    <sheet name="Backlog" sheetId="25" r:id="rId1"/>
    <sheet name="KDI" sheetId="26" r:id="rId2"/>
    <sheet name="MASTER Basis Elec Acc" sheetId="1" r:id="rId3"/>
    <sheet name="Master1-Outcome" sheetId="28" r:id="rId4"/>
    <sheet name="Analysis - FINAL" sheetId="29" r:id="rId5"/>
    <sheet name="MASTER1" sheetId="27" r:id="rId6"/>
    <sheet name="Analysis RAG" sheetId="18" r:id="rId7"/>
    <sheet name="Electricity" sheetId="22" r:id="rId8"/>
    <sheet name="gdp" sheetId="23" r:id="rId9"/>
    <sheet name="population" sheetId="24" r:id="rId10"/>
    <sheet name="Sheet7" sheetId="21" state="hidden" r:id="rId11"/>
    <sheet name="ANALYSIS" sheetId="11" r:id="rId12"/>
    <sheet name="Pivot" sheetId="20" r:id="rId13"/>
    <sheet name="Sheet9" sheetId="10" state="hidden" r:id="rId14"/>
    <sheet name="REMOVED" sheetId="2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1" hidden="1">ANALYSIS!$A$1:$J$195</definedName>
    <definedName name="_xlnm._FilterDatabase" localSheetId="4" hidden="1">'Analysis - FINAL'!$A$1:$E$23</definedName>
    <definedName name="_xlnm._FilterDatabase" localSheetId="6" hidden="1">'Analysis RAG'!$A$37:$E$66</definedName>
    <definedName name="_xlnm._FilterDatabase" localSheetId="7" hidden="1">Electricity!$A$1:$O$192</definedName>
    <definedName name="_xlnm._FilterDatabase" localSheetId="8" hidden="1">gdp!$A$1:$R$192</definedName>
    <definedName name="_xlnm._FilterDatabase" localSheetId="2" hidden="1">'MASTER Basis Elec Acc'!$A$1:$M$192</definedName>
    <definedName name="_xlnm._FilterDatabase" localSheetId="9" hidden="1">population!$A$1:$Y$192</definedName>
    <definedName name="_xlnm._FilterDatabase" localSheetId="14" hidden="1">REMOVED!$A$1:$B$71</definedName>
  </definedNames>
  <calcPr calcId="191029"/>
  <pivotCaches>
    <pivotCache cacheId="0" r:id="rId20"/>
    <pivotCache cacheId="1" r:id="rId21"/>
    <pivotCache cacheId="13" r:id="rId22"/>
  </pivotCaches>
</workbook>
</file>

<file path=xl/calcChain.xml><?xml version="1.0" encoding="utf-8"?>
<calcChain xmlns="http://schemas.openxmlformats.org/spreadsheetml/2006/main">
  <c r="Y3" i="24" l="1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2" i="24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2" i="11"/>
  <c r="P2" i="23"/>
  <c r="Q2" i="23" s="1"/>
  <c r="P3" i="23"/>
  <c r="Q3" i="23" s="1"/>
  <c r="P39" i="23"/>
  <c r="Q39" i="23" s="1"/>
  <c r="P7" i="23"/>
  <c r="Q7" i="23" s="1"/>
  <c r="P12" i="23"/>
  <c r="Q12" i="23" s="1"/>
  <c r="P41" i="23"/>
  <c r="Q41" i="23" s="1"/>
  <c r="P16" i="23"/>
  <c r="Q16" i="23" s="1"/>
  <c r="P45" i="23"/>
  <c r="Q45" i="23" s="1"/>
  <c r="P6" i="23"/>
  <c r="Q6" i="23" s="1"/>
  <c r="P5" i="23"/>
  <c r="Q5" i="23" s="1"/>
  <c r="P10" i="23"/>
  <c r="Q10" i="23" s="1"/>
  <c r="P22" i="23"/>
  <c r="Q22" i="23" s="1"/>
  <c r="P11" i="23"/>
  <c r="Q11" i="23" s="1"/>
  <c r="P4" i="23"/>
  <c r="Q4" i="23" s="1"/>
  <c r="P42" i="23"/>
  <c r="Q42" i="23" s="1"/>
  <c r="P14" i="23"/>
  <c r="Q14" i="23" s="1"/>
  <c r="P18" i="23"/>
  <c r="Q18" i="23" s="1"/>
  <c r="P27" i="23"/>
  <c r="Q27" i="23" s="1"/>
  <c r="P91" i="23"/>
  <c r="Q91" i="23" s="1"/>
  <c r="P23" i="23"/>
  <c r="Q23" i="23" s="1"/>
  <c r="P64" i="23"/>
  <c r="Q64" i="23" s="1"/>
  <c r="P8" i="23"/>
  <c r="Q8" i="23" s="1"/>
  <c r="P9" i="23"/>
  <c r="Q9" i="23" s="1"/>
  <c r="P26" i="23"/>
  <c r="Q26" i="23" s="1"/>
  <c r="P21" i="23"/>
  <c r="Q21" i="23" s="1"/>
  <c r="P57" i="23"/>
  <c r="Q57" i="23" s="1"/>
  <c r="P35" i="23"/>
  <c r="Q35" i="23" s="1"/>
  <c r="P13" i="23"/>
  <c r="Q13" i="23" s="1"/>
  <c r="P20" i="23"/>
  <c r="Q20" i="23" s="1"/>
  <c r="P15" i="23"/>
  <c r="Q15" i="23" s="1"/>
  <c r="P117" i="23"/>
  <c r="Q117" i="23" s="1"/>
  <c r="P60" i="23"/>
  <c r="Q60" i="23" s="1"/>
  <c r="P31" i="23"/>
  <c r="Q31" i="23" s="1"/>
  <c r="P48" i="23"/>
  <c r="Q48" i="23" s="1"/>
  <c r="P34" i="23"/>
  <c r="Q34" i="23" s="1"/>
  <c r="P24" i="23"/>
  <c r="Q24" i="23" s="1"/>
  <c r="P116" i="23"/>
  <c r="Q116" i="23" s="1"/>
  <c r="P30" i="23"/>
  <c r="Q30" i="23" s="1"/>
  <c r="P29" i="23"/>
  <c r="Q29" i="23" s="1"/>
  <c r="P32" i="23"/>
  <c r="Q32" i="23" s="1"/>
  <c r="P100" i="23"/>
  <c r="Q100" i="23" s="1"/>
  <c r="P74" i="23"/>
  <c r="Q74" i="23" s="1"/>
  <c r="P37" i="23"/>
  <c r="Q37" i="23" s="1"/>
  <c r="P72" i="23"/>
  <c r="Q72" i="23" s="1"/>
  <c r="P25" i="23"/>
  <c r="Q25" i="23" s="1"/>
  <c r="P69" i="23"/>
  <c r="Q69" i="23" s="1"/>
  <c r="P63" i="23"/>
  <c r="Q63" i="23" s="1"/>
  <c r="P36" i="23"/>
  <c r="Q36" i="23" s="1"/>
  <c r="P44" i="23"/>
  <c r="Q44" i="23" s="1"/>
  <c r="P19" i="23"/>
  <c r="Q19" i="23" s="1"/>
  <c r="P129" i="23"/>
  <c r="Q129" i="23" s="1"/>
  <c r="P49" i="23"/>
  <c r="Q49" i="23" s="1"/>
  <c r="P17" i="23"/>
  <c r="Q17" i="23" s="1"/>
  <c r="P68" i="23"/>
  <c r="Q68" i="23" s="1"/>
  <c r="P50" i="23"/>
  <c r="Q50" i="23" s="1"/>
  <c r="P52" i="23"/>
  <c r="Q52" i="23" s="1"/>
  <c r="P62" i="23"/>
  <c r="Q62" i="23" s="1"/>
  <c r="P59" i="23"/>
  <c r="Q59" i="23" s="1"/>
  <c r="P67" i="23"/>
  <c r="Q67" i="23" s="1"/>
  <c r="P46" i="23"/>
  <c r="Q46" i="23" s="1"/>
  <c r="P40" i="23"/>
  <c r="Q40" i="23" s="1"/>
  <c r="P66" i="23"/>
  <c r="Q66" i="23" s="1"/>
  <c r="P33" i="23"/>
  <c r="Q33" i="23" s="1"/>
  <c r="P43" i="23"/>
  <c r="Q43" i="23" s="1"/>
  <c r="P114" i="23"/>
  <c r="Q114" i="23" s="1"/>
  <c r="P58" i="23"/>
  <c r="Q58" i="23" s="1"/>
  <c r="P53" i="23"/>
  <c r="Q53" i="23" s="1"/>
  <c r="P81" i="23"/>
  <c r="Q81" i="23" s="1"/>
  <c r="P38" i="23"/>
  <c r="Q38" i="23" s="1"/>
  <c r="P47" i="23"/>
  <c r="Q47" i="23" s="1"/>
  <c r="P115" i="23"/>
  <c r="Q115" i="23" s="1"/>
  <c r="P78" i="23"/>
  <c r="Q78" i="23" s="1"/>
  <c r="P109" i="23"/>
  <c r="Q109" i="23" s="1"/>
  <c r="P97" i="23"/>
  <c r="Q97" i="23" s="1"/>
  <c r="P108" i="23"/>
  <c r="Q108" i="23" s="1"/>
  <c r="P184" i="23"/>
  <c r="Q184" i="23" s="1"/>
  <c r="P119" i="23"/>
  <c r="Q119" i="23" s="1"/>
  <c r="P92" i="23"/>
  <c r="Q92" i="23" s="1"/>
  <c r="P87" i="23"/>
  <c r="Q87" i="23" s="1"/>
  <c r="P85" i="23"/>
  <c r="Q85" i="23" s="1"/>
  <c r="P147" i="23"/>
  <c r="Q147" i="23" s="1"/>
  <c r="P56" i="23"/>
  <c r="Q56" i="23" s="1"/>
  <c r="P110" i="23"/>
  <c r="Q110" i="23" s="1"/>
  <c r="P80" i="23"/>
  <c r="Q80" i="23" s="1"/>
  <c r="P176" i="23"/>
  <c r="Q176" i="23" s="1"/>
  <c r="P104" i="23"/>
  <c r="Q104" i="23" s="1"/>
  <c r="P89" i="23"/>
  <c r="Q89" i="23" s="1"/>
  <c r="P71" i="23"/>
  <c r="Q71" i="23" s="1"/>
  <c r="P94" i="23"/>
  <c r="Q94" i="23" s="1"/>
  <c r="P88" i="23"/>
  <c r="Q88" i="23" s="1"/>
  <c r="P51" i="23"/>
  <c r="Q51" i="23" s="1"/>
  <c r="P121" i="23"/>
  <c r="Q121" i="23" s="1"/>
  <c r="P101" i="23"/>
  <c r="Q101" i="23" s="1"/>
  <c r="P132" i="23"/>
  <c r="Q132" i="23" s="1"/>
  <c r="P135" i="23"/>
  <c r="Q135" i="23" s="1"/>
  <c r="P168" i="23"/>
  <c r="Q168" i="23" s="1"/>
  <c r="P95" i="23"/>
  <c r="Q95" i="23" s="1"/>
  <c r="P28" i="23"/>
  <c r="Q28" i="23" s="1"/>
  <c r="P105" i="23"/>
  <c r="Q105" i="23" s="1"/>
  <c r="P120" i="23"/>
  <c r="Q120" i="23" s="1"/>
  <c r="P98" i="23"/>
  <c r="Q98" i="23" s="1"/>
  <c r="P155" i="23"/>
  <c r="Q155" i="23" s="1"/>
  <c r="P106" i="23"/>
  <c r="Q106" i="23" s="1"/>
  <c r="P102" i="23"/>
  <c r="Q102" i="23" s="1"/>
  <c r="P112" i="23"/>
  <c r="Q112" i="23" s="1"/>
  <c r="P127" i="23"/>
  <c r="Q127" i="23" s="1"/>
  <c r="P122" i="23"/>
  <c r="Q122" i="23" s="1"/>
  <c r="P107" i="23"/>
  <c r="Q107" i="23" s="1"/>
  <c r="P93" i="23"/>
  <c r="Q93" i="23" s="1"/>
  <c r="P83" i="23"/>
  <c r="Q83" i="23" s="1"/>
  <c r="P123" i="23"/>
  <c r="Q123" i="23" s="1"/>
  <c r="P96" i="23"/>
  <c r="Q96" i="23" s="1"/>
  <c r="P55" i="23"/>
  <c r="Q55" i="23" s="1"/>
  <c r="P113" i="23"/>
  <c r="Q113" i="23" s="1"/>
  <c r="P61" i="23"/>
  <c r="Q61" i="23" s="1"/>
  <c r="P70" i="23"/>
  <c r="Q70" i="23" s="1"/>
  <c r="P75" i="23"/>
  <c r="Q75" i="23" s="1"/>
  <c r="P79" i="23"/>
  <c r="Q79" i="23" s="1"/>
  <c r="P143" i="23"/>
  <c r="Q143" i="23" s="1"/>
  <c r="P82" i="23"/>
  <c r="Q82" i="23" s="1"/>
  <c r="P111" i="23"/>
  <c r="Q111" i="23" s="1"/>
  <c r="P76" i="23"/>
  <c r="Q76" i="23" s="1"/>
  <c r="P126" i="23"/>
  <c r="Q126" i="23" s="1"/>
  <c r="P131" i="23"/>
  <c r="Q131" i="23" s="1"/>
  <c r="P54" i="23"/>
  <c r="Q54" i="23" s="1"/>
  <c r="P77" i="23"/>
  <c r="Q77" i="23" s="1"/>
  <c r="P124" i="23"/>
  <c r="Q124" i="23" s="1"/>
  <c r="P125" i="23"/>
  <c r="Q125" i="23" s="1"/>
  <c r="P142" i="23"/>
  <c r="Q142" i="23" s="1"/>
  <c r="P128" i="23"/>
  <c r="Q128" i="23" s="1"/>
  <c r="P163" i="23"/>
  <c r="Q163" i="23" s="1"/>
  <c r="P164" i="23"/>
  <c r="Q164" i="23" s="1"/>
  <c r="P160" i="23"/>
  <c r="Q160" i="23" s="1"/>
  <c r="P90" i="23"/>
  <c r="Q90" i="23" s="1"/>
  <c r="P84" i="23"/>
  <c r="Q84" i="23" s="1"/>
  <c r="P171" i="23"/>
  <c r="Q171" i="23" s="1"/>
  <c r="P138" i="23"/>
  <c r="Q138" i="23" s="1"/>
  <c r="P139" i="23"/>
  <c r="Q139" i="23" s="1"/>
  <c r="P73" i="23"/>
  <c r="Q73" i="23" s="1"/>
  <c r="P182" i="23"/>
  <c r="Q182" i="23" s="1"/>
  <c r="P180" i="23"/>
  <c r="Q180" i="23" s="1"/>
  <c r="P144" i="23"/>
  <c r="Q144" i="23" s="1"/>
  <c r="P136" i="23"/>
  <c r="Q136" i="23" s="1"/>
  <c r="P141" i="23"/>
  <c r="Q141" i="23" s="1"/>
  <c r="P175" i="23"/>
  <c r="Q175" i="23" s="1"/>
  <c r="P86" i="23"/>
  <c r="Q86" i="23" s="1"/>
  <c r="P150" i="23"/>
  <c r="Q150" i="23" s="1"/>
  <c r="P103" i="23"/>
  <c r="Q103" i="23" s="1"/>
  <c r="P166" i="23"/>
  <c r="Q166" i="23" s="1"/>
  <c r="P181" i="23"/>
  <c r="Q181" i="23" s="1"/>
  <c r="P133" i="23"/>
  <c r="Q133" i="23" s="1"/>
  <c r="P146" i="23"/>
  <c r="Q146" i="23" s="1"/>
  <c r="P159" i="23"/>
  <c r="Q159" i="23" s="1"/>
  <c r="P151" i="23"/>
  <c r="Q151" i="23" s="1"/>
  <c r="P65" i="23"/>
  <c r="Q65" i="23" s="1"/>
  <c r="P130" i="23"/>
  <c r="Q130" i="23" s="1"/>
  <c r="P156" i="23"/>
  <c r="Q156" i="23" s="1"/>
  <c r="P99" i="23"/>
  <c r="Q99" i="23" s="1"/>
  <c r="P149" i="23"/>
  <c r="Q149" i="23" s="1"/>
  <c r="P140" i="23"/>
  <c r="Q140" i="23" s="1"/>
  <c r="P118" i="23"/>
  <c r="Q118" i="23" s="1"/>
  <c r="P154" i="23"/>
  <c r="Q154" i="23" s="1"/>
  <c r="P162" i="23"/>
  <c r="Q162" i="23" s="1"/>
  <c r="P188" i="23"/>
  <c r="Q188" i="23" s="1"/>
  <c r="P152" i="23"/>
  <c r="Q152" i="23" s="1"/>
  <c r="P161" i="23"/>
  <c r="Q161" i="23" s="1"/>
  <c r="P153" i="23"/>
  <c r="Q153" i="23" s="1"/>
  <c r="P179" i="23"/>
  <c r="Q179" i="23" s="1"/>
  <c r="P158" i="23"/>
  <c r="Q158" i="23" s="1"/>
  <c r="P172" i="23"/>
  <c r="Q172" i="23" s="1"/>
  <c r="P157" i="23"/>
  <c r="Q157" i="23" s="1"/>
  <c r="P177" i="23"/>
  <c r="Q177" i="23" s="1"/>
  <c r="P165" i="23"/>
  <c r="Q165" i="23" s="1"/>
  <c r="P137" i="23"/>
  <c r="Q137" i="23" s="1"/>
  <c r="P134" i="23"/>
  <c r="Q134" i="23" s="1"/>
  <c r="P167" i="23"/>
  <c r="Q167" i="23" s="1"/>
  <c r="P145" i="23"/>
  <c r="Q145" i="23" s="1"/>
  <c r="P173" i="23"/>
  <c r="Q173" i="23" s="1"/>
  <c r="P186" i="23"/>
  <c r="Q186" i="23" s="1"/>
  <c r="P183" i="23"/>
  <c r="Q183" i="23" s="1"/>
  <c r="P178" i="23"/>
  <c r="Q178" i="23" s="1"/>
  <c r="P148" i="23"/>
  <c r="Q148" i="23" s="1"/>
  <c r="P169" i="23"/>
  <c r="Q169" i="23" s="1"/>
  <c r="P170" i="23"/>
  <c r="Q170" i="23" s="1"/>
  <c r="P174" i="23"/>
  <c r="Q174" i="23" s="1"/>
  <c r="P190" i="23"/>
  <c r="Q190" i="23" s="1"/>
  <c r="P189" i="23"/>
  <c r="Q189" i="23" s="1"/>
  <c r="P187" i="23"/>
  <c r="Q187" i="23" s="1"/>
  <c r="P185" i="23"/>
  <c r="Q185" i="23" s="1"/>
  <c r="P191" i="23"/>
  <c r="Q191" i="23" s="1"/>
  <c r="P192" i="23"/>
  <c r="Q192" i="23" s="1"/>
  <c r="D43" i="18"/>
  <c r="E43" i="18" s="1"/>
  <c r="D40" i="18"/>
  <c r="E40" i="18" s="1"/>
  <c r="D48" i="18"/>
  <c r="E48" i="18" s="1"/>
  <c r="D44" i="18"/>
  <c r="E44" i="18" s="1"/>
  <c r="D55" i="18"/>
  <c r="E55" i="18" s="1"/>
  <c r="D62" i="18"/>
  <c r="E62" i="18" s="1"/>
  <c r="D52" i="18"/>
  <c r="E52" i="18" s="1"/>
  <c r="D61" i="18"/>
  <c r="E61" i="18" s="1"/>
  <c r="D58" i="18"/>
  <c r="E58" i="18" s="1"/>
  <c r="D45" i="18"/>
  <c r="E45" i="18" s="1"/>
  <c r="D46" i="18"/>
  <c r="E46" i="18" s="1"/>
  <c r="D49" i="18"/>
  <c r="E49" i="18" s="1"/>
  <c r="D57" i="18"/>
  <c r="E57" i="18" s="1"/>
  <c r="D42" i="18"/>
  <c r="E42" i="18" s="1"/>
  <c r="D50" i="18"/>
  <c r="E50" i="18" s="1"/>
  <c r="D41" i="18"/>
  <c r="E41" i="18" s="1"/>
  <c r="D56" i="18"/>
  <c r="E56" i="18" s="1"/>
  <c r="D64" i="18"/>
  <c r="E64" i="18" s="1"/>
  <c r="D60" i="18"/>
  <c r="E60" i="18" s="1"/>
  <c r="D51" i="18"/>
  <c r="E51" i="18" s="1"/>
  <c r="D39" i="18"/>
  <c r="E39" i="18" s="1"/>
  <c r="D59" i="18"/>
  <c r="E59" i="18" s="1"/>
  <c r="D47" i="18"/>
  <c r="E47" i="18" s="1"/>
  <c r="D65" i="18"/>
  <c r="E65" i="18" s="1"/>
  <c r="D63" i="18"/>
  <c r="E63" i="18" s="1"/>
  <c r="D54" i="18"/>
  <c r="E54" i="18" s="1"/>
  <c r="D66" i="18"/>
  <c r="E66" i="18" s="1"/>
  <c r="D53" i="18"/>
  <c r="E53" i="18" s="1"/>
  <c r="D38" i="18"/>
  <c r="E38" i="18" s="1"/>
  <c r="S175" i="24"/>
  <c r="T175" i="24" s="1"/>
  <c r="S192" i="24"/>
  <c r="T192" i="24" s="1"/>
  <c r="P192" i="24"/>
  <c r="R192" i="24" s="1"/>
  <c r="Q192" i="24" s="1"/>
  <c r="S191" i="24"/>
  <c r="T191" i="24" s="1"/>
  <c r="P191" i="24"/>
  <c r="R191" i="24" s="1"/>
  <c r="Q191" i="24" s="1"/>
  <c r="S190" i="24"/>
  <c r="T190" i="24" s="1"/>
  <c r="P190" i="24"/>
  <c r="R190" i="24" s="1"/>
  <c r="Q190" i="24" s="1"/>
  <c r="S189" i="24"/>
  <c r="T189" i="24" s="1"/>
  <c r="P189" i="24"/>
  <c r="R189" i="24" s="1"/>
  <c r="Q189" i="24" s="1"/>
  <c r="S188" i="24"/>
  <c r="T188" i="24" s="1"/>
  <c r="P188" i="24"/>
  <c r="R188" i="24" s="1"/>
  <c r="Q188" i="24" s="1"/>
  <c r="S187" i="24"/>
  <c r="T187" i="24" s="1"/>
  <c r="P187" i="24"/>
  <c r="R187" i="24" s="1"/>
  <c r="Q187" i="24" s="1"/>
  <c r="S186" i="24"/>
  <c r="T186" i="24" s="1"/>
  <c r="P186" i="24"/>
  <c r="R186" i="24" s="1"/>
  <c r="Q186" i="24" s="1"/>
  <c r="S185" i="24"/>
  <c r="T185" i="24" s="1"/>
  <c r="P185" i="24"/>
  <c r="R185" i="24" s="1"/>
  <c r="Q185" i="24" s="1"/>
  <c r="S184" i="24"/>
  <c r="T184" i="24" s="1"/>
  <c r="P184" i="24"/>
  <c r="R184" i="24" s="1"/>
  <c r="Q184" i="24" s="1"/>
  <c r="S183" i="24"/>
  <c r="T183" i="24" s="1"/>
  <c r="P183" i="24"/>
  <c r="R183" i="24" s="1"/>
  <c r="Q183" i="24" s="1"/>
  <c r="S182" i="24"/>
  <c r="T182" i="24" s="1"/>
  <c r="P182" i="24"/>
  <c r="R182" i="24" s="1"/>
  <c r="Q182" i="24" s="1"/>
  <c r="S181" i="24"/>
  <c r="T181" i="24" s="1"/>
  <c r="P181" i="24"/>
  <c r="R181" i="24" s="1"/>
  <c r="Q181" i="24" s="1"/>
  <c r="S180" i="24"/>
  <c r="T180" i="24" s="1"/>
  <c r="P180" i="24"/>
  <c r="R180" i="24" s="1"/>
  <c r="Q180" i="24" s="1"/>
  <c r="S179" i="24"/>
  <c r="T179" i="24" s="1"/>
  <c r="P179" i="24"/>
  <c r="R179" i="24" s="1"/>
  <c r="S178" i="24"/>
  <c r="T178" i="24" s="1"/>
  <c r="P178" i="24"/>
  <c r="R178" i="24" s="1"/>
  <c r="Q178" i="24" s="1"/>
  <c r="S177" i="24"/>
  <c r="T177" i="24" s="1"/>
  <c r="P177" i="24"/>
  <c r="R177" i="24" s="1"/>
  <c r="Q177" i="24" s="1"/>
  <c r="S176" i="24"/>
  <c r="T176" i="24" s="1"/>
  <c r="P176" i="24"/>
  <c r="R176" i="24" s="1"/>
  <c r="Q176" i="24" s="1"/>
  <c r="P175" i="24"/>
  <c r="R175" i="24" s="1"/>
  <c r="Q175" i="24" s="1"/>
  <c r="S174" i="24"/>
  <c r="T174" i="24" s="1"/>
  <c r="P174" i="24"/>
  <c r="R174" i="24" s="1"/>
  <c r="Q174" i="24" s="1"/>
  <c r="S173" i="24"/>
  <c r="T173" i="24" s="1"/>
  <c r="P173" i="24"/>
  <c r="R173" i="24" s="1"/>
  <c r="Q173" i="24" s="1"/>
  <c r="S172" i="24"/>
  <c r="T172" i="24" s="1"/>
  <c r="P172" i="24"/>
  <c r="R172" i="24" s="1"/>
  <c r="S171" i="24"/>
  <c r="T171" i="24" s="1"/>
  <c r="P171" i="24"/>
  <c r="R171" i="24" s="1"/>
  <c r="Q171" i="24" s="1"/>
  <c r="S170" i="24"/>
  <c r="T170" i="24" s="1"/>
  <c r="P170" i="24"/>
  <c r="R170" i="24" s="1"/>
  <c r="Q170" i="24" s="1"/>
  <c r="S169" i="24"/>
  <c r="T169" i="24" s="1"/>
  <c r="P169" i="24"/>
  <c r="R169" i="24" s="1"/>
  <c r="Q169" i="24" s="1"/>
  <c r="S168" i="24"/>
  <c r="T168" i="24" s="1"/>
  <c r="P168" i="24"/>
  <c r="R168" i="24" s="1"/>
  <c r="Q168" i="24" s="1"/>
  <c r="S167" i="24"/>
  <c r="T167" i="24" s="1"/>
  <c r="P167" i="24"/>
  <c r="R167" i="24" s="1"/>
  <c r="Q167" i="24" s="1"/>
  <c r="S166" i="24"/>
  <c r="T166" i="24" s="1"/>
  <c r="P166" i="24"/>
  <c r="R166" i="24" s="1"/>
  <c r="Q166" i="24" s="1"/>
  <c r="S165" i="24"/>
  <c r="T165" i="24" s="1"/>
  <c r="P165" i="24"/>
  <c r="R165" i="24" s="1"/>
  <c r="Q165" i="24" s="1"/>
  <c r="S164" i="24"/>
  <c r="T164" i="24" s="1"/>
  <c r="P164" i="24"/>
  <c r="R164" i="24" s="1"/>
  <c r="S163" i="24"/>
  <c r="T163" i="24" s="1"/>
  <c r="P163" i="24"/>
  <c r="R163" i="24" s="1"/>
  <c r="Q163" i="24" s="1"/>
  <c r="S162" i="24"/>
  <c r="T162" i="24" s="1"/>
  <c r="P162" i="24"/>
  <c r="R162" i="24" s="1"/>
  <c r="Q162" i="24" s="1"/>
  <c r="S161" i="24"/>
  <c r="T161" i="24" s="1"/>
  <c r="P161" i="24"/>
  <c r="R161" i="24" s="1"/>
  <c r="Q161" i="24" s="1"/>
  <c r="S160" i="24"/>
  <c r="T160" i="24" s="1"/>
  <c r="P160" i="24"/>
  <c r="R160" i="24" s="1"/>
  <c r="Q160" i="24" s="1"/>
  <c r="S159" i="24"/>
  <c r="T159" i="24" s="1"/>
  <c r="P159" i="24"/>
  <c r="R159" i="24" s="1"/>
  <c r="Q159" i="24" s="1"/>
  <c r="S158" i="24"/>
  <c r="T158" i="24" s="1"/>
  <c r="P158" i="24"/>
  <c r="R158" i="24" s="1"/>
  <c r="Q158" i="24" s="1"/>
  <c r="S157" i="24"/>
  <c r="T157" i="24" s="1"/>
  <c r="P157" i="24"/>
  <c r="R157" i="24" s="1"/>
  <c r="Q157" i="24" s="1"/>
  <c r="S156" i="24"/>
  <c r="T156" i="24" s="1"/>
  <c r="P156" i="24"/>
  <c r="R156" i="24" s="1"/>
  <c r="Q156" i="24" s="1"/>
  <c r="S155" i="24"/>
  <c r="T155" i="24" s="1"/>
  <c r="P155" i="24"/>
  <c r="R155" i="24" s="1"/>
  <c r="Q155" i="24" s="1"/>
  <c r="S154" i="24"/>
  <c r="T154" i="24" s="1"/>
  <c r="P154" i="24"/>
  <c r="R154" i="24" s="1"/>
  <c r="Q154" i="24" s="1"/>
  <c r="S153" i="24"/>
  <c r="T153" i="24" s="1"/>
  <c r="P153" i="24"/>
  <c r="R153" i="24" s="1"/>
  <c r="Q153" i="24" s="1"/>
  <c r="S152" i="24"/>
  <c r="T152" i="24" s="1"/>
  <c r="P152" i="24"/>
  <c r="R152" i="24" s="1"/>
  <c r="S151" i="24"/>
  <c r="T151" i="24" s="1"/>
  <c r="P151" i="24"/>
  <c r="R151" i="24" s="1"/>
  <c r="Q151" i="24" s="1"/>
  <c r="S150" i="24"/>
  <c r="T150" i="24" s="1"/>
  <c r="P150" i="24"/>
  <c r="R150" i="24" s="1"/>
  <c r="S149" i="24"/>
  <c r="T149" i="24" s="1"/>
  <c r="P149" i="24"/>
  <c r="R149" i="24" s="1"/>
  <c r="Q149" i="24" s="1"/>
  <c r="S148" i="24"/>
  <c r="T148" i="24" s="1"/>
  <c r="P148" i="24"/>
  <c r="R148" i="24" s="1"/>
  <c r="Q148" i="24" s="1"/>
  <c r="S147" i="24"/>
  <c r="T147" i="24" s="1"/>
  <c r="P147" i="24"/>
  <c r="R147" i="24" s="1"/>
  <c r="Q147" i="24" s="1"/>
  <c r="S146" i="24"/>
  <c r="T146" i="24" s="1"/>
  <c r="P146" i="24"/>
  <c r="R146" i="24" s="1"/>
  <c r="Q146" i="24" s="1"/>
  <c r="S145" i="24"/>
  <c r="T145" i="24" s="1"/>
  <c r="P145" i="24"/>
  <c r="R145" i="24" s="1"/>
  <c r="Q145" i="24" s="1"/>
  <c r="S144" i="24"/>
  <c r="T144" i="24" s="1"/>
  <c r="P144" i="24"/>
  <c r="R144" i="24" s="1"/>
  <c r="Q144" i="24" s="1"/>
  <c r="S143" i="24"/>
  <c r="T143" i="24" s="1"/>
  <c r="P143" i="24"/>
  <c r="R143" i="24" s="1"/>
  <c r="Q143" i="24" s="1"/>
  <c r="S142" i="24"/>
  <c r="T142" i="24" s="1"/>
  <c r="P142" i="24"/>
  <c r="R142" i="24" s="1"/>
  <c r="Q142" i="24" s="1"/>
  <c r="S141" i="24"/>
  <c r="T141" i="24" s="1"/>
  <c r="P141" i="24"/>
  <c r="R141" i="24" s="1"/>
  <c r="Q141" i="24" s="1"/>
  <c r="S140" i="24"/>
  <c r="T140" i="24" s="1"/>
  <c r="P140" i="24"/>
  <c r="R140" i="24" s="1"/>
  <c r="Q140" i="24" s="1"/>
  <c r="S139" i="24"/>
  <c r="T139" i="24" s="1"/>
  <c r="P139" i="24"/>
  <c r="R139" i="24" s="1"/>
  <c r="Q139" i="24" s="1"/>
  <c r="S138" i="24"/>
  <c r="T138" i="24" s="1"/>
  <c r="P138" i="24"/>
  <c r="R138" i="24" s="1"/>
  <c r="Q138" i="24" s="1"/>
  <c r="S137" i="24"/>
  <c r="T137" i="24" s="1"/>
  <c r="P137" i="24"/>
  <c r="R137" i="24" s="1"/>
  <c r="Q137" i="24" s="1"/>
  <c r="S136" i="24"/>
  <c r="T136" i="24" s="1"/>
  <c r="P136" i="24"/>
  <c r="R136" i="24" s="1"/>
  <c r="Q136" i="24" s="1"/>
  <c r="S135" i="24"/>
  <c r="T135" i="24" s="1"/>
  <c r="P135" i="24"/>
  <c r="R135" i="24" s="1"/>
  <c r="Q135" i="24" s="1"/>
  <c r="S134" i="24"/>
  <c r="T134" i="24" s="1"/>
  <c r="P134" i="24"/>
  <c r="R134" i="24" s="1"/>
  <c r="S133" i="24"/>
  <c r="T133" i="24" s="1"/>
  <c r="P133" i="24"/>
  <c r="R133" i="24" s="1"/>
  <c r="Q133" i="24" s="1"/>
  <c r="S132" i="24"/>
  <c r="T132" i="24" s="1"/>
  <c r="P132" i="24"/>
  <c r="R132" i="24" s="1"/>
  <c r="Q132" i="24" s="1"/>
  <c r="S131" i="24"/>
  <c r="T131" i="24" s="1"/>
  <c r="P131" i="24"/>
  <c r="R131" i="24" s="1"/>
  <c r="Q131" i="24" s="1"/>
  <c r="S130" i="24"/>
  <c r="T130" i="24" s="1"/>
  <c r="P130" i="24"/>
  <c r="R130" i="24" s="1"/>
  <c r="Q130" i="24" s="1"/>
  <c r="S129" i="24"/>
  <c r="T129" i="24" s="1"/>
  <c r="P129" i="24"/>
  <c r="R129" i="24" s="1"/>
  <c r="Q129" i="24" s="1"/>
  <c r="S128" i="24"/>
  <c r="T128" i="24" s="1"/>
  <c r="P128" i="24"/>
  <c r="R128" i="24" s="1"/>
  <c r="Q128" i="24" s="1"/>
  <c r="S127" i="24"/>
  <c r="T127" i="24" s="1"/>
  <c r="P127" i="24"/>
  <c r="R127" i="24" s="1"/>
  <c r="Q127" i="24" s="1"/>
  <c r="S126" i="24"/>
  <c r="T126" i="24" s="1"/>
  <c r="P126" i="24"/>
  <c r="R126" i="24" s="1"/>
  <c r="Q126" i="24" s="1"/>
  <c r="S125" i="24"/>
  <c r="T125" i="24" s="1"/>
  <c r="P125" i="24"/>
  <c r="R125" i="24" s="1"/>
  <c r="Q125" i="24" s="1"/>
  <c r="S124" i="24"/>
  <c r="T124" i="24" s="1"/>
  <c r="P124" i="24"/>
  <c r="R124" i="24" s="1"/>
  <c r="Q124" i="24" s="1"/>
  <c r="S123" i="24"/>
  <c r="T123" i="24" s="1"/>
  <c r="P123" i="24"/>
  <c r="R123" i="24" s="1"/>
  <c r="Q123" i="24" s="1"/>
  <c r="S122" i="24"/>
  <c r="T122" i="24" s="1"/>
  <c r="P122" i="24"/>
  <c r="R122" i="24" s="1"/>
  <c r="Q122" i="24" s="1"/>
  <c r="S121" i="24"/>
  <c r="T121" i="24" s="1"/>
  <c r="P121" i="24"/>
  <c r="R121" i="24" s="1"/>
  <c r="Q121" i="24" s="1"/>
  <c r="S120" i="24"/>
  <c r="T120" i="24" s="1"/>
  <c r="P120" i="24"/>
  <c r="R120" i="24" s="1"/>
  <c r="S119" i="24"/>
  <c r="T119" i="24" s="1"/>
  <c r="P119" i="24"/>
  <c r="R119" i="24" s="1"/>
  <c r="S118" i="24"/>
  <c r="T118" i="24" s="1"/>
  <c r="P118" i="24"/>
  <c r="R118" i="24" s="1"/>
  <c r="Q118" i="24" s="1"/>
  <c r="S117" i="24"/>
  <c r="T117" i="24" s="1"/>
  <c r="P117" i="24"/>
  <c r="R117" i="24" s="1"/>
  <c r="Q117" i="24" s="1"/>
  <c r="S116" i="24"/>
  <c r="T116" i="24" s="1"/>
  <c r="P116" i="24"/>
  <c r="R116" i="24" s="1"/>
  <c r="Q116" i="24" s="1"/>
  <c r="S115" i="24"/>
  <c r="T115" i="24" s="1"/>
  <c r="P115" i="24"/>
  <c r="R115" i="24" s="1"/>
  <c r="Q115" i="24" s="1"/>
  <c r="S114" i="24"/>
  <c r="T114" i="24" s="1"/>
  <c r="P114" i="24"/>
  <c r="R114" i="24" s="1"/>
  <c r="Q114" i="24" s="1"/>
  <c r="S113" i="24"/>
  <c r="T113" i="24" s="1"/>
  <c r="P113" i="24"/>
  <c r="R113" i="24" s="1"/>
  <c r="Q113" i="24" s="1"/>
  <c r="S112" i="24"/>
  <c r="T112" i="24" s="1"/>
  <c r="P112" i="24"/>
  <c r="R112" i="24" s="1"/>
  <c r="Q112" i="24" s="1"/>
  <c r="S111" i="24"/>
  <c r="T111" i="24" s="1"/>
  <c r="P111" i="24"/>
  <c r="R111" i="24" s="1"/>
  <c r="Q111" i="24" s="1"/>
  <c r="S110" i="24"/>
  <c r="T110" i="24" s="1"/>
  <c r="P110" i="24"/>
  <c r="R110" i="24" s="1"/>
  <c r="Q110" i="24" s="1"/>
  <c r="S109" i="24"/>
  <c r="T109" i="24" s="1"/>
  <c r="P109" i="24"/>
  <c r="R109" i="24" s="1"/>
  <c r="Q109" i="24" s="1"/>
  <c r="S108" i="24"/>
  <c r="T108" i="24" s="1"/>
  <c r="P108" i="24"/>
  <c r="R108" i="24" s="1"/>
  <c r="Q108" i="24" s="1"/>
  <c r="S107" i="24"/>
  <c r="T107" i="24" s="1"/>
  <c r="P107" i="24"/>
  <c r="R107" i="24" s="1"/>
  <c r="Q107" i="24" s="1"/>
  <c r="S106" i="24"/>
  <c r="T106" i="24" s="1"/>
  <c r="P106" i="24"/>
  <c r="R106" i="24" s="1"/>
  <c r="Q106" i="24" s="1"/>
  <c r="S105" i="24"/>
  <c r="T105" i="24" s="1"/>
  <c r="P105" i="24"/>
  <c r="R105" i="24" s="1"/>
  <c r="Q105" i="24" s="1"/>
  <c r="S104" i="24"/>
  <c r="T104" i="24" s="1"/>
  <c r="P104" i="24"/>
  <c r="R104" i="24" s="1"/>
  <c r="Q104" i="24" s="1"/>
  <c r="S103" i="24"/>
  <c r="T103" i="24" s="1"/>
  <c r="P103" i="24"/>
  <c r="R103" i="24" s="1"/>
  <c r="Q103" i="24" s="1"/>
  <c r="S102" i="24"/>
  <c r="T102" i="24" s="1"/>
  <c r="P102" i="24"/>
  <c r="R102" i="24" s="1"/>
  <c r="Q102" i="24" s="1"/>
  <c r="S101" i="24"/>
  <c r="T101" i="24" s="1"/>
  <c r="P101" i="24"/>
  <c r="R101" i="24" s="1"/>
  <c r="Q101" i="24" s="1"/>
  <c r="S100" i="24"/>
  <c r="T100" i="24" s="1"/>
  <c r="P100" i="24"/>
  <c r="R100" i="24" s="1"/>
  <c r="Q100" i="24" s="1"/>
  <c r="S99" i="24"/>
  <c r="T99" i="24" s="1"/>
  <c r="P99" i="24"/>
  <c r="R99" i="24" s="1"/>
  <c r="Q99" i="24" s="1"/>
  <c r="S98" i="24"/>
  <c r="T98" i="24" s="1"/>
  <c r="P98" i="24"/>
  <c r="R98" i="24" s="1"/>
  <c r="Q98" i="24" s="1"/>
  <c r="S97" i="24"/>
  <c r="T97" i="24" s="1"/>
  <c r="P97" i="24"/>
  <c r="R97" i="24" s="1"/>
  <c r="Q97" i="24" s="1"/>
  <c r="S96" i="24"/>
  <c r="T96" i="24" s="1"/>
  <c r="P96" i="24"/>
  <c r="R96" i="24" s="1"/>
  <c r="Q96" i="24" s="1"/>
  <c r="S95" i="24"/>
  <c r="T95" i="24" s="1"/>
  <c r="P95" i="24"/>
  <c r="R95" i="24" s="1"/>
  <c r="Q95" i="24" s="1"/>
  <c r="S94" i="24"/>
  <c r="T94" i="24" s="1"/>
  <c r="P94" i="24"/>
  <c r="R94" i="24" s="1"/>
  <c r="Q94" i="24" s="1"/>
  <c r="S93" i="24"/>
  <c r="T93" i="24" s="1"/>
  <c r="P93" i="24"/>
  <c r="R93" i="24" s="1"/>
  <c r="S92" i="24"/>
  <c r="T92" i="24" s="1"/>
  <c r="P92" i="24"/>
  <c r="R92" i="24" s="1"/>
  <c r="Q92" i="24" s="1"/>
  <c r="S91" i="24"/>
  <c r="T91" i="24" s="1"/>
  <c r="P91" i="24"/>
  <c r="R91" i="24" s="1"/>
  <c r="Q91" i="24" s="1"/>
  <c r="S90" i="24"/>
  <c r="T90" i="24" s="1"/>
  <c r="P90" i="24"/>
  <c r="R90" i="24" s="1"/>
  <c r="S89" i="24"/>
  <c r="T89" i="24" s="1"/>
  <c r="P89" i="24"/>
  <c r="R89" i="24" s="1"/>
  <c r="S88" i="24"/>
  <c r="T88" i="24" s="1"/>
  <c r="P88" i="24"/>
  <c r="R88" i="24" s="1"/>
  <c r="Q88" i="24" s="1"/>
  <c r="S87" i="24"/>
  <c r="T87" i="24" s="1"/>
  <c r="P87" i="24"/>
  <c r="R87" i="24" s="1"/>
  <c r="Q87" i="24" s="1"/>
  <c r="S86" i="24"/>
  <c r="T86" i="24" s="1"/>
  <c r="P86" i="24"/>
  <c r="R86" i="24" s="1"/>
  <c r="Q86" i="24" s="1"/>
  <c r="S85" i="24"/>
  <c r="T85" i="24" s="1"/>
  <c r="P85" i="24"/>
  <c r="R85" i="24" s="1"/>
  <c r="Q85" i="24" s="1"/>
  <c r="S84" i="24"/>
  <c r="T84" i="24" s="1"/>
  <c r="P84" i="24"/>
  <c r="R84" i="24" s="1"/>
  <c r="Q84" i="24" s="1"/>
  <c r="S83" i="24"/>
  <c r="T83" i="24" s="1"/>
  <c r="P83" i="24"/>
  <c r="R83" i="24" s="1"/>
  <c r="Q83" i="24" s="1"/>
  <c r="S82" i="24"/>
  <c r="T82" i="24" s="1"/>
  <c r="P82" i="24"/>
  <c r="R82" i="24" s="1"/>
  <c r="Q82" i="24" s="1"/>
  <c r="S81" i="24"/>
  <c r="T81" i="24" s="1"/>
  <c r="P81" i="24"/>
  <c r="R81" i="24" s="1"/>
  <c r="Q81" i="24" s="1"/>
  <c r="S80" i="24"/>
  <c r="T80" i="24" s="1"/>
  <c r="P80" i="24"/>
  <c r="R80" i="24" s="1"/>
  <c r="Q80" i="24" s="1"/>
  <c r="S79" i="24"/>
  <c r="T79" i="24" s="1"/>
  <c r="P79" i="24"/>
  <c r="R79" i="24" s="1"/>
  <c r="Q79" i="24" s="1"/>
  <c r="S78" i="24"/>
  <c r="T78" i="24" s="1"/>
  <c r="P78" i="24"/>
  <c r="R78" i="24" s="1"/>
  <c r="Q78" i="24" s="1"/>
  <c r="S77" i="24"/>
  <c r="T77" i="24" s="1"/>
  <c r="P77" i="24"/>
  <c r="R77" i="24" s="1"/>
  <c r="S76" i="24"/>
  <c r="T76" i="24" s="1"/>
  <c r="P76" i="24"/>
  <c r="R76" i="24" s="1"/>
  <c r="Q76" i="24" s="1"/>
  <c r="S75" i="24"/>
  <c r="T75" i="24" s="1"/>
  <c r="P75" i="24"/>
  <c r="R75" i="24" s="1"/>
  <c r="Q75" i="24" s="1"/>
  <c r="S74" i="24"/>
  <c r="T74" i="24" s="1"/>
  <c r="P74" i="24"/>
  <c r="R74" i="24" s="1"/>
  <c r="Q74" i="24" s="1"/>
  <c r="S73" i="24"/>
  <c r="T73" i="24" s="1"/>
  <c r="P73" i="24"/>
  <c r="R73" i="24" s="1"/>
  <c r="Q73" i="24" s="1"/>
  <c r="S72" i="24"/>
  <c r="T72" i="24" s="1"/>
  <c r="P72" i="24"/>
  <c r="R72" i="24" s="1"/>
  <c r="Q72" i="24" s="1"/>
  <c r="S71" i="24"/>
  <c r="T71" i="24" s="1"/>
  <c r="P71" i="24"/>
  <c r="R71" i="24" s="1"/>
  <c r="Q71" i="24" s="1"/>
  <c r="S70" i="24"/>
  <c r="T70" i="24" s="1"/>
  <c r="P70" i="24"/>
  <c r="R70" i="24" s="1"/>
  <c r="Q70" i="24" s="1"/>
  <c r="S69" i="24"/>
  <c r="T69" i="24" s="1"/>
  <c r="P69" i="24"/>
  <c r="R69" i="24" s="1"/>
  <c r="Q69" i="24" s="1"/>
  <c r="S68" i="24"/>
  <c r="T68" i="24" s="1"/>
  <c r="P68" i="24"/>
  <c r="R68" i="24" s="1"/>
  <c r="Q68" i="24" s="1"/>
  <c r="S67" i="24"/>
  <c r="T67" i="24" s="1"/>
  <c r="P67" i="24"/>
  <c r="R67" i="24" s="1"/>
  <c r="Q67" i="24" s="1"/>
  <c r="S66" i="24"/>
  <c r="T66" i="24" s="1"/>
  <c r="P66" i="24"/>
  <c r="R66" i="24" s="1"/>
  <c r="Q66" i="24" s="1"/>
  <c r="S65" i="24"/>
  <c r="T65" i="24" s="1"/>
  <c r="P65" i="24"/>
  <c r="R65" i="24" s="1"/>
  <c r="S64" i="24"/>
  <c r="T64" i="24" s="1"/>
  <c r="P64" i="24"/>
  <c r="R64" i="24" s="1"/>
  <c r="Q64" i="24" s="1"/>
  <c r="S63" i="24"/>
  <c r="T63" i="24" s="1"/>
  <c r="P63" i="24"/>
  <c r="R63" i="24" s="1"/>
  <c r="Q63" i="24" s="1"/>
  <c r="S62" i="24"/>
  <c r="T62" i="24" s="1"/>
  <c r="P62" i="24"/>
  <c r="R62" i="24" s="1"/>
  <c r="Q62" i="24" s="1"/>
  <c r="S61" i="24"/>
  <c r="T61" i="24" s="1"/>
  <c r="P61" i="24"/>
  <c r="R61" i="24" s="1"/>
  <c r="Q61" i="24" s="1"/>
  <c r="S60" i="24"/>
  <c r="T60" i="24" s="1"/>
  <c r="P60" i="24"/>
  <c r="R60" i="24" s="1"/>
  <c r="Q60" i="24" s="1"/>
  <c r="S59" i="24"/>
  <c r="T59" i="24" s="1"/>
  <c r="P59" i="24"/>
  <c r="R59" i="24" s="1"/>
  <c r="Q59" i="24" s="1"/>
  <c r="S58" i="24"/>
  <c r="T58" i="24" s="1"/>
  <c r="P58" i="24"/>
  <c r="R58" i="24" s="1"/>
  <c r="Q58" i="24" s="1"/>
  <c r="S57" i="24"/>
  <c r="T57" i="24" s="1"/>
  <c r="P57" i="24"/>
  <c r="R57" i="24" s="1"/>
  <c r="Q57" i="24" s="1"/>
  <c r="S56" i="24"/>
  <c r="T56" i="24" s="1"/>
  <c r="P56" i="24"/>
  <c r="R56" i="24" s="1"/>
  <c r="Q56" i="24" s="1"/>
  <c r="S55" i="24"/>
  <c r="T55" i="24" s="1"/>
  <c r="P55" i="24"/>
  <c r="R55" i="24" s="1"/>
  <c r="Q55" i="24" s="1"/>
  <c r="S54" i="24"/>
  <c r="T54" i="24" s="1"/>
  <c r="P54" i="24"/>
  <c r="R54" i="24" s="1"/>
  <c r="Q54" i="24" s="1"/>
  <c r="S53" i="24"/>
  <c r="T53" i="24" s="1"/>
  <c r="P53" i="24"/>
  <c r="R53" i="24" s="1"/>
  <c r="Q53" i="24" s="1"/>
  <c r="S52" i="24"/>
  <c r="T52" i="24" s="1"/>
  <c r="P52" i="24"/>
  <c r="R52" i="24" s="1"/>
  <c r="Q52" i="24" s="1"/>
  <c r="S51" i="24"/>
  <c r="T51" i="24" s="1"/>
  <c r="P51" i="24"/>
  <c r="R51" i="24" s="1"/>
  <c r="Q51" i="24" s="1"/>
  <c r="S50" i="24"/>
  <c r="T50" i="24" s="1"/>
  <c r="P50" i="24"/>
  <c r="R50" i="24" s="1"/>
  <c r="Q50" i="24" s="1"/>
  <c r="S49" i="24"/>
  <c r="T49" i="24" s="1"/>
  <c r="P49" i="24"/>
  <c r="R49" i="24" s="1"/>
  <c r="Q49" i="24" s="1"/>
  <c r="S48" i="24"/>
  <c r="T48" i="24" s="1"/>
  <c r="P48" i="24"/>
  <c r="R48" i="24" s="1"/>
  <c r="Q48" i="24" s="1"/>
  <c r="S47" i="24"/>
  <c r="T47" i="24" s="1"/>
  <c r="P47" i="24"/>
  <c r="R47" i="24" s="1"/>
  <c r="S46" i="24"/>
  <c r="T46" i="24" s="1"/>
  <c r="P46" i="24"/>
  <c r="R46" i="24" s="1"/>
  <c r="Q46" i="24" s="1"/>
  <c r="S45" i="24"/>
  <c r="T45" i="24" s="1"/>
  <c r="P45" i="24"/>
  <c r="R45" i="24" s="1"/>
  <c r="Q45" i="24" s="1"/>
  <c r="S44" i="24"/>
  <c r="T44" i="24" s="1"/>
  <c r="P44" i="24"/>
  <c r="R44" i="24" s="1"/>
  <c r="Q44" i="24" s="1"/>
  <c r="S43" i="24"/>
  <c r="T43" i="24" s="1"/>
  <c r="P43" i="24"/>
  <c r="R43" i="24" s="1"/>
  <c r="Q43" i="24" s="1"/>
  <c r="S42" i="24"/>
  <c r="T42" i="24" s="1"/>
  <c r="P42" i="24"/>
  <c r="R42" i="24" s="1"/>
  <c r="Q42" i="24" s="1"/>
  <c r="S41" i="24"/>
  <c r="T41" i="24" s="1"/>
  <c r="P41" i="24"/>
  <c r="R41" i="24" s="1"/>
  <c r="Q41" i="24" s="1"/>
  <c r="S40" i="24"/>
  <c r="T40" i="24" s="1"/>
  <c r="P40" i="24"/>
  <c r="R40" i="24" s="1"/>
  <c r="Q40" i="24" s="1"/>
  <c r="S39" i="24"/>
  <c r="T39" i="24" s="1"/>
  <c r="P39" i="24"/>
  <c r="R39" i="24" s="1"/>
  <c r="Q39" i="24" s="1"/>
  <c r="S38" i="24"/>
  <c r="T38" i="24" s="1"/>
  <c r="P38" i="24"/>
  <c r="R38" i="24" s="1"/>
  <c r="Q38" i="24" s="1"/>
  <c r="S37" i="24"/>
  <c r="T37" i="24" s="1"/>
  <c r="P37" i="24"/>
  <c r="R37" i="24" s="1"/>
  <c r="Q37" i="24" s="1"/>
  <c r="S36" i="24"/>
  <c r="T36" i="24" s="1"/>
  <c r="P36" i="24"/>
  <c r="R36" i="24" s="1"/>
  <c r="Q36" i="24" s="1"/>
  <c r="S35" i="24"/>
  <c r="T35" i="24" s="1"/>
  <c r="P35" i="24"/>
  <c r="R35" i="24" s="1"/>
  <c r="Q35" i="24" s="1"/>
  <c r="S34" i="24"/>
  <c r="T34" i="24" s="1"/>
  <c r="P34" i="24"/>
  <c r="R34" i="24" s="1"/>
  <c r="Q34" i="24" s="1"/>
  <c r="S33" i="24"/>
  <c r="T33" i="24" s="1"/>
  <c r="P33" i="24"/>
  <c r="R33" i="24" s="1"/>
  <c r="Q33" i="24" s="1"/>
  <c r="S32" i="24"/>
  <c r="T32" i="24" s="1"/>
  <c r="P32" i="24"/>
  <c r="R32" i="24" s="1"/>
  <c r="Q32" i="24" s="1"/>
  <c r="S31" i="24"/>
  <c r="T31" i="24" s="1"/>
  <c r="P31" i="24"/>
  <c r="R31" i="24" s="1"/>
  <c r="Q31" i="24" s="1"/>
  <c r="S30" i="24"/>
  <c r="T30" i="24" s="1"/>
  <c r="P30" i="24"/>
  <c r="R30" i="24" s="1"/>
  <c r="Q30" i="24" s="1"/>
  <c r="S29" i="24"/>
  <c r="T29" i="24" s="1"/>
  <c r="P29" i="24"/>
  <c r="R29" i="24" s="1"/>
  <c r="Q29" i="24" s="1"/>
  <c r="S28" i="24"/>
  <c r="T28" i="24" s="1"/>
  <c r="P28" i="24"/>
  <c r="R28" i="24" s="1"/>
  <c r="Q28" i="24" s="1"/>
  <c r="S27" i="24"/>
  <c r="T27" i="24" s="1"/>
  <c r="P27" i="24"/>
  <c r="R27" i="24" s="1"/>
  <c r="Q27" i="24" s="1"/>
  <c r="S26" i="24"/>
  <c r="T26" i="24" s="1"/>
  <c r="P26" i="24"/>
  <c r="R26" i="24" s="1"/>
  <c r="S25" i="24"/>
  <c r="T25" i="24" s="1"/>
  <c r="P25" i="24"/>
  <c r="R25" i="24" s="1"/>
  <c r="S24" i="24"/>
  <c r="T24" i="24" s="1"/>
  <c r="P24" i="24"/>
  <c r="R24" i="24" s="1"/>
  <c r="Q24" i="24" s="1"/>
  <c r="S23" i="24"/>
  <c r="T23" i="24" s="1"/>
  <c r="P23" i="24"/>
  <c r="R23" i="24" s="1"/>
  <c r="Q23" i="24" s="1"/>
  <c r="S22" i="24"/>
  <c r="T22" i="24" s="1"/>
  <c r="P22" i="24"/>
  <c r="R22" i="24" s="1"/>
  <c r="Q22" i="24" s="1"/>
  <c r="S21" i="24"/>
  <c r="T21" i="24" s="1"/>
  <c r="P21" i="24"/>
  <c r="R21" i="24" s="1"/>
  <c r="Q21" i="24" s="1"/>
  <c r="S20" i="24"/>
  <c r="T20" i="24" s="1"/>
  <c r="P20" i="24"/>
  <c r="R20" i="24" s="1"/>
  <c r="Q20" i="24" s="1"/>
  <c r="S19" i="24"/>
  <c r="T19" i="24" s="1"/>
  <c r="P19" i="24"/>
  <c r="R19" i="24" s="1"/>
  <c r="Q19" i="24" s="1"/>
  <c r="S18" i="24"/>
  <c r="T18" i="24" s="1"/>
  <c r="P18" i="24"/>
  <c r="R18" i="24" s="1"/>
  <c r="Q18" i="24" s="1"/>
  <c r="S17" i="24"/>
  <c r="T17" i="24" s="1"/>
  <c r="P17" i="24"/>
  <c r="R17" i="24" s="1"/>
  <c r="Q17" i="24" s="1"/>
  <c r="S16" i="24"/>
  <c r="T16" i="24" s="1"/>
  <c r="P16" i="24"/>
  <c r="R16" i="24" s="1"/>
  <c r="S15" i="24"/>
  <c r="T15" i="24" s="1"/>
  <c r="P15" i="24"/>
  <c r="R15" i="24" s="1"/>
  <c r="Q15" i="24" s="1"/>
  <c r="S14" i="24"/>
  <c r="T14" i="24" s="1"/>
  <c r="P14" i="24"/>
  <c r="R14" i="24" s="1"/>
  <c r="Q14" i="24" s="1"/>
  <c r="S13" i="24"/>
  <c r="T13" i="24" s="1"/>
  <c r="P13" i="24"/>
  <c r="R13" i="24" s="1"/>
  <c r="Q13" i="24" s="1"/>
  <c r="S12" i="24"/>
  <c r="T12" i="24" s="1"/>
  <c r="P12" i="24"/>
  <c r="R12" i="24" s="1"/>
  <c r="Q12" i="24" s="1"/>
  <c r="S11" i="24"/>
  <c r="T11" i="24" s="1"/>
  <c r="P11" i="24"/>
  <c r="R11" i="24" s="1"/>
  <c r="Q11" i="24" s="1"/>
  <c r="S10" i="24"/>
  <c r="T10" i="24" s="1"/>
  <c r="P10" i="24"/>
  <c r="R10" i="24" s="1"/>
  <c r="Q10" i="24" s="1"/>
  <c r="S9" i="24"/>
  <c r="T9" i="24" s="1"/>
  <c r="P9" i="24"/>
  <c r="R9" i="24" s="1"/>
  <c r="S8" i="24"/>
  <c r="T8" i="24" s="1"/>
  <c r="P8" i="24"/>
  <c r="R8" i="24" s="1"/>
  <c r="Q8" i="24" s="1"/>
  <c r="S7" i="24"/>
  <c r="T7" i="24" s="1"/>
  <c r="P7" i="24"/>
  <c r="R7" i="24" s="1"/>
  <c r="Q7" i="24" s="1"/>
  <c r="S6" i="24"/>
  <c r="T6" i="24" s="1"/>
  <c r="P6" i="24"/>
  <c r="R6" i="24" s="1"/>
  <c r="Q6" i="24" s="1"/>
  <c r="S5" i="24"/>
  <c r="T5" i="24" s="1"/>
  <c r="P5" i="24"/>
  <c r="R5" i="24" s="1"/>
  <c r="Q5" i="24" s="1"/>
  <c r="S4" i="24"/>
  <c r="T4" i="24" s="1"/>
  <c r="P4" i="24"/>
  <c r="R4" i="24" s="1"/>
  <c r="Q4" i="24" s="1"/>
  <c r="S3" i="24"/>
  <c r="T3" i="24" s="1"/>
  <c r="P3" i="24"/>
  <c r="R3" i="24" s="1"/>
  <c r="S2" i="24"/>
  <c r="T2" i="24" s="1"/>
  <c r="P2" i="24"/>
  <c r="R2" i="24" s="1"/>
  <c r="Q2" i="24" s="1"/>
  <c r="V74" i="24" l="1"/>
  <c r="X74" i="24" s="1"/>
  <c r="V157" i="24"/>
  <c r="X157" i="24" s="1"/>
  <c r="V75" i="24"/>
  <c r="X75" i="24" s="1"/>
  <c r="U56" i="24"/>
  <c r="W56" i="24" s="1"/>
  <c r="V49" i="24"/>
  <c r="X49" i="24" s="1"/>
  <c r="V104" i="24"/>
  <c r="X104" i="24" s="1"/>
  <c r="V82" i="24"/>
  <c r="X82" i="24" s="1"/>
  <c r="V188" i="24"/>
  <c r="X188" i="24" s="1"/>
  <c r="V39" i="24"/>
  <c r="X39" i="24" s="1"/>
  <c r="U83" i="24"/>
  <c r="W83" i="24" s="1"/>
  <c r="V98" i="24"/>
  <c r="X98" i="24" s="1"/>
  <c r="V135" i="24"/>
  <c r="X135" i="24" s="1"/>
  <c r="U43" i="24"/>
  <c r="W43" i="24" s="1"/>
  <c r="V70" i="24"/>
  <c r="X70" i="24" s="1"/>
  <c r="V54" i="24"/>
  <c r="X54" i="24" s="1"/>
  <c r="V115" i="24"/>
  <c r="X115" i="24" s="1"/>
  <c r="V118" i="24"/>
  <c r="X118" i="24" s="1"/>
  <c r="U159" i="24"/>
  <c r="W159" i="24" s="1"/>
  <c r="V32" i="24"/>
  <c r="X32" i="24" s="1"/>
  <c r="U39" i="24"/>
  <c r="W39" i="24" s="1"/>
  <c r="U54" i="24"/>
  <c r="W54" i="24" s="1"/>
  <c r="V84" i="24"/>
  <c r="X84" i="24" s="1"/>
  <c r="V42" i="24"/>
  <c r="X42" i="24" s="1"/>
  <c r="V85" i="24"/>
  <c r="X85" i="24" s="1"/>
  <c r="U102" i="24"/>
  <c r="W102" i="24" s="1"/>
  <c r="U180" i="24"/>
  <c r="W180" i="24" s="1"/>
  <c r="V33" i="24"/>
  <c r="X33" i="24" s="1"/>
  <c r="U129" i="24"/>
  <c r="W129" i="24" s="1"/>
  <c r="U151" i="24"/>
  <c r="W151" i="24" s="1"/>
  <c r="U106" i="24"/>
  <c r="W106" i="24" s="1"/>
  <c r="V76" i="24"/>
  <c r="X76" i="24" s="1"/>
  <c r="U110" i="24"/>
  <c r="W110" i="24" s="1"/>
  <c r="V126" i="24"/>
  <c r="X126" i="24" s="1"/>
  <c r="V77" i="24"/>
  <c r="X77" i="24" s="1"/>
  <c r="V89" i="24"/>
  <c r="X89" i="24" s="1"/>
  <c r="U138" i="24"/>
  <c r="W138" i="24" s="1"/>
  <c r="V94" i="24"/>
  <c r="X94" i="24" s="1"/>
  <c r="U94" i="24"/>
  <c r="W94" i="24" s="1"/>
  <c r="Q65" i="24"/>
  <c r="U65" i="24" s="1"/>
  <c r="W65" i="24" s="1"/>
  <c r="V65" i="24"/>
  <c r="X65" i="24" s="1"/>
  <c r="Q93" i="24"/>
  <c r="U93" i="24" s="1"/>
  <c r="W93" i="24" s="1"/>
  <c r="V93" i="24"/>
  <c r="X93" i="24" s="1"/>
  <c r="U81" i="24"/>
  <c r="W81" i="24" s="1"/>
  <c r="V149" i="24"/>
  <c r="X149" i="24" s="1"/>
  <c r="V48" i="24"/>
  <c r="X48" i="24" s="1"/>
  <c r="U48" i="24"/>
  <c r="W48" i="24" s="1"/>
  <c r="V142" i="24"/>
  <c r="X142" i="24" s="1"/>
  <c r="U142" i="24"/>
  <c r="W142" i="24" s="1"/>
  <c r="V61" i="24"/>
  <c r="X61" i="24" s="1"/>
  <c r="V119" i="24"/>
  <c r="X119" i="24" s="1"/>
  <c r="Q119" i="24"/>
  <c r="U119" i="24" s="1"/>
  <c r="W119" i="24" s="1"/>
  <c r="U167" i="24"/>
  <c r="W167" i="24" s="1"/>
  <c r="V63" i="24"/>
  <c r="X63" i="24" s="1"/>
  <c r="U63" i="24"/>
  <c r="W63" i="24" s="1"/>
  <c r="V158" i="24"/>
  <c r="X158" i="24" s="1"/>
  <c r="U158" i="24"/>
  <c r="W158" i="24" s="1"/>
  <c r="V179" i="24"/>
  <c r="X179" i="24" s="1"/>
  <c r="Q179" i="24"/>
  <c r="U179" i="24" s="1"/>
  <c r="W179" i="24" s="1"/>
  <c r="V176" i="24"/>
  <c r="X176" i="24" s="1"/>
  <c r="U176" i="24"/>
  <c r="W176" i="24" s="1"/>
  <c r="V146" i="24"/>
  <c r="X146" i="24" s="1"/>
  <c r="U4" i="24"/>
  <c r="W4" i="24" s="1"/>
  <c r="V11" i="24"/>
  <c r="X11" i="24" s="1"/>
  <c r="V58" i="24"/>
  <c r="X58" i="24" s="1"/>
  <c r="U58" i="24"/>
  <c r="W58" i="24" s="1"/>
  <c r="U126" i="24"/>
  <c r="W126" i="24" s="1"/>
  <c r="V129" i="24"/>
  <c r="X129" i="24" s="1"/>
  <c r="U174" i="24"/>
  <c r="W174" i="24" s="1"/>
  <c r="V174" i="24"/>
  <c r="X174" i="24" s="1"/>
  <c r="V120" i="24"/>
  <c r="X120" i="24" s="1"/>
  <c r="U42" i="24"/>
  <c r="W42" i="24" s="1"/>
  <c r="U188" i="24"/>
  <c r="W188" i="24" s="1"/>
  <c r="V114" i="24"/>
  <c r="X114" i="24" s="1"/>
  <c r="U181" i="24"/>
  <c r="W181" i="24" s="1"/>
  <c r="V102" i="24"/>
  <c r="X102" i="24" s="1"/>
  <c r="U121" i="24"/>
  <c r="W121" i="24" s="1"/>
  <c r="V167" i="24"/>
  <c r="X167" i="24" s="1"/>
  <c r="V184" i="24"/>
  <c r="X184" i="24" s="1"/>
  <c r="U27" i="24"/>
  <c r="W27" i="24" s="1"/>
  <c r="V47" i="24"/>
  <c r="X47" i="24" s="1"/>
  <c r="V31" i="24"/>
  <c r="X31" i="24" s="1"/>
  <c r="V97" i="24"/>
  <c r="X97" i="24" s="1"/>
  <c r="U187" i="24"/>
  <c r="W187" i="24" s="1"/>
  <c r="V62" i="24"/>
  <c r="X62" i="24" s="1"/>
  <c r="V57" i="24"/>
  <c r="X57" i="24" s="1"/>
  <c r="V80" i="24"/>
  <c r="X80" i="24" s="1"/>
  <c r="U125" i="24"/>
  <c r="W125" i="24" s="1"/>
  <c r="U157" i="24"/>
  <c r="W157" i="24" s="1"/>
  <c r="U163" i="24"/>
  <c r="W163" i="24" s="1"/>
  <c r="U168" i="24"/>
  <c r="W168" i="24" s="1"/>
  <c r="V50" i="24"/>
  <c r="X50" i="24" s="1"/>
  <c r="V172" i="24"/>
  <c r="X172" i="24" s="1"/>
  <c r="U75" i="24"/>
  <c r="W75" i="24" s="1"/>
  <c r="V134" i="24"/>
  <c r="X134" i="24" s="1"/>
  <c r="U31" i="24"/>
  <c r="W31" i="24" s="1"/>
  <c r="V35" i="24"/>
  <c r="X35" i="24" s="1"/>
  <c r="V51" i="24"/>
  <c r="X51" i="24" s="1"/>
  <c r="U80" i="24"/>
  <c r="W80" i="24" s="1"/>
  <c r="V83" i="24"/>
  <c r="X83" i="24" s="1"/>
  <c r="U85" i="24"/>
  <c r="W85" i="24" s="1"/>
  <c r="U115" i="24"/>
  <c r="W115" i="24" s="1"/>
  <c r="V125" i="24"/>
  <c r="X125" i="24" s="1"/>
  <c r="V163" i="24"/>
  <c r="X163" i="24" s="1"/>
  <c r="U175" i="24"/>
  <c r="W175" i="24" s="1"/>
  <c r="V175" i="24"/>
  <c r="X175" i="24" s="1"/>
  <c r="V24" i="24"/>
  <c r="X24" i="24" s="1"/>
  <c r="U24" i="24"/>
  <c r="W24" i="24" s="1"/>
  <c r="V105" i="24"/>
  <c r="X105" i="24" s="1"/>
  <c r="U105" i="24"/>
  <c r="W105" i="24" s="1"/>
  <c r="V25" i="24"/>
  <c r="X25" i="24" s="1"/>
  <c r="Q25" i="24"/>
  <c r="U25" i="24" s="1"/>
  <c r="W25" i="24" s="1"/>
  <c r="V59" i="24"/>
  <c r="X59" i="24" s="1"/>
  <c r="U59" i="24"/>
  <c r="W59" i="24" s="1"/>
  <c r="V17" i="24"/>
  <c r="X17" i="24" s="1"/>
  <c r="U28" i="24"/>
  <c r="W28" i="24" s="1"/>
  <c r="V28" i="24"/>
  <c r="X28" i="24" s="1"/>
  <c r="V20" i="24"/>
  <c r="X20" i="24" s="1"/>
  <c r="U20" i="24"/>
  <c r="W20" i="24" s="1"/>
  <c r="Q26" i="24"/>
  <c r="U26" i="24" s="1"/>
  <c r="W26" i="24" s="1"/>
  <c r="V26" i="24"/>
  <c r="X26" i="24" s="1"/>
  <c r="U2" i="24"/>
  <c r="W2" i="24" s="1"/>
  <c r="V2" i="24"/>
  <c r="X2" i="24" s="1"/>
  <c r="U5" i="24"/>
  <c r="W5" i="24" s="1"/>
  <c r="V5" i="24"/>
  <c r="X5" i="24" s="1"/>
  <c r="V10" i="24"/>
  <c r="X10" i="24" s="1"/>
  <c r="U10" i="24"/>
  <c r="W10" i="24" s="1"/>
  <c r="V18" i="24"/>
  <c r="X18" i="24" s="1"/>
  <c r="U18" i="24"/>
  <c r="W18" i="24" s="1"/>
  <c r="Q3" i="24"/>
  <c r="U3" i="24" s="1"/>
  <c r="W3" i="24" s="1"/>
  <c r="V3" i="24"/>
  <c r="X3" i="24" s="1"/>
  <c r="Q9" i="24"/>
  <c r="U9" i="24" s="1"/>
  <c r="W9" i="24" s="1"/>
  <c r="V9" i="24"/>
  <c r="X9" i="24" s="1"/>
  <c r="Q16" i="24"/>
  <c r="U16" i="24" s="1"/>
  <c r="W16" i="24" s="1"/>
  <c r="V16" i="24"/>
  <c r="X16" i="24" s="1"/>
  <c r="V34" i="24"/>
  <c r="X34" i="24" s="1"/>
  <c r="U34" i="24"/>
  <c r="W34" i="24" s="1"/>
  <c r="V99" i="24"/>
  <c r="X99" i="24" s="1"/>
  <c r="U99" i="24"/>
  <c r="W99" i="24" s="1"/>
  <c r="V7" i="24"/>
  <c r="X7" i="24" s="1"/>
  <c r="U7" i="24"/>
  <c r="W7" i="24" s="1"/>
  <c r="V14" i="24"/>
  <c r="X14" i="24" s="1"/>
  <c r="U14" i="24"/>
  <c r="W14" i="24" s="1"/>
  <c r="V22" i="24"/>
  <c r="X22" i="24" s="1"/>
  <c r="U22" i="24"/>
  <c r="W22" i="24" s="1"/>
  <c r="U8" i="24"/>
  <c r="W8" i="24" s="1"/>
  <c r="V8" i="24"/>
  <c r="X8" i="24" s="1"/>
  <c r="U12" i="24"/>
  <c r="W12" i="24" s="1"/>
  <c r="V12" i="24"/>
  <c r="X12" i="24" s="1"/>
  <c r="U15" i="24"/>
  <c r="W15" i="24" s="1"/>
  <c r="V15" i="24"/>
  <c r="X15" i="24" s="1"/>
  <c r="V19" i="24"/>
  <c r="X19" i="24" s="1"/>
  <c r="U19" i="24"/>
  <c r="W19" i="24" s="1"/>
  <c r="V36" i="24"/>
  <c r="X36" i="24" s="1"/>
  <c r="U36" i="24"/>
  <c r="W36" i="24" s="1"/>
  <c r="V6" i="24"/>
  <c r="X6" i="24" s="1"/>
  <c r="U6" i="24"/>
  <c r="W6" i="24" s="1"/>
  <c r="V13" i="24"/>
  <c r="X13" i="24" s="1"/>
  <c r="U13" i="24"/>
  <c r="W13" i="24" s="1"/>
  <c r="V21" i="24"/>
  <c r="X21" i="24" s="1"/>
  <c r="U21" i="24"/>
  <c r="W21" i="24" s="1"/>
  <c r="U79" i="24"/>
  <c r="W79" i="24" s="1"/>
  <c r="V79" i="24"/>
  <c r="X79" i="24" s="1"/>
  <c r="V52" i="24"/>
  <c r="X52" i="24" s="1"/>
  <c r="U52" i="24"/>
  <c r="W52" i="24" s="1"/>
  <c r="V60" i="24"/>
  <c r="X60" i="24" s="1"/>
  <c r="U60" i="24"/>
  <c r="W60" i="24" s="1"/>
  <c r="V68" i="24"/>
  <c r="X68" i="24" s="1"/>
  <c r="U68" i="24"/>
  <c r="W68" i="24" s="1"/>
  <c r="U109" i="24"/>
  <c r="W109" i="24" s="1"/>
  <c r="V109" i="24"/>
  <c r="X109" i="24" s="1"/>
  <c r="U113" i="24"/>
  <c r="W113" i="24" s="1"/>
  <c r="V113" i="24"/>
  <c r="X113" i="24" s="1"/>
  <c r="V117" i="24"/>
  <c r="X117" i="24" s="1"/>
  <c r="U117" i="24"/>
  <c r="W117" i="24" s="1"/>
  <c r="V124" i="24"/>
  <c r="X124" i="24" s="1"/>
  <c r="U124" i="24"/>
  <c r="W124" i="24" s="1"/>
  <c r="U128" i="24"/>
  <c r="W128" i="24" s="1"/>
  <c r="V128" i="24"/>
  <c r="X128" i="24" s="1"/>
  <c r="U144" i="24"/>
  <c r="W144" i="24" s="1"/>
  <c r="V144" i="24"/>
  <c r="X144" i="24" s="1"/>
  <c r="V170" i="24"/>
  <c r="X170" i="24" s="1"/>
  <c r="U170" i="24"/>
  <c r="W170" i="24" s="1"/>
  <c r="V190" i="24"/>
  <c r="X190" i="24" s="1"/>
  <c r="U190" i="24"/>
  <c r="W190" i="24" s="1"/>
  <c r="U17" i="24"/>
  <c r="W17" i="24" s="1"/>
  <c r="V27" i="24"/>
  <c r="X27" i="24" s="1"/>
  <c r="U35" i="24"/>
  <c r="W35" i="24" s="1"/>
  <c r="U38" i="24"/>
  <c r="W38" i="24" s="1"/>
  <c r="Q47" i="24"/>
  <c r="U47" i="24" s="1"/>
  <c r="W47" i="24" s="1"/>
  <c r="U57" i="24"/>
  <c r="W57" i="24" s="1"/>
  <c r="U70" i="24"/>
  <c r="W70" i="24" s="1"/>
  <c r="U72" i="24"/>
  <c r="W72" i="24" s="1"/>
  <c r="Q77" i="24"/>
  <c r="U77" i="24" s="1"/>
  <c r="W77" i="24" s="1"/>
  <c r="V78" i="24"/>
  <c r="X78" i="24" s="1"/>
  <c r="U78" i="24"/>
  <c r="W78" i="24" s="1"/>
  <c r="V88" i="24"/>
  <c r="X88" i="24" s="1"/>
  <c r="U88" i="24"/>
  <c r="W88" i="24" s="1"/>
  <c r="U107" i="24"/>
  <c r="W107" i="24" s="1"/>
  <c r="V107" i="24"/>
  <c r="X107" i="24" s="1"/>
  <c r="V121" i="24"/>
  <c r="X121" i="24" s="1"/>
  <c r="U135" i="24"/>
  <c r="W135" i="24" s="1"/>
  <c r="V23" i="24"/>
  <c r="X23" i="24" s="1"/>
  <c r="V29" i="24"/>
  <c r="X29" i="24" s="1"/>
  <c r="U29" i="24"/>
  <c r="W29" i="24" s="1"/>
  <c r="V38" i="24"/>
  <c r="X38" i="24" s="1"/>
  <c r="U41" i="24"/>
  <c r="W41" i="24" s="1"/>
  <c r="V72" i="24"/>
  <c r="X72" i="24" s="1"/>
  <c r="V91" i="24"/>
  <c r="X91" i="24" s="1"/>
  <c r="U91" i="24"/>
  <c r="W91" i="24" s="1"/>
  <c r="U96" i="24"/>
  <c r="W96" i="24" s="1"/>
  <c r="V96" i="24"/>
  <c r="X96" i="24" s="1"/>
  <c r="V147" i="24"/>
  <c r="X147" i="24" s="1"/>
  <c r="U147" i="24"/>
  <c r="W147" i="24" s="1"/>
  <c r="V173" i="24"/>
  <c r="X173" i="24" s="1"/>
  <c r="U173" i="24"/>
  <c r="W173" i="24" s="1"/>
  <c r="V44" i="24"/>
  <c r="X44" i="24" s="1"/>
  <c r="U44" i="24"/>
  <c r="W44" i="24" s="1"/>
  <c r="U86" i="24"/>
  <c r="W86" i="24" s="1"/>
  <c r="V86" i="24"/>
  <c r="X86" i="24" s="1"/>
  <c r="Q134" i="24"/>
  <c r="U134" i="24" s="1"/>
  <c r="W134" i="24" s="1"/>
  <c r="V164" i="24"/>
  <c r="X164" i="24" s="1"/>
  <c r="Q164" i="24"/>
  <c r="U164" i="24" s="1"/>
  <c r="W164" i="24" s="1"/>
  <c r="U51" i="24"/>
  <c r="W51" i="24" s="1"/>
  <c r="V53" i="24"/>
  <c r="X53" i="24" s="1"/>
  <c r="U53" i="24"/>
  <c r="W53" i="24" s="1"/>
  <c r="V56" i="24"/>
  <c r="X56" i="24" s="1"/>
  <c r="U62" i="24"/>
  <c r="W62" i="24" s="1"/>
  <c r="U67" i="24"/>
  <c r="W67" i="24" s="1"/>
  <c r="V67" i="24"/>
  <c r="X67" i="24" s="1"/>
  <c r="V69" i="24"/>
  <c r="X69" i="24" s="1"/>
  <c r="U69" i="24"/>
  <c r="W69" i="24" s="1"/>
  <c r="U71" i="24"/>
  <c r="W71" i="24" s="1"/>
  <c r="U74" i="24"/>
  <c r="W74" i="24" s="1"/>
  <c r="U82" i="24"/>
  <c r="W82" i="24" s="1"/>
  <c r="U84" i="24"/>
  <c r="W84" i="24" s="1"/>
  <c r="Q90" i="24"/>
  <c r="U90" i="24" s="1"/>
  <c r="W90" i="24" s="1"/>
  <c r="V90" i="24"/>
  <c r="X90" i="24" s="1"/>
  <c r="Q120" i="24"/>
  <c r="U120" i="24" s="1"/>
  <c r="W120" i="24" s="1"/>
  <c r="U32" i="24"/>
  <c r="W32" i="24" s="1"/>
  <c r="V40" i="24"/>
  <c r="X40" i="24" s="1"/>
  <c r="U40" i="24"/>
  <c r="W40" i="24" s="1"/>
  <c r="U46" i="24"/>
  <c r="W46" i="24" s="1"/>
  <c r="U50" i="24"/>
  <c r="W50" i="24" s="1"/>
  <c r="V55" i="24"/>
  <c r="X55" i="24" s="1"/>
  <c r="V71" i="24"/>
  <c r="X71" i="24" s="1"/>
  <c r="U76" i="24"/>
  <c r="W76" i="24" s="1"/>
  <c r="V95" i="24"/>
  <c r="X95" i="24" s="1"/>
  <c r="U95" i="24"/>
  <c r="W95" i="24" s="1"/>
  <c r="V108" i="24"/>
  <c r="X108" i="24" s="1"/>
  <c r="U108" i="24"/>
  <c r="W108" i="24" s="1"/>
  <c r="U112" i="24"/>
  <c r="W112" i="24" s="1"/>
  <c r="V112" i="24"/>
  <c r="X112" i="24" s="1"/>
  <c r="U114" i="24"/>
  <c r="W114" i="24" s="1"/>
  <c r="V116" i="24"/>
  <c r="X116" i="24" s="1"/>
  <c r="U116" i="24"/>
  <c r="W116" i="24" s="1"/>
  <c r="V123" i="24"/>
  <c r="X123" i="24" s="1"/>
  <c r="U123" i="24"/>
  <c r="W123" i="24" s="1"/>
  <c r="U11" i="24"/>
  <c r="W11" i="24" s="1"/>
  <c r="U23" i="24"/>
  <c r="W23" i="24" s="1"/>
  <c r="U33" i="24"/>
  <c r="W33" i="24" s="1"/>
  <c r="V4" i="24"/>
  <c r="X4" i="24" s="1"/>
  <c r="V43" i="24"/>
  <c r="X43" i="24" s="1"/>
  <c r="V46" i="24"/>
  <c r="X46" i="24" s="1"/>
  <c r="U55" i="24"/>
  <c r="W55" i="24" s="1"/>
  <c r="U61" i="24"/>
  <c r="W61" i="24" s="1"/>
  <c r="U64" i="24"/>
  <c r="W64" i="24" s="1"/>
  <c r="U73" i="24"/>
  <c r="W73" i="24" s="1"/>
  <c r="V87" i="24"/>
  <c r="X87" i="24" s="1"/>
  <c r="U92" i="24"/>
  <c r="W92" i="24" s="1"/>
  <c r="V106" i="24"/>
  <c r="X106" i="24" s="1"/>
  <c r="V137" i="24"/>
  <c r="X137" i="24" s="1"/>
  <c r="U137" i="24"/>
  <c r="W137" i="24" s="1"/>
  <c r="Q152" i="24"/>
  <c r="U152" i="24" s="1"/>
  <c r="W152" i="24" s="1"/>
  <c r="V152" i="24"/>
  <c r="X152" i="24" s="1"/>
  <c r="V37" i="24"/>
  <c r="X37" i="24" s="1"/>
  <c r="U37" i="24"/>
  <c r="W37" i="24" s="1"/>
  <c r="V41" i="24"/>
  <c r="X41" i="24" s="1"/>
  <c r="V30" i="24"/>
  <c r="X30" i="24" s="1"/>
  <c r="U30" i="24"/>
  <c r="W30" i="24" s="1"/>
  <c r="V45" i="24"/>
  <c r="X45" i="24" s="1"/>
  <c r="U45" i="24"/>
  <c r="W45" i="24" s="1"/>
  <c r="U49" i="24"/>
  <c r="W49" i="24" s="1"/>
  <c r="V64" i="24"/>
  <c r="X64" i="24" s="1"/>
  <c r="V66" i="24"/>
  <c r="X66" i="24" s="1"/>
  <c r="U66" i="24"/>
  <c r="W66" i="24" s="1"/>
  <c r="V73" i="24"/>
  <c r="X73" i="24" s="1"/>
  <c r="V81" i="24"/>
  <c r="X81" i="24" s="1"/>
  <c r="Q89" i="24"/>
  <c r="U89" i="24" s="1"/>
  <c r="W89" i="24" s="1"/>
  <c r="V92" i="24"/>
  <c r="X92" i="24" s="1"/>
  <c r="V100" i="24"/>
  <c r="X100" i="24" s="1"/>
  <c r="U100" i="24"/>
  <c r="W100" i="24" s="1"/>
  <c r="V186" i="24"/>
  <c r="X186" i="24" s="1"/>
  <c r="U186" i="24"/>
  <c r="W186" i="24" s="1"/>
  <c r="V148" i="24"/>
  <c r="X148" i="24" s="1"/>
  <c r="U148" i="24"/>
  <c r="W148" i="24" s="1"/>
  <c r="V150" i="24"/>
  <c r="X150" i="24" s="1"/>
  <c r="Q150" i="24"/>
  <c r="U150" i="24" s="1"/>
  <c r="W150" i="24" s="1"/>
  <c r="V165" i="24"/>
  <c r="X165" i="24" s="1"/>
  <c r="U165" i="24"/>
  <c r="W165" i="24" s="1"/>
  <c r="Q172" i="24"/>
  <c r="U172" i="24" s="1"/>
  <c r="W172" i="24" s="1"/>
  <c r="U101" i="24"/>
  <c r="W101" i="24" s="1"/>
  <c r="V139" i="24"/>
  <c r="X139" i="24" s="1"/>
  <c r="U139" i="24"/>
  <c r="W139" i="24" s="1"/>
  <c r="U141" i="24"/>
  <c r="W141" i="24" s="1"/>
  <c r="V141" i="24"/>
  <c r="X141" i="24" s="1"/>
  <c r="V154" i="24"/>
  <c r="X154" i="24" s="1"/>
  <c r="U154" i="24"/>
  <c r="W154" i="24" s="1"/>
  <c r="U156" i="24"/>
  <c r="W156" i="24" s="1"/>
  <c r="V160" i="24"/>
  <c r="X160" i="24" s="1"/>
  <c r="U160" i="24"/>
  <c r="W160" i="24" s="1"/>
  <c r="V177" i="24"/>
  <c r="X177" i="24" s="1"/>
  <c r="U177" i="24"/>
  <c r="W177" i="24" s="1"/>
  <c r="U182" i="24"/>
  <c r="W182" i="24" s="1"/>
  <c r="V182" i="24"/>
  <c r="X182" i="24" s="1"/>
  <c r="V191" i="24"/>
  <c r="X191" i="24" s="1"/>
  <c r="U191" i="24"/>
  <c r="W191" i="24" s="1"/>
  <c r="U98" i="24"/>
  <c r="W98" i="24" s="1"/>
  <c r="V101" i="24"/>
  <c r="X101" i="24" s="1"/>
  <c r="U104" i="24"/>
  <c r="W104" i="24" s="1"/>
  <c r="U136" i="24"/>
  <c r="W136" i="24" s="1"/>
  <c r="U146" i="24"/>
  <c r="W146" i="24" s="1"/>
  <c r="V156" i="24"/>
  <c r="X156" i="24" s="1"/>
  <c r="U184" i="24"/>
  <c r="W184" i="24" s="1"/>
  <c r="U97" i="24"/>
  <c r="W97" i="24" s="1"/>
  <c r="V103" i="24"/>
  <c r="X103" i="24" s="1"/>
  <c r="V136" i="24"/>
  <c r="X136" i="24" s="1"/>
  <c r="V145" i="24"/>
  <c r="X145" i="24" s="1"/>
  <c r="U166" i="24"/>
  <c r="W166" i="24" s="1"/>
  <c r="U87" i="24"/>
  <c r="W87" i="24" s="1"/>
  <c r="U103" i="24"/>
  <c r="W103" i="24" s="1"/>
  <c r="U111" i="24"/>
  <c r="W111" i="24" s="1"/>
  <c r="U122" i="24"/>
  <c r="W122" i="24" s="1"/>
  <c r="V127" i="24"/>
  <c r="X127" i="24" s="1"/>
  <c r="V140" i="24"/>
  <c r="X140" i="24" s="1"/>
  <c r="U140" i="24"/>
  <c r="W140" i="24" s="1"/>
  <c r="U145" i="24"/>
  <c r="W145" i="24" s="1"/>
  <c r="V161" i="24"/>
  <c r="X161" i="24" s="1"/>
  <c r="U161" i="24"/>
  <c r="W161" i="24" s="1"/>
  <c r="V166" i="24"/>
  <c r="X166" i="24" s="1"/>
  <c r="V169" i="24"/>
  <c r="X169" i="24" s="1"/>
  <c r="U169" i="24"/>
  <c r="W169" i="24" s="1"/>
  <c r="V183" i="24"/>
  <c r="X183" i="24" s="1"/>
  <c r="U183" i="24"/>
  <c r="W183" i="24" s="1"/>
  <c r="V185" i="24"/>
  <c r="X185" i="24" s="1"/>
  <c r="U185" i="24"/>
  <c r="W185" i="24" s="1"/>
  <c r="V187" i="24"/>
  <c r="X187" i="24" s="1"/>
  <c r="V110" i="24"/>
  <c r="X110" i="24" s="1"/>
  <c r="V111" i="24"/>
  <c r="X111" i="24" s="1"/>
  <c r="V122" i="24"/>
  <c r="X122" i="24" s="1"/>
  <c r="U127" i="24"/>
  <c r="W127" i="24" s="1"/>
  <c r="V131" i="24"/>
  <c r="X131" i="24" s="1"/>
  <c r="U131" i="24"/>
  <c r="W131" i="24" s="1"/>
  <c r="U133" i="24"/>
  <c r="W133" i="24" s="1"/>
  <c r="V133" i="24"/>
  <c r="X133" i="24" s="1"/>
  <c r="V153" i="24"/>
  <c r="X153" i="24" s="1"/>
  <c r="U153" i="24"/>
  <c r="W153" i="24" s="1"/>
  <c r="V159" i="24"/>
  <c r="X159" i="24" s="1"/>
  <c r="V178" i="24"/>
  <c r="X178" i="24" s="1"/>
  <c r="U178" i="24"/>
  <c r="W178" i="24" s="1"/>
  <c r="V138" i="24"/>
  <c r="X138" i="24" s="1"/>
  <c r="V151" i="24"/>
  <c r="X151" i="24" s="1"/>
  <c r="V162" i="24"/>
  <c r="X162" i="24" s="1"/>
  <c r="U162" i="24"/>
  <c r="W162" i="24" s="1"/>
  <c r="V180" i="24"/>
  <c r="X180" i="24" s="1"/>
  <c r="V189" i="24"/>
  <c r="X189" i="24" s="1"/>
  <c r="U189" i="24"/>
  <c r="W189" i="24" s="1"/>
  <c r="V130" i="24"/>
  <c r="X130" i="24" s="1"/>
  <c r="V143" i="24"/>
  <c r="X143" i="24" s="1"/>
  <c r="V155" i="24"/>
  <c r="X155" i="24" s="1"/>
  <c r="U155" i="24"/>
  <c r="W155" i="24" s="1"/>
  <c r="U171" i="24"/>
  <c r="W171" i="24" s="1"/>
  <c r="U118" i="24"/>
  <c r="W118" i="24" s="1"/>
  <c r="U130" i="24"/>
  <c r="W130" i="24" s="1"/>
  <c r="V132" i="24"/>
  <c r="X132" i="24" s="1"/>
  <c r="U132" i="24"/>
  <c r="W132" i="24" s="1"/>
  <c r="U143" i="24"/>
  <c r="W143" i="24" s="1"/>
  <c r="U149" i="24"/>
  <c r="W149" i="24" s="1"/>
  <c r="V168" i="24"/>
  <c r="X168" i="24" s="1"/>
  <c r="V171" i="24"/>
  <c r="X171" i="24" s="1"/>
  <c r="V181" i="24"/>
  <c r="X181" i="24" s="1"/>
  <c r="V192" i="24"/>
  <c r="X192" i="24" s="1"/>
  <c r="U192" i="24"/>
  <c r="W192" i="2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2" i="1"/>
</calcChain>
</file>

<file path=xl/sharedStrings.xml><?xml version="1.0" encoding="utf-8"?>
<sst xmlns="http://schemas.openxmlformats.org/spreadsheetml/2006/main" count="7141" uniqueCount="585">
  <si>
    <t>Country Name</t>
  </si>
  <si>
    <t>Country Code</t>
  </si>
  <si>
    <t>Indicator Name</t>
  </si>
  <si>
    <t>Indicator Code</t>
  </si>
  <si>
    <t>Aruba</t>
  </si>
  <si>
    <t>ABW</t>
  </si>
  <si>
    <t>Access to electricity (% of population)</t>
  </si>
  <si>
    <t>EG.ELC.ACCS.ZS</t>
  </si>
  <si>
    <t>Afghanistan</t>
  </si>
  <si>
    <t>AFG</t>
  </si>
  <si>
    <t>Angola</t>
  </si>
  <si>
    <t>AGO</t>
  </si>
  <si>
    <t>Albania</t>
  </si>
  <si>
    <t>ALB</t>
  </si>
  <si>
    <t>Andorra</t>
  </si>
  <si>
    <t>Arab World</t>
  </si>
  <si>
    <t>United Arab Emirates</t>
  </si>
  <si>
    <t>ARE</t>
  </si>
  <si>
    <t>Argentina</t>
  </si>
  <si>
    <t>ARG</t>
  </si>
  <si>
    <t>Armenia</t>
  </si>
  <si>
    <t>ARM</t>
  </si>
  <si>
    <t>American Samoa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</si>
  <si>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</si>
  <si>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</si>
  <si>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</si>
  <si>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</si>
  <si>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</si>
  <si>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</si>
  <si>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</si>
  <si>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</si>
  <si>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</si>
  <si>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</si>
  <si>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</si>
  <si>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</si>
  <si>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</si>
  <si>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</si>
  <si>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</si>
  <si>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</si>
  <si>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</si>
  <si>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</si>
  <si>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</si>
  <si>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</si>
  <si>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</si>
  <si>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</si>
  <si>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</si>
  <si>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</si>
  <si>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</si>
  <si>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</si>
  <si>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</si>
  <si>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</si>
  <si>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</si>
  <si>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</si>
  <si>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</si>
  <si>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</si>
  <si>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</si>
  <si>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</si>
  <si>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</si>
  <si>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</si>
  <si>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</si>
  <si>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</si>
  <si>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</si>
  <si>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</si>
  <si>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</si>
  <si>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</si>
  <si>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</si>
  <si>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</si>
  <si>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</si>
  <si>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</si>
  <si>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</si>
  <si>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</si>
  <si>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Switzerland</t>
  </si>
  <si>
    <t>CHE</t>
  </si>
  <si>
    <t>Channel Islands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</si>
  <si>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</si>
  <si>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</si>
  <si>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</si>
  <si>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</si>
  <si>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</si>
  <si>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</si>
  <si>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</si>
  <si>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</si>
  <si>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</si>
  <si>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</si>
  <si>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</si>
  <si>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</si>
  <si>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</si>
  <si>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</si>
  <si>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</si>
  <si>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</si>
  <si>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</si>
  <si>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</si>
  <si>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</si>
  <si>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</si>
  <si>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</si>
  <si>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Cuba</t>
  </si>
  <si>
    <t>Curacao</t>
  </si>
  <si>
    <t>Cayman Islands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</si>
  <si>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</si>
  <si>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</si>
  <si>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</si>
  <si>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</si>
  <si>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</si>
  <si>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</si>
  <si>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</si>
  <si>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</si>
  <si>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</si>
  <si>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</si>
  <si>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</si>
  <si>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</si>
  <si>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</si>
  <si>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</si>
  <si>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</si>
  <si>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</si>
  <si>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</si>
  <si>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</si>
  <si>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</si>
  <si>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</si>
  <si>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</si>
  <si>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</si>
  <si>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ECU</t>
  </si>
  <si>
    <t>Egypt, Arab Rep.</t>
  </si>
  <si>
    <t>EGY</t>
  </si>
  <si>
    <t>Euro area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</si>
  <si>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</si>
  <si>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</si>
  <si>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</si>
  <si>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</si>
  <si>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</si>
  <si>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</si>
  <si>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</si>
  <si>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</si>
  <si>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</si>
  <si>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Fragile and conflict affected situations</t>
  </si>
  <si>
    <t>Finland</t>
  </si>
  <si>
    <t>FIN</t>
  </si>
  <si>
    <t>Fiji</t>
  </si>
  <si>
    <t>FJI</t>
  </si>
  <si>
    <t>France</t>
  </si>
  <si>
    <t>FRA</t>
  </si>
  <si>
    <t>Faroe Islands</t>
  </si>
  <si>
    <t>Micronesia, Fed. Sts.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</si>
  <si>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</si>
  <si>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</si>
  <si>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</si>
  <si>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</si>
  <si>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</si>
  <si>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</si>
  <si>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</si>
  <si>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</si>
  <si>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</si>
  <si>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Guinea</t>
  </si>
  <si>
    <t>GIN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</si>
  <si>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</si>
  <si>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</si>
  <si>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</si>
  <si>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</si>
  <si>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</si>
  <si>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</si>
  <si>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</si>
  <si>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</si>
  <si>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</si>
  <si>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</si>
  <si>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Guatemala</t>
  </si>
  <si>
    <t>GTM</t>
  </si>
  <si>
    <t>Guam</t>
  </si>
  <si>
    <t>Guyana</t>
  </si>
  <si>
    <t>GUY</t>
  </si>
  <si>
    <t>High income</t>
  </si>
  <si>
    <t>Hong Kong SAR, China</t>
  </si>
  <si>
    <t>HKG</t>
  </si>
  <si>
    <t>Honduras</t>
  </si>
  <si>
    <t>HND</t>
  </si>
  <si>
    <t>Heavily indebted poor countries (HIPC)</t>
  </si>
  <si>
    <t>Croatia</t>
  </si>
  <si>
    <t>HRV</t>
  </si>
  <si>
    <t>Haiti</t>
  </si>
  <si>
    <t>HTI</t>
  </si>
  <si>
    <t>Hungary</t>
  </si>
  <si>
    <t>HUN</t>
  </si>
  <si>
    <t>IBRD only</t>
  </si>
  <si>
    <t>IDA &amp; IBRD total</t>
  </si>
  <si>
    <t>IDA total</t>
  </si>
  <si>
    <t>IDA blend</t>
  </si>
  <si>
    <t>Indonesia</t>
  </si>
  <si>
    <t>IDN</t>
  </si>
  <si>
    <t>IDA only</t>
  </si>
  <si>
    <t>Isle of Man</t>
  </si>
  <si>
    <t>India</t>
  </si>
  <si>
    <t>IND</t>
  </si>
  <si>
    <t>Not classified</t>
  </si>
  <si>
    <t>Ireland</t>
  </si>
  <si>
    <t>IRL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</si>
  <si>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</si>
  <si>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</si>
  <si>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</si>
  <si>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</si>
  <si>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</si>
  <si>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</si>
  <si>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</si>
  <si>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</si>
  <si>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</si>
  <si>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</si>
  <si>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</si>
  <si>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</si>
  <si>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</si>
  <si>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</si>
  <si>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</si>
  <si>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</si>
  <si>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</si>
  <si>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</si>
  <si>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</si>
  <si>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</si>
  <si>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</si>
  <si>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</si>
  <si>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</si>
  <si>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</si>
  <si>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</si>
  <si>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</si>
  <si>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</si>
  <si>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</si>
  <si>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</si>
  <si>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</si>
  <si>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</si>
  <si>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</si>
  <si>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</si>
  <si>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</si>
  <si>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</si>
  <si>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</si>
  <si>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</si>
  <si>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</si>
  <si>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</si>
  <si>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</si>
  <si>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</si>
  <si>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</si>
  <si>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</si>
  <si>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Least developed countries: UN classification</t>
  </si>
  <si>
    <t>Low income</t>
  </si>
  <si>
    <t>Liechtenstein</t>
  </si>
  <si>
    <t>LIE</t>
  </si>
  <si>
    <t>Sri Lanka</t>
  </si>
  <si>
    <t>LKA</t>
  </si>
  <si>
    <t>Lower middle income</t>
  </si>
  <si>
    <t>Low &amp; middle income</t>
  </si>
  <si>
    <t>Lesotho</t>
  </si>
  <si>
    <t>LSO</t>
  </si>
  <si>
    <t>Late-demographic dividend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</si>
  <si>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</si>
  <si>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</si>
  <si>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</si>
  <si>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</si>
  <si>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</si>
  <si>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</si>
  <si>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</si>
  <si>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</si>
  <si>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</si>
  <si>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Morocco</t>
  </si>
  <si>
    <t>MAR</t>
  </si>
  <si>
    <t>Monaco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</si>
  <si>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</si>
  <si>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</si>
  <si>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</si>
  <si>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</si>
  <si>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</si>
  <si>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</si>
  <si>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</si>
  <si>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Mexico</t>
  </si>
  <si>
    <t>MEX</t>
  </si>
  <si>
    <t>Marshall Islands</t>
  </si>
  <si>
    <t>MHL</t>
  </si>
  <si>
    <t>Middle income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</si>
  <si>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</si>
  <si>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</si>
  <si>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</si>
  <si>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</si>
  <si>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</si>
  <si>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</si>
  <si>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</si>
  <si>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</si>
  <si>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</si>
  <si>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Montenegro</t>
  </si>
  <si>
    <t>MNE</t>
  </si>
  <si>
    <t>Mongolia</t>
  </si>
  <si>
    <t>MNG</t>
  </si>
  <si>
    <t>Northern Mariana Islands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</si>
  <si>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</si>
  <si>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</si>
  <si>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</si>
  <si>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</si>
  <si>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</si>
  <si>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</si>
  <si>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</si>
  <si>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</si>
  <si>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</si>
  <si>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</si>
  <si>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</si>
  <si>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</si>
  <si>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</si>
  <si>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</si>
  <si>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</si>
  <si>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</si>
  <si>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</si>
  <si>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</si>
  <si>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</si>
  <si>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</si>
  <si>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</si>
  <si>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</si>
  <si>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</si>
  <si>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</si>
  <si>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</si>
  <si>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</si>
  <si>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</si>
  <si>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New Zealand</t>
  </si>
  <si>
    <t>NZL</t>
  </si>
  <si>
    <t>OECD members</t>
  </si>
  <si>
    <t>Oman</t>
  </si>
  <si>
    <t>OMN</t>
  </si>
  <si>
    <t>Other small states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</si>
  <si>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</si>
  <si>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</si>
  <si>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</si>
  <si>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</si>
  <si>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</si>
  <si>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</si>
  <si>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</si>
  <si>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</si>
  <si>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</si>
  <si>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</si>
  <si>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</si>
  <si>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</si>
  <si>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</si>
  <si>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</si>
  <si>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</si>
  <si>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Puerto Rico</t>
  </si>
  <si>
    <t>Korea, Dem. People’s Rep.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</si>
  <si>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</si>
  <si>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</si>
  <si>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</si>
  <si>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</si>
  <si>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</si>
  <si>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</si>
  <si>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</si>
  <si>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Post-demographic dividend</t>
  </si>
  <si>
    <t>French Polynesia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</si>
  <si>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</si>
  <si>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</si>
  <si>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</si>
  <si>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</si>
  <si>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</si>
  <si>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</si>
  <si>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</si>
  <si>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</si>
  <si>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</si>
  <si>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</si>
  <si>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</si>
  <si>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</si>
  <si>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</si>
  <si>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</si>
  <si>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</si>
  <si>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</si>
  <si>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</si>
  <si>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</si>
  <si>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</si>
  <si>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</si>
  <si>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</si>
  <si>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</si>
  <si>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</si>
  <si>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</si>
  <si>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Somalia</t>
  </si>
  <si>
    <t>SOM</t>
  </si>
  <si>
    <t>Serbia</t>
  </si>
  <si>
    <t>SRB</t>
  </si>
  <si>
    <t>Sub-Saharan Africa (excluding high income)</t>
  </si>
  <si>
    <t>South Sudan</t>
  </si>
  <si>
    <t>SSD</t>
  </si>
  <si>
    <t>Sub-Saharan Africa</t>
  </si>
  <si>
    <t>Small states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</si>
  <si>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</si>
  <si>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</si>
  <si>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</si>
  <si>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</si>
  <si>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</si>
  <si>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</si>
  <si>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</si>
  <si>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</si>
  <si>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</si>
  <si>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</si>
  <si>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</si>
  <si>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Sint Maarten (Dutch part)</t>
  </si>
  <si>
    <t>Seychelles</t>
  </si>
  <si>
    <t>SYC</t>
  </si>
  <si>
    <t>Syrian Arab Republic</t>
  </si>
  <si>
    <t>SYR</t>
  </si>
  <si>
    <t>Turks and Caicos Islands</t>
  </si>
  <si>
    <t>Chad</t>
  </si>
  <si>
    <t>TCD</t>
  </si>
  <si>
    <t>East Asia &amp; Pacific (IDA &amp; IBRD countries)</t>
  </si>
  <si>
    <t>Europe &amp; Central Asia (IDA &amp; IBRD countries)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</si>
  <si>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</si>
  <si>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</si>
  <si>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</si>
  <si>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</si>
  <si>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</si>
  <si>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</si>
  <si>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</si>
  <si>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</si>
  <si>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</si>
  <si>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Timor-Leste</t>
  </si>
  <si>
    <t>TLS</t>
  </si>
  <si>
    <t>Middle East &amp; North Africa (IDA &amp; IBRD countries)</t>
  </si>
  <si>
    <t>Tonga</t>
  </si>
  <si>
    <t>TON</t>
  </si>
  <si>
    <t>South Asia (IDA &amp; IBRD)</t>
  </si>
  <si>
    <t>Sub-Saharan Africa (IDA &amp; IBRD countries)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</si>
  <si>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</si>
  <si>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</si>
  <si>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</si>
  <si>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</si>
  <si>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</si>
  <si>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</si>
  <si>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</si>
  <si>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</si>
  <si>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</si>
  <si>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</si>
  <si>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</si>
  <si>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</si>
  <si>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</si>
  <si>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</si>
  <si>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</si>
  <si>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</si>
  <si>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</si>
  <si>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</si>
  <si>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</si>
  <si>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</si>
  <si>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</si>
  <si>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</si>
  <si>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</si>
  <si>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</si>
  <si>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</si>
  <si>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</si>
  <si>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Virgin Islands (U.S.)</t>
  </si>
  <si>
    <t>Vietnam</t>
  </si>
  <si>
    <t>VNM</t>
  </si>
  <si>
    <t>Vanuatu</t>
  </si>
  <si>
    <t>VUT</t>
  </si>
  <si>
    <t>World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</si>
  <si>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</si>
  <si>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</si>
  <si>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</si>
  <si>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</si>
  <si>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</si>
  <si>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</si>
  <si>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</si>
  <si>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</si>
  <si>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</si>
  <si>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</si>
  <si>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</si>
  <si>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</si>
  <si>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FLAG</t>
  </si>
  <si>
    <t>Bahamas</t>
  </si>
  <si>
    <t>Gambia</t>
  </si>
  <si>
    <t>Iran</t>
  </si>
  <si>
    <t>Removd as no Data</t>
  </si>
  <si>
    <t>Removed as Incorrect Country</t>
  </si>
  <si>
    <t xml:space="preserve"> &gt; 50 %  &lt; 75%</t>
  </si>
  <si>
    <t>&gt; 75%      &lt; 97%</t>
  </si>
  <si>
    <t>&gt; 25%      &lt; 50%</t>
  </si>
  <si>
    <t>&lt; 25%</t>
  </si>
  <si>
    <t>&gt; 97%</t>
  </si>
  <si>
    <t>Grand Total</t>
  </si>
  <si>
    <t>100%</t>
  </si>
  <si>
    <t>Removed as NO GDP Data</t>
  </si>
  <si>
    <t>SLAB -GDP</t>
  </si>
  <si>
    <t xml:space="preserve">SLAB - Electrification </t>
  </si>
  <si>
    <t>&gt; 75</t>
  </si>
  <si>
    <t>&gt; 25   &lt; 50</t>
  </si>
  <si>
    <t>&lt; 0</t>
  </si>
  <si>
    <t>&gt; 50   &lt; 75</t>
  </si>
  <si>
    <t>&gt; 1   &lt; 11</t>
  </si>
  <si>
    <t>&gt; 11   &lt; 25</t>
  </si>
  <si>
    <t>SLAB-POPUL</t>
  </si>
  <si>
    <t>&gt; 0 &lt;10</t>
  </si>
  <si>
    <t>&gt; 25 &lt; 50</t>
  </si>
  <si>
    <t>&gt; 50</t>
  </si>
  <si>
    <t>&gt; 10 &lt; 25</t>
  </si>
  <si>
    <t>GDP Contrib Urban</t>
  </si>
  <si>
    <t>GDP Contrib Rural</t>
  </si>
  <si>
    <t>Sum of GDP Contrib Urban</t>
  </si>
  <si>
    <t>Sum of GDP Contrib Rural</t>
  </si>
  <si>
    <t>Power Scope</t>
  </si>
  <si>
    <t>Energy Scope</t>
  </si>
  <si>
    <t>Shipping Scope</t>
  </si>
  <si>
    <t>NO</t>
  </si>
  <si>
    <t>YES</t>
  </si>
  <si>
    <t>Electricity Access 2016</t>
  </si>
  <si>
    <t>Row Labels</t>
  </si>
  <si>
    <t>Sum of Electricity Access 2016</t>
  </si>
  <si>
    <t>GDP Contribution Urban Format</t>
  </si>
  <si>
    <t>GDP Contribution Rural Format</t>
  </si>
  <si>
    <t>Sum of GDP Contribution Rural Format</t>
  </si>
  <si>
    <t>Electricity</t>
  </si>
  <si>
    <t>Indsustry</t>
  </si>
  <si>
    <t>Power</t>
  </si>
  <si>
    <t>Shipping</t>
  </si>
  <si>
    <t>Industry</t>
  </si>
  <si>
    <t>GDP Contribution Urban %</t>
  </si>
  <si>
    <t>Electricity Access 2016 %</t>
  </si>
  <si>
    <t>GDP Contribution Rural %</t>
  </si>
  <si>
    <t>GDP Contribution Urban</t>
  </si>
  <si>
    <t>GDP Contribution Urban Format %</t>
  </si>
  <si>
    <t>GDP Contribution Rural Format %</t>
  </si>
  <si>
    <t>GDP (current MUS$)</t>
  </si>
  <si>
    <t>NY.GDP.MKTP.CD</t>
  </si>
  <si>
    <t>2016 Rural %</t>
  </si>
  <si>
    <t>Population in Urban=2016</t>
  </si>
  <si>
    <t>Population Rural-2016</t>
  </si>
  <si>
    <t>GDP 2016</t>
  </si>
  <si>
    <t>GDP Per Capita</t>
  </si>
  <si>
    <t>GDP Urban</t>
  </si>
  <si>
    <t>GDP Rural</t>
  </si>
  <si>
    <t>GDP Contribution Rural</t>
  </si>
  <si>
    <t>Population, total</t>
  </si>
  <si>
    <t>SP.POP.TOTL</t>
  </si>
  <si>
    <t xml:space="preserve">&gt;75%      </t>
  </si>
  <si>
    <t>&lt;50%</t>
  </si>
  <si>
    <t>&lt;75%</t>
  </si>
  <si>
    <t>Strategic Investment</t>
  </si>
  <si>
    <t>S.No</t>
  </si>
  <si>
    <t>Task Name</t>
  </si>
  <si>
    <t>Description</t>
  </si>
  <si>
    <t>Status</t>
  </si>
  <si>
    <t>Assigned To</t>
  </si>
  <si>
    <t>Priority</t>
  </si>
  <si>
    <t>Hours</t>
  </si>
  <si>
    <t>Due by</t>
  </si>
  <si>
    <t>Task Distribution</t>
  </si>
  <si>
    <t>Work Items &amp; Backlogs</t>
  </si>
  <si>
    <t>Under Review</t>
  </si>
  <si>
    <t>Kunjal Lal</t>
  </si>
  <si>
    <t>High</t>
  </si>
  <si>
    <t>Fri, 5 Jul, 7:30 pm</t>
  </si>
  <si>
    <t>Key Indicators</t>
  </si>
  <si>
    <t>Identifying Key Indicators</t>
  </si>
  <si>
    <t>Data Documentation</t>
  </si>
  <si>
    <t>Data Dictionary</t>
  </si>
  <si>
    <t>Not Started</t>
  </si>
  <si>
    <t>Sat, 6 Jul, 2:00 pm</t>
  </si>
  <si>
    <t>Data Set</t>
  </si>
  <si>
    <t>Data Cleaning</t>
  </si>
  <si>
    <t>Implement Formula &amp; Rules</t>
  </si>
  <si>
    <t>RAG Report</t>
  </si>
  <si>
    <t>Medium</t>
  </si>
  <si>
    <t>Visualisation</t>
  </si>
  <si>
    <t>Create Dashboard</t>
  </si>
  <si>
    <t>Slicers &amp; Timeline</t>
  </si>
  <si>
    <t>Review</t>
  </si>
  <si>
    <t>Test Dashboard</t>
  </si>
  <si>
    <t>Submission</t>
  </si>
  <si>
    <t>Successful Submission to stakeholder</t>
  </si>
  <si>
    <t>GDP</t>
  </si>
  <si>
    <t>GDP growth rate</t>
  </si>
  <si>
    <t>Population</t>
  </si>
  <si>
    <t>Population growth rate</t>
  </si>
  <si>
    <t>Electricity Access</t>
  </si>
  <si>
    <t>Change in Rural Population</t>
  </si>
  <si>
    <t>In Progress</t>
  </si>
  <si>
    <t>Political Stability</t>
  </si>
  <si>
    <t>Political Stability %</t>
  </si>
  <si>
    <t>Average over the years</t>
  </si>
  <si>
    <t>% Last Year to Avg GDP Increase</t>
  </si>
  <si>
    <t>No FDI data</t>
  </si>
  <si>
    <t>Flag</t>
  </si>
  <si>
    <t>&lt; 50</t>
  </si>
  <si>
    <t>GDP SLABs</t>
  </si>
  <si>
    <t>&lt;0</t>
  </si>
  <si>
    <t>FDI</t>
  </si>
  <si>
    <t>Not Increasing</t>
  </si>
  <si>
    <t>Increasing</t>
  </si>
  <si>
    <t>SLAB POLITICAL</t>
  </si>
  <si>
    <t>POLITICAL VALUE</t>
  </si>
  <si>
    <t>GOOD</t>
  </si>
  <si>
    <t>WORST</t>
  </si>
  <si>
    <t>Sum of POLITICAL VALUE</t>
  </si>
  <si>
    <t>(Multiple Items)</t>
  </si>
  <si>
    <t>Sum of GDP Contribution Urban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</si>
</sst>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FF0000"/>
      <name val="Calibri"/>
      <family val="2"/>
    </font>
    <font>
      <b/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8" fillId="0" borderId="0" xfId="0" applyFont="1"/>
    <xf numFmtId="2" fontId="0" fillId="0" borderId="0" xfId="0" applyNumberFormat="1" applyAlignment="1">
      <alignment horizontal="center"/>
    </xf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0" fillId="0" borderId="0" xfId="0" pivotButton="1"/>
    <xf numFmtId="9" fontId="0" fillId="0" borderId="0" xfId="0" quotePrefix="1" applyNumberFormat="1" applyAlignment="1">
      <alignment horizontal="center"/>
    </xf>
    <xf numFmtId="0" fontId="19" fillId="34" borderId="0" xfId="0" applyFont="1" applyFill="1" applyAlignment="1">
      <alignment horizontal="center"/>
    </xf>
    <xf numFmtId="0" fontId="13" fillId="35" borderId="0" xfId="0" applyFont="1" applyFill="1"/>
    <xf numFmtId="9" fontId="0" fillId="0" borderId="0" xfId="1" applyFont="1"/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wrapText="1"/>
    </xf>
    <xf numFmtId="0" fontId="0" fillId="34" borderId="0" xfId="0" applyFill="1"/>
    <xf numFmtId="9" fontId="13" fillId="35" borderId="0" xfId="1" applyFont="1" applyFill="1"/>
    <xf numFmtId="9" fontId="0" fillId="34" borderId="0" xfId="1" applyFont="1" applyFill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1" applyNumberFormat="1" applyFont="1"/>
    <xf numFmtId="0" fontId="0" fillId="34" borderId="10" xfId="0" applyFill="1" applyBorder="1"/>
    <xf numFmtId="0" fontId="0" fillId="0" borderId="10" xfId="0" applyBorder="1"/>
    <xf numFmtId="1" fontId="0" fillId="0" borderId="10" xfId="0" applyNumberFormat="1" applyBorder="1"/>
    <xf numFmtId="0" fontId="17" fillId="35" borderId="0" xfId="0" applyFont="1" applyFill="1"/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21" fillId="33" borderId="0" xfId="0" applyFont="1" applyFill="1"/>
    <xf numFmtId="1" fontId="21" fillId="36" borderId="0" xfId="0" applyNumberFormat="1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4" fillId="33" borderId="0" xfId="0" applyFont="1" applyFill="1"/>
    <xf numFmtId="0" fontId="24" fillId="33" borderId="0" xfId="0" applyFont="1" applyFill="1" applyAlignment="1">
      <alignment horizontal="center"/>
    </xf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0" xfId="0" applyNumberFormat="1" applyBorder="1"/>
    <xf numFmtId="1" fontId="21" fillId="37" borderId="0" xfId="0" applyNumberFormat="1" applyFont="1" applyFill="1" applyAlignment="1">
      <alignment horizontal="center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Urban GDP - Electricity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RAG'!$B$6</c:f>
              <c:strCache>
                <c:ptCount val="1"/>
                <c:pt idx="0">
                  <c:v>GDP Contribution Urban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RAG'!$A$7:$A$16</c:f>
              <c:strCache>
                <c:ptCount val="10"/>
                <c:pt idx="0">
                  <c:v>Singapore</c:v>
                </c:pt>
                <c:pt idx="1">
                  <c:v>Hong Kong SAR, China</c:v>
                </c:pt>
                <c:pt idx="2">
                  <c:v>Kosovo</c:v>
                </c:pt>
                <c:pt idx="3">
                  <c:v>Nauru</c:v>
                </c:pt>
                <c:pt idx="4">
                  <c:v>Bermuda</c:v>
                </c:pt>
                <c:pt idx="5">
                  <c:v>Monaco</c:v>
                </c:pt>
                <c:pt idx="6">
                  <c:v>Macao SAR, China</c:v>
                </c:pt>
                <c:pt idx="7">
                  <c:v>Qatar</c:v>
                </c:pt>
                <c:pt idx="8">
                  <c:v>Kuwait</c:v>
                </c:pt>
                <c:pt idx="9">
                  <c:v>Belgium</c:v>
                </c:pt>
              </c:strCache>
            </c:strRef>
          </c:cat>
          <c:val>
            <c:numRef>
              <c:f>'Analysis RAG'!$B$7:$B$16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99.381000000000014</c:v>
                </c:pt>
                <c:pt idx="8">
                  <c:v>98.373999999999995</c:v>
                </c:pt>
                <c:pt idx="9">
                  <c:v>97.934000000000012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E-EE4D-9C31-9A1BB0A3FF0C}"/>
            </c:ext>
          </c:extLst>
        </c:ser>
        <c:ser>
          <c:idx val="1"/>
          <c:order val="1"/>
          <c:tx>
            <c:strRef>
              <c:f>'Analysis RAG'!$C$6</c:f>
              <c:strCache>
                <c:ptCount val="1"/>
                <c:pt idx="0">
                  <c:v>Electricity Access 2016 %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RAG'!$A$7:$A$16</c:f>
              <c:strCache>
                <c:ptCount val="10"/>
                <c:pt idx="0">
                  <c:v>Singapore</c:v>
                </c:pt>
                <c:pt idx="1">
                  <c:v>Hong Kong SAR, China</c:v>
                </c:pt>
                <c:pt idx="2">
                  <c:v>Kosovo</c:v>
                </c:pt>
                <c:pt idx="3">
                  <c:v>Nauru</c:v>
                </c:pt>
                <c:pt idx="4">
                  <c:v>Bermuda</c:v>
                </c:pt>
                <c:pt idx="5">
                  <c:v>Monaco</c:v>
                </c:pt>
                <c:pt idx="6">
                  <c:v>Macao SAR, China</c:v>
                </c:pt>
                <c:pt idx="7">
                  <c:v>Qatar</c:v>
                </c:pt>
                <c:pt idx="8">
                  <c:v>Kuwait</c:v>
                </c:pt>
                <c:pt idx="9">
                  <c:v>Belgium</c:v>
                </c:pt>
              </c:strCache>
            </c:strRef>
          </c:cat>
          <c:val>
            <c:numRef>
              <c:f>'Analysis RAG'!$C$7:$C$16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99.202804565429702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E-EE4D-9C31-9A1BB0A3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801759"/>
        <c:axId val="1527294639"/>
      </c:lineChart>
      <c:catAx>
        <c:axId val="15268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94639"/>
        <c:crosses val="autoZero"/>
        <c:auto val="1"/>
        <c:lblAlgn val="ctr"/>
        <c:lblOffset val="100"/>
        <c:noMultiLvlLbl val="0"/>
      </c:catAx>
      <c:valAx>
        <c:axId val="1527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Rural</a:t>
            </a:r>
            <a:r>
              <a:rPr lang="en-GB" baseline="0"/>
              <a:t> GDP - Electricity Access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RAG'!$H$6</c:f>
              <c:strCache>
                <c:ptCount val="1"/>
                <c:pt idx="0">
                  <c:v>GDP Contribution Rural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RAG'!$G$7:$G$16</c:f>
              <c:strCache>
                <c:ptCount val="10"/>
                <c:pt idx="0">
                  <c:v>Trinidad and Tobago</c:v>
                </c:pt>
                <c:pt idx="1">
                  <c:v>Burundi</c:v>
                </c:pt>
                <c:pt idx="2">
                  <c:v>Papua New Guinea</c:v>
                </c:pt>
                <c:pt idx="3">
                  <c:v>Liechtenstein</c:v>
                </c:pt>
                <c:pt idx="4">
                  <c:v>Malawi</c:v>
                </c:pt>
                <c:pt idx="5">
                  <c:v>Uganda</c:v>
                </c:pt>
                <c:pt idx="6">
                  <c:v>Sri Lanka</c:v>
                </c:pt>
                <c:pt idx="7">
                  <c:v>St. Lucia</c:v>
                </c:pt>
                <c:pt idx="8">
                  <c:v>Samoa</c:v>
                </c:pt>
                <c:pt idx="9">
                  <c:v>South Sudan</c:v>
                </c:pt>
              </c:strCache>
            </c:strRef>
          </c:cat>
          <c:val>
            <c:numRef>
              <c:f>'Analysis RAG'!$H$7:$H$16</c:f>
              <c:numCache>
                <c:formatCode>0</c:formatCode>
                <c:ptCount val="10"/>
                <c:pt idx="0">
                  <c:v>91.73</c:v>
                </c:pt>
                <c:pt idx="1">
                  <c:v>87.332999999999998</c:v>
                </c:pt>
                <c:pt idx="2">
                  <c:v>86.915000000000006</c:v>
                </c:pt>
                <c:pt idx="3">
                  <c:v>85.713999999999984</c:v>
                </c:pt>
                <c:pt idx="4">
                  <c:v>83.352000000000004</c:v>
                </c:pt>
                <c:pt idx="5">
                  <c:v>83.205999999999989</c:v>
                </c:pt>
                <c:pt idx="6">
                  <c:v>81.52500000000002</c:v>
                </c:pt>
                <c:pt idx="7">
                  <c:v>81.414000000000016</c:v>
                </c:pt>
                <c:pt idx="8">
                  <c:v>81.17</c:v>
                </c:pt>
                <c:pt idx="9">
                  <c:v>80.732000000000014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F-3E43-AAE7-B92F9E74948C}"/>
            </c:ext>
          </c:extLst>
        </c:ser>
        <c:ser>
          <c:idx val="1"/>
          <c:order val="1"/>
          <c:tx>
            <c:strRef>
              <c:f>'Analysis RAG'!$I$6</c:f>
              <c:strCache>
                <c:ptCount val="1"/>
                <c:pt idx="0">
                  <c:v>Electricity Access 2016 %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RAG'!$G$7:$G$16</c:f>
              <c:strCache>
                <c:ptCount val="10"/>
                <c:pt idx="0">
                  <c:v>Trinidad and Tobago</c:v>
                </c:pt>
                <c:pt idx="1">
                  <c:v>Burundi</c:v>
                </c:pt>
                <c:pt idx="2">
                  <c:v>Papua New Guinea</c:v>
                </c:pt>
                <c:pt idx="3">
                  <c:v>Liechtenstein</c:v>
                </c:pt>
                <c:pt idx="4">
                  <c:v>Malawi</c:v>
                </c:pt>
                <c:pt idx="5">
                  <c:v>Uganda</c:v>
                </c:pt>
                <c:pt idx="6">
                  <c:v>Sri Lanka</c:v>
                </c:pt>
                <c:pt idx="7">
                  <c:v>St. Lucia</c:v>
                </c:pt>
                <c:pt idx="8">
                  <c:v>Samoa</c:v>
                </c:pt>
                <c:pt idx="9">
                  <c:v>South Sudan</c:v>
                </c:pt>
              </c:strCache>
            </c:strRef>
          </c:cat>
          <c:val>
            <c:numRef>
              <c:f>'Analysis RAG'!$I$7:$I$16</c:f>
              <c:numCache>
                <c:formatCode>0</c:formatCode>
                <c:ptCount val="10"/>
                <c:pt idx="0">
                  <c:v>100</c:v>
                </c:pt>
                <c:pt idx="1">
                  <c:v>7.5884771347045898</c:v>
                </c:pt>
                <c:pt idx="2">
                  <c:v>22.932153701782202</c:v>
                </c:pt>
                <c:pt idx="3">
                  <c:v>100</c:v>
                </c:pt>
                <c:pt idx="4">
                  <c:v>11</c:v>
                </c:pt>
                <c:pt idx="5">
                  <c:v>26.7</c:v>
                </c:pt>
                <c:pt idx="6">
                  <c:v>95.588233947753906</c:v>
                </c:pt>
                <c:pt idx="7">
                  <c:v>97.760917663574205</c:v>
                </c:pt>
                <c:pt idx="8">
                  <c:v>100</c:v>
                </c:pt>
                <c:pt idx="9">
                  <c:v>8.9476280212402308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F-3E43-AAE7-B92F9E74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74288"/>
        <c:axId val="2121376000"/>
      </c:lineChart>
      <c:catAx>
        <c:axId val="21213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76000"/>
        <c:crosses val="autoZero"/>
        <c:auto val="1"/>
        <c:lblAlgn val="ctr"/>
        <c:lblOffset val="100"/>
        <c:noMultiLvlLbl val="0"/>
      </c:catAx>
      <c:valAx>
        <c:axId val="2121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RAG'!$B$37</c:f>
              <c:strCache>
                <c:ptCount val="1"/>
                <c:pt idx="0">
                  <c:v>GDP Contribution Urban Format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'Analysis RAG'!$A$38:$A$47</c:f>
              <c:strCache>
                <c:ptCount val="10"/>
                <c:pt idx="0">
                  <c:v>Singapore</c:v>
                </c:pt>
                <c:pt idx="1">
                  <c:v>Luxembourg</c:v>
                </c:pt>
                <c:pt idx="2">
                  <c:v>Macao SAR, China</c:v>
                </c:pt>
                <c:pt idx="3">
                  <c:v>San Marino</c:v>
                </c:pt>
                <c:pt idx="4">
                  <c:v>Iceland</c:v>
                </c:pt>
                <c:pt idx="5">
                  <c:v>Monaco</c:v>
                </c:pt>
                <c:pt idx="6">
                  <c:v>Nauru</c:v>
                </c:pt>
                <c:pt idx="7">
                  <c:v>Malta</c:v>
                </c:pt>
                <c:pt idx="8">
                  <c:v>Uruguay</c:v>
                </c:pt>
                <c:pt idx="9">
                  <c:v>Australia</c:v>
                </c:pt>
              </c:strCache>
            </c:strRef>
          </c:cat>
          <c:val>
            <c:numRef>
              <c:f>'Analysis RAG'!$B$38:$B$47</c:f>
              <c:numCache>
                <c:formatCode>0</c:formatCode>
                <c:ptCount val="10"/>
                <c:pt idx="0">
                  <c:v>100</c:v>
                </c:pt>
                <c:pt idx="1">
                  <c:v>90.688999999999993</c:v>
                </c:pt>
                <c:pt idx="2">
                  <c:v>100</c:v>
                </c:pt>
                <c:pt idx="3">
                  <c:v>94.244</c:v>
                </c:pt>
                <c:pt idx="4">
                  <c:v>94.319000000000003</c:v>
                </c:pt>
                <c:pt idx="5">
                  <c:v>100</c:v>
                </c:pt>
                <c:pt idx="6">
                  <c:v>100</c:v>
                </c:pt>
                <c:pt idx="7">
                  <c:v>95.644000000000005</c:v>
                </c:pt>
                <c:pt idx="8">
                  <c:v>95.600999999999985</c:v>
                </c:pt>
                <c:pt idx="9">
                  <c:v>89.682999999999993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B-D545-9667-396ECEEEB059}"/>
            </c:ext>
          </c:extLst>
        </c:ser>
        <c:ser>
          <c:idx val="1"/>
          <c:order val="1"/>
          <c:tx>
            <c:strRef>
              <c:f>'Analysis RAG'!$C$37</c:f>
              <c:strCache>
                <c:ptCount val="1"/>
                <c:pt idx="0">
                  <c:v>Electricity Access 2016 %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'Analysis RAG'!$A$38:$A$47</c:f>
              <c:strCache>
                <c:ptCount val="10"/>
                <c:pt idx="0">
                  <c:v>Singapore</c:v>
                </c:pt>
                <c:pt idx="1">
                  <c:v>Luxembourg</c:v>
                </c:pt>
                <c:pt idx="2">
                  <c:v>Macao SAR, China</c:v>
                </c:pt>
                <c:pt idx="3">
                  <c:v>San Marino</c:v>
                </c:pt>
                <c:pt idx="4">
                  <c:v>Iceland</c:v>
                </c:pt>
                <c:pt idx="5">
                  <c:v>Monaco</c:v>
                </c:pt>
                <c:pt idx="6">
                  <c:v>Nauru</c:v>
                </c:pt>
                <c:pt idx="7">
                  <c:v>Malta</c:v>
                </c:pt>
                <c:pt idx="8">
                  <c:v>Uruguay</c:v>
                </c:pt>
                <c:pt idx="9">
                  <c:v>Australia</c:v>
                </c:pt>
              </c:strCache>
            </c:strRef>
          </c:cat>
          <c:val>
            <c:numRef>
              <c:f>'Analysis RAG'!$C$38:$C$47</c:f>
              <c:numCache>
                <c:formatCode>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99.202804565429702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B-D545-9667-396ECEEEB059}"/>
            </c:ext>
          </c:extLst>
        </c:ser>
        <c:ser>
          <c:idx val="2"/>
          <c:order val="2"/>
          <c:tx>
            <c:strRef>
              <c:f>'Analysis RAG'!$E$37</c:f>
              <c:strCache>
                <c:ptCount val="1"/>
                <c:pt idx="0">
                  <c:v>Political Stability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'Analysis RAG'!$A$38:$A$47</c:f>
              <c:strCache>
                <c:ptCount val="10"/>
                <c:pt idx="0">
                  <c:v>Singapore</c:v>
                </c:pt>
                <c:pt idx="1">
                  <c:v>Luxembourg</c:v>
                </c:pt>
                <c:pt idx="2">
                  <c:v>Macao SAR, China</c:v>
                </c:pt>
                <c:pt idx="3">
                  <c:v>San Marino</c:v>
                </c:pt>
                <c:pt idx="4">
                  <c:v>Iceland</c:v>
                </c:pt>
                <c:pt idx="5">
                  <c:v>Monaco</c:v>
                </c:pt>
                <c:pt idx="6">
                  <c:v>Nauru</c:v>
                </c:pt>
                <c:pt idx="7">
                  <c:v>Malta</c:v>
                </c:pt>
                <c:pt idx="8">
                  <c:v>Uruguay</c:v>
                </c:pt>
                <c:pt idx="9">
                  <c:v>Australia</c:v>
                </c:pt>
              </c:strCache>
            </c:strRef>
          </c:cat>
          <c:val>
            <c:numRef>
              <c:f>'Analysis RAG'!$E$38:$E$47</c:f>
              <c:numCache>
                <c:formatCode>0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B-D545-9667-396ECEEE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6880"/>
        <c:axId val="1192901279"/>
      </c:lineChart>
      <c:catAx>
        <c:axId val="418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01279"/>
        <c:crosses val="autoZero"/>
        <c:auto val="1"/>
        <c:lblAlgn val="ctr"/>
        <c:lblOffset val="100"/>
        <c:noMultiLvlLbl val="0"/>
      </c:catAx>
      <c:valAx>
        <c:axId val="1192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288290</xdr:colOff>
      <xdr:row>18</xdr:row>
      <xdr:rowOff>140970</xdr:rowOff>
    </xdr:from>
    <xdr:to>
      <xdr:col>3</xdr:col>
      <xdr:colOff>598170</xdr:colOff>
      <xdr:row>33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003B0-C01D-5EF2-DDE1-96A4CF1A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539750</xdr:colOff>
      <xdr:row>18</xdr:row>
      <xdr:rowOff>135890</xdr:rowOff>
    </xdr:from>
    <xdr:to>
      <xdr:col>8</xdr:col>
      <xdr:colOff>285750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85E5C-C8DF-D2CD-4C6C-182DA253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505484</xdr:colOff>
      <xdr:row>37</xdr:row>
      <xdr:rowOff>5280</xdr:rowOff>
    </xdr:from>
    <xdr:to>
      <xdr:col>12</xdr:col>
      <xdr:colOff>176039</xdr:colOff>
      <xdr:row>59</xdr:row>
      <xdr:rowOff>176038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BA149E-6BEC-4009-C6C4-96B3579B6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jal/Downloads/P_Data_Extract_From_Worldwide_Governance_Indicators/political_stability_terroris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AppData\Local\Temp\2da37d69-2475-4d46-8dee-a248f7f23015_Project%5b1%5d.zip.015\Project\rural_population_percent.csv" TargetMode="External"/><Relationship Id="rId1" Type="http://schemas.openxmlformats.org/officeDocument/2006/relationships/externalLinkPath" Target="/Users/ADMIN/AppData/Local/Temp/2da37d69-2475-4d46-8dee-a248f7f23015_Project%5b1%5d.zip.015/Project/rural_population_percen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jal/Desktop/EY%20Project/GDP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njal/Downloads/API_BX.KLT.DINV.CD.WD_DS2_en_csv_v2_562509/API_BX.KLT.DINV.CD.WD_DS2_en_csv_v2_562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tical_stability_terroris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_population_percent"/>
    </sheetNames>
    <sheetDataSet>
      <sheetData sheetId="0" refreshError="1">
        <row r="1">
          <cell r="A1" t="str">
            <v>Country Name</v>
          </cell>
          <cell r="B1" t="str">
            <v>Country Code</v>
          </cell>
          <cell r="C1" t="str">
            <v>Indicator Name</v>
          </cell>
          <cell r="D1" t="str">
            <v>Indicator Code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</row>
        <row r="2">
          <cell r="A2" t="str">
            <v>Qatar</v>
          </cell>
          <cell r="B2" t="str">
            <v>QAT</v>
          </cell>
          <cell r="C2" t="str">
            <v>Rural population (% of total population)</v>
          </cell>
          <cell r="D2" t="str">
            <v>SP.RUR.TOTL.ZS</v>
          </cell>
          <cell r="E2">
            <v>2.246</v>
          </cell>
          <cell r="F2">
            <v>1.9770000000000001</v>
          </cell>
          <cell r="G2">
            <v>1.7390000000000001</v>
          </cell>
          <cell r="H2">
            <v>1.53</v>
          </cell>
          <cell r="I2">
            <v>1.345</v>
          </cell>
          <cell r="J2">
            <v>1.1879999999999999</v>
          </cell>
          <cell r="K2">
            <v>1.054</v>
          </cell>
          <cell r="L2">
            <v>0.93899999999999295</v>
          </cell>
          <cell r="M2">
            <v>0.84099999999999397</v>
          </cell>
          <cell r="N2">
            <v>0.75600000000000001</v>
          </cell>
          <cell r="O2">
            <v>0.68300000000000705</v>
          </cell>
          <cell r="P2">
            <v>0.61899999999999999</v>
          </cell>
        </row>
        <row r="3">
          <cell r="A3" t="str">
            <v>Japan</v>
          </cell>
          <cell r="B3" t="str">
            <v>JPN</v>
          </cell>
          <cell r="C3" t="str">
            <v>Rural population (% of total population)</v>
          </cell>
          <cell r="D3" t="str">
            <v>SP.RUR.TOTL.ZS</v>
          </cell>
          <cell r="E3">
            <v>12.943</v>
          </cell>
          <cell r="F3">
            <v>11.987</v>
          </cell>
          <cell r="G3">
            <v>11.090999999999999</v>
          </cell>
          <cell r="H3">
            <v>10.257</v>
          </cell>
          <cell r="I3">
            <v>9.4779999999999909</v>
          </cell>
          <cell r="J3">
            <v>8.7520000000000007</v>
          </cell>
          <cell r="K3">
            <v>8.0980000000000008</v>
          </cell>
          <cell r="L3">
            <v>7.5090000000000003</v>
          </cell>
          <cell r="M3">
            <v>6.9790000000000001</v>
          </cell>
          <cell r="N3">
            <v>6.5019999999999998</v>
          </cell>
          <cell r="O3">
            <v>6.0720000000000001</v>
          </cell>
          <cell r="P3">
            <v>5.6840000000000002</v>
          </cell>
        </row>
        <row r="4">
          <cell r="A4" t="str">
            <v>Netherlands</v>
          </cell>
          <cell r="B4" t="str">
            <v>NLD</v>
          </cell>
          <cell r="C4" t="str">
            <v>Rural population (% of total population)</v>
          </cell>
          <cell r="D4" t="str">
            <v>SP.RUR.TOTL.ZS</v>
          </cell>
          <cell r="E4">
            <v>16.364000000000001</v>
          </cell>
          <cell r="F4">
            <v>15.461</v>
          </cell>
          <cell r="G4">
            <v>14.598000000000001</v>
          </cell>
          <cell r="H4">
            <v>13.757999999999999</v>
          </cell>
          <cell r="I4">
            <v>12.939</v>
          </cell>
          <cell r="J4">
            <v>12.163</v>
          </cell>
          <cell r="K4">
            <v>11.425000000000001</v>
          </cell>
          <cell r="L4">
            <v>10.728999999999999</v>
          </cell>
          <cell r="M4">
            <v>10.09</v>
          </cell>
          <cell r="N4">
            <v>9.5039999999999996</v>
          </cell>
          <cell r="O4">
            <v>8.968</v>
          </cell>
          <cell r="P4">
            <v>8.4760000000000009</v>
          </cell>
        </row>
        <row r="5">
          <cell r="A5" t="str">
            <v>Palau</v>
          </cell>
          <cell r="B5" t="str">
            <v>PLW</v>
          </cell>
          <cell r="C5" t="str">
            <v>Rural population (% of total population)</v>
          </cell>
          <cell r="D5" t="str">
            <v>SP.RUR.TOTL.ZS</v>
          </cell>
          <cell r="E5">
            <v>20.978999999999999</v>
          </cell>
          <cell r="F5">
            <v>19.759</v>
          </cell>
          <cell r="G5">
            <v>18.632999999999999</v>
          </cell>
          <cell r="H5">
            <v>17.596</v>
          </cell>
          <cell r="I5">
            <v>16.641999999999999</v>
          </cell>
          <cell r="J5">
            <v>15.766</v>
          </cell>
          <cell r="K5">
            <v>14.961</v>
          </cell>
          <cell r="L5">
            <v>14.224</v>
          </cell>
          <cell r="M5">
            <v>13.548</v>
          </cell>
          <cell r="N5">
            <v>12.929</v>
          </cell>
          <cell r="O5">
            <v>12.364000000000001</v>
          </cell>
          <cell r="P5">
            <v>11.849</v>
          </cell>
        </row>
        <row r="6">
          <cell r="A6" t="str">
            <v>Dominican Republic</v>
          </cell>
          <cell r="B6" t="str">
            <v>DOM</v>
          </cell>
          <cell r="C6" t="str">
            <v>Rural population (% of total population)</v>
          </cell>
          <cell r="D6" t="str">
            <v>SP.RUR.TOTL.ZS</v>
          </cell>
          <cell r="E6">
            <v>31.295000000000002</v>
          </cell>
          <cell r="F6">
            <v>29.984000000000002</v>
          </cell>
          <cell r="G6">
            <v>28.702999999999999</v>
          </cell>
          <cell r="H6">
            <v>27.459</v>
          </cell>
          <cell r="I6">
            <v>26.248000000000001</v>
          </cell>
          <cell r="J6">
            <v>25.071000000000002</v>
          </cell>
          <cell r="K6">
            <v>23.960999999999999</v>
          </cell>
          <cell r="L6">
            <v>22.917999999999999</v>
          </cell>
          <cell r="M6">
            <v>21.939</v>
          </cell>
          <cell r="N6">
            <v>21.02</v>
          </cell>
          <cell r="O6">
            <v>20.158999999999999</v>
          </cell>
          <cell r="P6">
            <v>19.353000000000002</v>
          </cell>
        </row>
        <row r="7">
          <cell r="A7" t="str">
            <v>Costa Rica</v>
          </cell>
          <cell r="B7" t="str">
            <v>CRI</v>
          </cell>
          <cell r="C7" t="str">
            <v>Rural population (% of total population)</v>
          </cell>
          <cell r="D7" t="str">
            <v>SP.RUR.TOTL.ZS</v>
          </cell>
          <cell r="E7">
            <v>33.067999999999998</v>
          </cell>
          <cell r="F7">
            <v>31.827999999999999</v>
          </cell>
          <cell r="G7">
            <v>30.613</v>
          </cell>
          <cell r="H7">
            <v>29.427</v>
          </cell>
          <cell r="I7">
            <v>28.265999999999998</v>
          </cell>
          <cell r="J7">
            <v>27.134</v>
          </cell>
          <cell r="K7">
            <v>26.06</v>
          </cell>
          <cell r="L7">
            <v>25.044</v>
          </cell>
          <cell r="M7">
            <v>24.085000000000001</v>
          </cell>
          <cell r="N7">
            <v>23.178999999999998</v>
          </cell>
          <cell r="O7">
            <v>22.324999999999999</v>
          </cell>
          <cell r="P7">
            <v>21.521000000000001</v>
          </cell>
        </row>
        <row r="8">
          <cell r="A8" t="str">
            <v>Uruguay</v>
          </cell>
          <cell r="B8" t="str">
            <v>URY</v>
          </cell>
          <cell r="C8" t="str">
            <v>Rural population (% of total population)</v>
          </cell>
          <cell r="D8" t="str">
            <v>SP.RUR.TOTL.ZS</v>
          </cell>
          <cell r="E8">
            <v>6.4470000000000001</v>
          </cell>
          <cell r="F8">
            <v>6.2210000000000001</v>
          </cell>
          <cell r="G8">
            <v>6.0019999999999998</v>
          </cell>
          <cell r="H8">
            <v>5.7910000000000004</v>
          </cell>
          <cell r="I8">
            <v>5.5860000000000003</v>
          </cell>
          <cell r="J8">
            <v>5.3880000000000097</v>
          </cell>
          <cell r="K8">
            <v>5.1970000000000001</v>
          </cell>
          <cell r="L8">
            <v>5.0170000000000003</v>
          </cell>
          <cell r="M8">
            <v>4.8479999999999999</v>
          </cell>
          <cell r="N8">
            <v>4.6889999999999903</v>
          </cell>
          <cell r="O8">
            <v>4.5400000000000098</v>
          </cell>
          <cell r="P8">
            <v>4.399</v>
          </cell>
        </row>
        <row r="9">
          <cell r="A9" t="str">
            <v>Malta</v>
          </cell>
          <cell r="B9" t="str">
            <v>MLT</v>
          </cell>
          <cell r="C9" t="str">
            <v>Rural population (% of total population)</v>
          </cell>
          <cell r="D9" t="str">
            <v>SP.RUR.TOTL.ZS</v>
          </cell>
          <cell r="E9">
            <v>6.125</v>
          </cell>
          <cell r="F9">
            <v>5.9080000000000004</v>
          </cell>
          <cell r="G9">
            <v>5.7050000000000001</v>
          </cell>
          <cell r="H9">
            <v>5.5140000000000002</v>
          </cell>
          <cell r="I9">
            <v>5.3349999999999902</v>
          </cell>
          <cell r="J9">
            <v>5.1669999999999998</v>
          </cell>
          <cell r="K9">
            <v>5.0090000000000003</v>
          </cell>
          <cell r="L9">
            <v>4.8609999999999998</v>
          </cell>
          <cell r="M9">
            <v>4.7229999999999999</v>
          </cell>
          <cell r="N9">
            <v>4.593</v>
          </cell>
          <cell r="O9">
            <v>4.4710000000000001</v>
          </cell>
          <cell r="P9">
            <v>4.3559999999999901</v>
          </cell>
        </row>
        <row r="10">
          <cell r="A10" t="str">
            <v>Luxembourg</v>
          </cell>
          <cell r="B10" t="str">
            <v>LUX</v>
          </cell>
          <cell r="C10" t="str">
            <v>Rural population (% of total population)</v>
          </cell>
          <cell r="D10" t="str">
            <v>SP.RUR.TOTL.ZS</v>
          </cell>
          <cell r="E10">
            <v>12.991</v>
          </cell>
          <cell r="F10">
            <v>12.590999999999999</v>
          </cell>
          <cell r="G10">
            <v>12.2</v>
          </cell>
          <cell r="H10">
            <v>11.821999999999999</v>
          </cell>
          <cell r="I10">
            <v>11.452999999999999</v>
          </cell>
          <cell r="J10">
            <v>11.093999999999999</v>
          </cell>
          <cell r="K10">
            <v>10.753</v>
          </cell>
          <cell r="L10">
            <v>10.432</v>
          </cell>
          <cell r="M10">
            <v>10.128</v>
          </cell>
          <cell r="N10">
            <v>9.84</v>
          </cell>
          <cell r="O10">
            <v>9.5679999999999996</v>
          </cell>
          <cell r="P10">
            <v>9.3110000000000106</v>
          </cell>
        </row>
        <row r="11">
          <cell r="A11" t="str">
            <v>Virgin Islands (U.S.)</v>
          </cell>
          <cell r="B11" t="str">
            <v>VIR</v>
          </cell>
          <cell r="C11" t="str">
            <v>Rural population (% of total population)</v>
          </cell>
          <cell r="D11" t="str">
            <v>SP.RUR.TOTL.ZS</v>
          </cell>
          <cell r="E11">
            <v>6.1390000000000002</v>
          </cell>
          <cell r="F11">
            <v>5.9470000000000001</v>
          </cell>
          <cell r="G11">
            <v>5.7610000000000001</v>
          </cell>
          <cell r="H11">
            <v>5.5810000000000004</v>
          </cell>
          <cell r="I11">
            <v>5.4060000000000104</v>
          </cell>
          <cell r="J11">
            <v>5.2399999999999904</v>
          </cell>
          <cell r="K11">
            <v>5.0839999999999996</v>
          </cell>
          <cell r="L11">
            <v>4.9360000000000097</v>
          </cell>
          <cell r="M11">
            <v>4.7969999999999997</v>
          </cell>
          <cell r="N11">
            <v>4.6650000000000098</v>
          </cell>
          <cell r="O11">
            <v>4.5410000000000004</v>
          </cell>
          <cell r="P11">
            <v>4.4240000000000101</v>
          </cell>
        </row>
        <row r="12">
          <cell r="A12" t="str">
            <v>Haiti</v>
          </cell>
          <cell r="B12" t="str">
            <v>HTI</v>
          </cell>
          <cell r="C12" t="str">
            <v>Rural population (% of total population)</v>
          </cell>
          <cell r="D12" t="str">
            <v>SP.RUR.TOTL.ZS</v>
          </cell>
          <cell r="E12">
            <v>54.244</v>
          </cell>
          <cell r="F12">
            <v>52.61</v>
          </cell>
          <cell r="G12">
            <v>51.02</v>
          </cell>
          <cell r="H12">
            <v>49.476999999999997</v>
          </cell>
          <cell r="I12">
            <v>47.984000000000002</v>
          </cell>
          <cell r="J12">
            <v>46.543999999999997</v>
          </cell>
          <cell r="K12">
            <v>45.158999999999999</v>
          </cell>
          <cell r="L12">
            <v>43.832000000000001</v>
          </cell>
          <cell r="M12">
            <v>42.564</v>
          </cell>
          <cell r="N12">
            <v>41.354999999999997</v>
          </cell>
          <cell r="O12">
            <v>40.206000000000003</v>
          </cell>
          <cell r="P12">
            <v>39.116999999999997</v>
          </cell>
        </row>
        <row r="13">
          <cell r="A13" t="str">
            <v>Mongolia</v>
          </cell>
          <cell r="B13" t="str">
            <v>MNG</v>
          </cell>
          <cell r="C13" t="str">
            <v>Rural population (% of total population)</v>
          </cell>
          <cell r="D13" t="str">
            <v>SP.RUR.TOTL.ZS</v>
          </cell>
          <cell r="E13">
            <v>36.465000000000003</v>
          </cell>
          <cell r="F13">
            <v>35.436</v>
          </cell>
          <cell r="G13">
            <v>34.418999999999997</v>
          </cell>
          <cell r="H13">
            <v>33.42</v>
          </cell>
          <cell r="I13">
            <v>32.433</v>
          </cell>
          <cell r="J13">
            <v>31.462</v>
          </cell>
          <cell r="K13">
            <v>30.527999999999999</v>
          </cell>
          <cell r="L13">
            <v>29.634</v>
          </cell>
          <cell r="M13">
            <v>28.777999999999999</v>
          </cell>
          <cell r="N13">
            <v>27.96</v>
          </cell>
          <cell r="O13">
            <v>27.177</v>
          </cell>
          <cell r="P13">
            <v>26.43</v>
          </cell>
        </row>
        <row r="14">
          <cell r="A14" t="str">
            <v>Malaysia</v>
          </cell>
          <cell r="B14" t="str">
            <v>MYS</v>
          </cell>
          <cell r="C14" t="str">
            <v>Rural population (% of total population)</v>
          </cell>
          <cell r="D14" t="str">
            <v>SP.RUR.TOTL.ZS</v>
          </cell>
          <cell r="E14">
            <v>32.517000000000003</v>
          </cell>
          <cell r="F14">
            <v>31.64</v>
          </cell>
          <cell r="G14">
            <v>30.774999999999999</v>
          </cell>
          <cell r="H14">
            <v>29.925000000000001</v>
          </cell>
          <cell r="I14">
            <v>29.088000000000001</v>
          </cell>
          <cell r="J14">
            <v>28.265000000000001</v>
          </cell>
          <cell r="K14">
            <v>27.474</v>
          </cell>
          <cell r="L14">
            <v>26.716000000000001</v>
          </cell>
          <cell r="M14">
            <v>25.99</v>
          </cell>
          <cell r="N14">
            <v>25.295000000000002</v>
          </cell>
          <cell r="O14">
            <v>24.63</v>
          </cell>
          <cell r="P14">
            <v>23.994</v>
          </cell>
        </row>
        <row r="15">
          <cell r="A15" t="str">
            <v>China</v>
          </cell>
          <cell r="B15" t="str">
            <v>CHN</v>
          </cell>
          <cell r="C15" t="str">
            <v>Rural population (% of total population)</v>
          </cell>
          <cell r="D15" t="str">
            <v>SP.RUR.TOTL.ZS</v>
          </cell>
          <cell r="E15">
            <v>56.131999999999998</v>
          </cell>
          <cell r="F15">
            <v>54.801000000000002</v>
          </cell>
          <cell r="G15">
            <v>53.460999999999999</v>
          </cell>
          <cell r="H15">
            <v>52.12</v>
          </cell>
          <cell r="I15">
            <v>50.774000000000001</v>
          </cell>
          <cell r="J15">
            <v>49.427</v>
          </cell>
          <cell r="K15">
            <v>48.110999999999997</v>
          </cell>
          <cell r="L15">
            <v>46.832000000000001</v>
          </cell>
          <cell r="M15">
            <v>45.59</v>
          </cell>
          <cell r="N15">
            <v>44.386000000000003</v>
          </cell>
          <cell r="O15">
            <v>43.222000000000001</v>
          </cell>
          <cell r="P15">
            <v>42.097000000000001</v>
          </cell>
        </row>
        <row r="16">
          <cell r="A16" t="str">
            <v>Greenland</v>
          </cell>
          <cell r="B16" t="str">
            <v>GRL</v>
          </cell>
          <cell r="C16" t="str">
            <v>Rural population (% of total population)</v>
          </cell>
          <cell r="D16" t="str">
            <v>SP.RUR.TOTL.ZS</v>
          </cell>
          <cell r="E16">
            <v>16.827999999999999</v>
          </cell>
          <cell r="F16">
            <v>16.518000000000001</v>
          </cell>
          <cell r="G16">
            <v>16.213000000000001</v>
          </cell>
          <cell r="H16">
            <v>15.913</v>
          </cell>
          <cell r="I16">
            <v>15.617000000000001</v>
          </cell>
          <cell r="J16">
            <v>15.244999999999999</v>
          </cell>
          <cell r="K16">
            <v>14.8</v>
          </cell>
          <cell r="L16">
            <v>14.367000000000001</v>
          </cell>
          <cell r="M16">
            <v>13.955</v>
          </cell>
          <cell r="N16">
            <v>13.564</v>
          </cell>
          <cell r="O16">
            <v>13.192</v>
          </cell>
          <cell r="P16">
            <v>12.84</v>
          </cell>
        </row>
        <row r="17">
          <cell r="A17" t="str">
            <v>Thailand</v>
          </cell>
          <cell r="B17" t="str">
            <v>THA</v>
          </cell>
          <cell r="C17" t="str">
            <v>Rural population (% of total population)</v>
          </cell>
          <cell r="D17" t="str">
            <v>SP.RUR.TOTL.ZS</v>
          </cell>
          <cell r="E17">
            <v>61.195999999999998</v>
          </cell>
          <cell r="F17">
            <v>59.896000000000001</v>
          </cell>
          <cell r="G17">
            <v>58.581000000000003</v>
          </cell>
          <cell r="H17">
            <v>57.256</v>
          </cell>
          <cell r="I17">
            <v>55.92</v>
          </cell>
          <cell r="J17">
            <v>54.606000000000002</v>
          </cell>
          <cell r="K17">
            <v>53.317999999999998</v>
          </cell>
          <cell r="L17">
            <v>52.057000000000002</v>
          </cell>
          <cell r="M17">
            <v>50.826000000000001</v>
          </cell>
          <cell r="N17">
            <v>49.625999999999998</v>
          </cell>
          <cell r="O17">
            <v>48.46</v>
          </cell>
          <cell r="P17">
            <v>47.329000000000001</v>
          </cell>
        </row>
        <row r="18">
          <cell r="A18" t="str">
            <v>Gabon</v>
          </cell>
          <cell r="B18" t="str">
            <v>GAB</v>
          </cell>
          <cell r="C18" t="str">
            <v>Rural population (% of total population)</v>
          </cell>
          <cell r="D18" t="str">
            <v>SP.RUR.TOTL.ZS</v>
          </cell>
          <cell r="E18">
            <v>16.047999999999998</v>
          </cell>
          <cell r="F18">
            <v>15.557</v>
          </cell>
          <cell r="G18">
            <v>15.103999999999999</v>
          </cell>
          <cell r="H18">
            <v>14.686999999999999</v>
          </cell>
          <cell r="I18">
            <v>14.303000000000001</v>
          </cell>
          <cell r="J18">
            <v>13.952999999999999</v>
          </cell>
          <cell r="K18">
            <v>13.632999999999999</v>
          </cell>
          <cell r="L18">
            <v>13.342000000000001</v>
          </cell>
          <cell r="M18">
            <v>13.08</v>
          </cell>
          <cell r="N18">
            <v>12.843999999999999</v>
          </cell>
          <cell r="O18">
            <v>12.634</v>
          </cell>
          <cell r="P18">
            <v>12.45</v>
          </cell>
        </row>
        <row r="19">
          <cell r="A19" t="str">
            <v>Albania</v>
          </cell>
          <cell r="B19" t="str">
            <v>ALB</v>
          </cell>
          <cell r="C19" t="str">
            <v>Rural population (% of total population)</v>
          </cell>
          <cell r="D19" t="str">
            <v>SP.RUR.TOTL.ZS</v>
          </cell>
          <cell r="E19">
            <v>52.185000000000002</v>
          </cell>
          <cell r="F19">
            <v>51.097999999999999</v>
          </cell>
          <cell r="G19">
            <v>50.009</v>
          </cell>
          <cell r="H19">
            <v>48.923999999999999</v>
          </cell>
          <cell r="I19">
            <v>47.837000000000003</v>
          </cell>
          <cell r="J19">
            <v>46.753</v>
          </cell>
          <cell r="K19">
            <v>45.67</v>
          </cell>
          <cell r="L19">
            <v>44.616999999999997</v>
          </cell>
          <cell r="M19">
            <v>43.591000000000001</v>
          </cell>
          <cell r="N19">
            <v>42.593000000000004</v>
          </cell>
          <cell r="O19">
            <v>41.624000000000002</v>
          </cell>
          <cell r="P19">
            <v>40.683999999999997</v>
          </cell>
        </row>
        <row r="20">
          <cell r="A20" t="str">
            <v>Tuvalu</v>
          </cell>
          <cell r="B20" t="str">
            <v>TUV</v>
          </cell>
          <cell r="C20" t="str">
            <v>Rural population (% of total population)</v>
          </cell>
          <cell r="D20" t="str">
            <v>SP.RUR.TOTL.ZS</v>
          </cell>
          <cell r="E20">
            <v>49.279000000000003</v>
          </cell>
          <cell r="F20">
            <v>48.256999999999998</v>
          </cell>
          <cell r="G20">
            <v>47.234999999999999</v>
          </cell>
          <cell r="H20">
            <v>46.218000000000004</v>
          </cell>
          <cell r="I20">
            <v>45.204000000000001</v>
          </cell>
          <cell r="J20">
            <v>44.192999999999998</v>
          </cell>
          <cell r="K20">
            <v>43.185000000000002</v>
          </cell>
          <cell r="L20">
            <v>42.186</v>
          </cell>
          <cell r="M20">
            <v>41.218000000000004</v>
          </cell>
          <cell r="N20">
            <v>40.283000000000001</v>
          </cell>
          <cell r="O20">
            <v>39.380000000000003</v>
          </cell>
          <cell r="P20">
            <v>38.511000000000003</v>
          </cell>
        </row>
        <row r="21">
          <cell r="A21" t="str">
            <v>Oman</v>
          </cell>
          <cell r="B21" t="str">
            <v>OMN</v>
          </cell>
          <cell r="C21" t="str">
            <v>Rural population (% of total population)</v>
          </cell>
          <cell r="D21" t="str">
            <v>SP.RUR.TOTL.ZS</v>
          </cell>
          <cell r="E21">
            <v>27.033000000000001</v>
          </cell>
          <cell r="F21">
            <v>26.472999999999999</v>
          </cell>
          <cell r="G21">
            <v>25.92</v>
          </cell>
          <cell r="H21">
            <v>25.376000000000001</v>
          </cell>
          <cell r="I21">
            <v>24.838999999999999</v>
          </cell>
          <cell r="J21">
            <v>24.309000000000001</v>
          </cell>
          <cell r="K21">
            <v>23.795999999999999</v>
          </cell>
          <cell r="L21">
            <v>23.300999999999998</v>
          </cell>
          <cell r="M21">
            <v>22.821999999999999</v>
          </cell>
          <cell r="N21">
            <v>22.359000000000002</v>
          </cell>
          <cell r="O21">
            <v>21.911999999999999</v>
          </cell>
          <cell r="P21">
            <v>21.481000000000002</v>
          </cell>
        </row>
        <row r="22">
          <cell r="A22" t="str">
            <v>Algeria</v>
          </cell>
          <cell r="B22" t="str">
            <v>DZA</v>
          </cell>
          <cell r="C22" t="str">
            <v>Rural population (% of total population)</v>
          </cell>
          <cell r="D22" t="str">
            <v>SP.RUR.TOTL.ZS</v>
          </cell>
          <cell r="E22">
            <v>35.406999999999996</v>
          </cell>
          <cell r="F22">
            <v>34.652000000000001</v>
          </cell>
          <cell r="G22">
            <v>33.902999999999999</v>
          </cell>
          <cell r="H22">
            <v>33.177999999999997</v>
          </cell>
          <cell r="I22">
            <v>32.473999999999997</v>
          </cell>
          <cell r="J22">
            <v>31.791</v>
          </cell>
          <cell r="K22">
            <v>31.13</v>
          </cell>
          <cell r="L22">
            <v>30.49</v>
          </cell>
          <cell r="M22">
            <v>29.870999999999999</v>
          </cell>
          <cell r="N22">
            <v>29.273</v>
          </cell>
          <cell r="O22">
            <v>28.696000000000002</v>
          </cell>
          <cell r="P22">
            <v>28.138999999999999</v>
          </cell>
        </row>
        <row r="23">
          <cell r="A23" t="str">
            <v>Cabo Verde</v>
          </cell>
          <cell r="B23" t="str">
            <v>CPV</v>
          </cell>
          <cell r="C23" t="str">
            <v>Rural population (% of total population)</v>
          </cell>
          <cell r="D23" t="str">
            <v>SP.RUR.TOTL.ZS</v>
          </cell>
          <cell r="E23">
            <v>41.470999999999997</v>
          </cell>
          <cell r="F23">
            <v>40.637</v>
          </cell>
          <cell r="G23">
            <v>39.805999999999997</v>
          </cell>
          <cell r="H23">
            <v>38.984000000000002</v>
          </cell>
          <cell r="I23">
            <v>38.167000000000002</v>
          </cell>
          <cell r="J23">
            <v>37.375999999999998</v>
          </cell>
          <cell r="K23">
            <v>36.610999999999997</v>
          </cell>
          <cell r="L23">
            <v>35.872999999999998</v>
          </cell>
          <cell r="M23">
            <v>35.159999999999997</v>
          </cell>
          <cell r="N23">
            <v>34.473999999999997</v>
          </cell>
          <cell r="O23">
            <v>33.813000000000002</v>
          </cell>
          <cell r="P23">
            <v>33.177</v>
          </cell>
        </row>
        <row r="24">
          <cell r="A24" t="str">
            <v>United Arab Emirates</v>
          </cell>
          <cell r="B24" t="str">
            <v>ARE</v>
          </cell>
          <cell r="C24" t="str">
            <v>Rural population (% of total population)</v>
          </cell>
          <cell r="D24" t="str">
            <v>SP.RUR.TOTL.ZS</v>
          </cell>
          <cell r="E24">
            <v>17.352</v>
          </cell>
          <cell r="F24">
            <v>16.981000000000002</v>
          </cell>
          <cell r="G24">
            <v>16.623000000000001</v>
          </cell>
          <cell r="H24">
            <v>16.277000000000001</v>
          </cell>
          <cell r="I24">
            <v>15.945</v>
          </cell>
          <cell r="J24">
            <v>15.625</v>
          </cell>
          <cell r="K24">
            <v>15.316000000000001</v>
          </cell>
          <cell r="L24">
            <v>15.019</v>
          </cell>
          <cell r="M24">
            <v>14.734</v>
          </cell>
          <cell r="N24">
            <v>14.459</v>
          </cell>
          <cell r="O24">
            <v>14.196</v>
          </cell>
          <cell r="P24">
            <v>13.942</v>
          </cell>
        </row>
        <row r="25">
          <cell r="A25" t="str">
            <v>Iran</v>
          </cell>
          <cell r="B25" t="str">
            <v>IRN</v>
          </cell>
          <cell r="C25" t="str">
            <v>Rural population (% of total population)</v>
          </cell>
          <cell r="D25" t="str">
            <v>SP.RUR.TOTL.ZS</v>
          </cell>
          <cell r="E25">
            <v>31.760999999999999</v>
          </cell>
          <cell r="F25">
            <v>31.135999999999999</v>
          </cell>
          <cell r="G25">
            <v>30.542000000000002</v>
          </cell>
          <cell r="H25">
            <v>29.954999999999998</v>
          </cell>
          <cell r="I25">
            <v>29.373999999999999</v>
          </cell>
          <cell r="J25">
            <v>28.8</v>
          </cell>
          <cell r="K25">
            <v>28.231000000000002</v>
          </cell>
          <cell r="L25">
            <v>27.68</v>
          </cell>
          <cell r="M25">
            <v>27.145</v>
          </cell>
          <cell r="N25">
            <v>26.625</v>
          </cell>
          <cell r="O25">
            <v>26.120999999999999</v>
          </cell>
          <cell r="P25">
            <v>25.632000000000001</v>
          </cell>
        </row>
        <row r="26">
          <cell r="A26" t="str">
            <v>Maldives</v>
          </cell>
          <cell r="B26" t="str">
            <v>MDV</v>
          </cell>
          <cell r="C26" t="str">
            <v>Rural population (% of total population)</v>
          </cell>
          <cell r="D26" t="str">
            <v>SP.RUR.TOTL.ZS</v>
          </cell>
          <cell r="E26">
            <v>64.965999999999994</v>
          </cell>
          <cell r="F26">
            <v>63.697000000000003</v>
          </cell>
          <cell r="G26">
            <v>62.447000000000003</v>
          </cell>
          <cell r="H26">
            <v>61.219000000000001</v>
          </cell>
          <cell r="I26">
            <v>60.015999999999998</v>
          </cell>
          <cell r="J26">
            <v>58.841000000000001</v>
          </cell>
          <cell r="K26">
            <v>57.697000000000003</v>
          </cell>
          <cell r="L26">
            <v>56.584000000000003</v>
          </cell>
          <cell r="M26">
            <v>55.506</v>
          </cell>
          <cell r="N26">
            <v>54.463999999999999</v>
          </cell>
          <cell r="O26">
            <v>53.46</v>
          </cell>
          <cell r="P26">
            <v>52.494999999999997</v>
          </cell>
        </row>
        <row r="27">
          <cell r="A27" t="str">
            <v>Belgium</v>
          </cell>
          <cell r="B27" t="str">
            <v>BEL</v>
          </cell>
          <cell r="C27" t="str">
            <v>Rural population (% of total population)</v>
          </cell>
          <cell r="D27" t="str">
            <v>SP.RUR.TOTL.ZS</v>
          </cell>
          <cell r="E27">
            <v>2.5520000000000098</v>
          </cell>
          <cell r="F27">
            <v>2.5030000000000001</v>
          </cell>
          <cell r="G27">
            <v>2.45399999999999</v>
          </cell>
          <cell r="H27">
            <v>2.4060000000000099</v>
          </cell>
          <cell r="I27">
            <v>2.3589999999999902</v>
          </cell>
          <cell r="J27">
            <v>2.3130000000000002</v>
          </cell>
          <cell r="K27">
            <v>2.2679999999999998</v>
          </cell>
          <cell r="L27">
            <v>2.2240000000000002</v>
          </cell>
          <cell r="M27">
            <v>2.1819999999999999</v>
          </cell>
          <cell r="N27">
            <v>2.1419999999999999</v>
          </cell>
          <cell r="O27">
            <v>2.10299999999999</v>
          </cell>
          <cell r="P27">
            <v>2.0659999999999998</v>
          </cell>
        </row>
        <row r="28">
          <cell r="A28" t="str">
            <v>Turkey</v>
          </cell>
          <cell r="B28" t="str">
            <v>TUR</v>
          </cell>
          <cell r="C28" t="str">
            <v>Rural population (% of total population)</v>
          </cell>
          <cell r="D28" t="str">
            <v>SP.RUR.TOTL.ZS</v>
          </cell>
          <cell r="E28">
            <v>31.617999999999999</v>
          </cell>
          <cell r="F28">
            <v>31.024999999999999</v>
          </cell>
          <cell r="G28">
            <v>30.437999999999999</v>
          </cell>
          <cell r="H28">
            <v>29.859000000000002</v>
          </cell>
          <cell r="I28">
            <v>29.285</v>
          </cell>
          <cell r="J28">
            <v>28.718</v>
          </cell>
          <cell r="K28">
            <v>28.166</v>
          </cell>
          <cell r="L28">
            <v>27.63</v>
          </cell>
          <cell r="M28">
            <v>27.109000000000002</v>
          </cell>
          <cell r="N28">
            <v>26.603000000000002</v>
          </cell>
          <cell r="O28">
            <v>26.113</v>
          </cell>
          <cell r="P28">
            <v>25.637</v>
          </cell>
        </row>
        <row r="29">
          <cell r="A29" t="str">
            <v>Argentina</v>
          </cell>
          <cell r="B29" t="str">
            <v>ARG</v>
          </cell>
          <cell r="C29" t="str">
            <v>Rural population (% of total population)</v>
          </cell>
          <cell r="D29" t="str">
            <v>SP.RUR.TOTL.ZS</v>
          </cell>
          <cell r="E29">
            <v>9.7339999999999893</v>
          </cell>
          <cell r="F29">
            <v>9.5550000000000104</v>
          </cell>
          <cell r="G29">
            <v>9.3780000000000001</v>
          </cell>
          <cell r="H29">
            <v>9.2050000000000001</v>
          </cell>
          <cell r="I29">
            <v>9.0340000000000096</v>
          </cell>
          <cell r="J29">
            <v>8.8670000000000009</v>
          </cell>
          <cell r="K29">
            <v>8.7050000000000001</v>
          </cell>
          <cell r="L29">
            <v>8.548</v>
          </cell>
          <cell r="M29">
            <v>8.3960000000000008</v>
          </cell>
          <cell r="N29">
            <v>8.2490000000000006</v>
          </cell>
          <cell r="O29">
            <v>8.1069999999999993</v>
          </cell>
          <cell r="P29">
            <v>7.97</v>
          </cell>
        </row>
        <row r="30">
          <cell r="A30" t="str">
            <v>Brazil</v>
          </cell>
          <cell r="B30" t="str">
            <v>BRA</v>
          </cell>
          <cell r="C30" t="str">
            <v>Rural population (% of total population)</v>
          </cell>
          <cell r="D30" t="str">
            <v>SP.RUR.TOTL.ZS</v>
          </cell>
          <cell r="E30">
            <v>16.856999999999999</v>
          </cell>
          <cell r="F30">
            <v>16.552</v>
          </cell>
          <cell r="G30">
            <v>16.251000000000001</v>
          </cell>
          <cell r="H30">
            <v>15.956</v>
          </cell>
          <cell r="I30">
            <v>15.664999999999999</v>
          </cell>
          <cell r="J30">
            <v>15.377000000000001</v>
          </cell>
          <cell r="K30">
            <v>15.099</v>
          </cell>
          <cell r="L30">
            <v>14.829000000000001</v>
          </cell>
          <cell r="M30">
            <v>14.567</v>
          </cell>
          <cell r="N30">
            <v>14.313000000000001</v>
          </cell>
          <cell r="O30">
            <v>14.067</v>
          </cell>
          <cell r="P30">
            <v>13.827999999999999</v>
          </cell>
        </row>
        <row r="31">
          <cell r="A31" t="str">
            <v>Sao Tome and Principe</v>
          </cell>
          <cell r="B31" t="str">
            <v>STP</v>
          </cell>
          <cell r="C31" t="str">
            <v>Rural population (% of total population)</v>
          </cell>
          <cell r="D31" t="str">
            <v>SP.RUR.TOTL.ZS</v>
          </cell>
          <cell r="E31">
            <v>41.152999999999999</v>
          </cell>
          <cell r="F31">
            <v>40.344999999999999</v>
          </cell>
          <cell r="G31">
            <v>39.566000000000003</v>
          </cell>
          <cell r="H31">
            <v>38.814999999999998</v>
          </cell>
          <cell r="I31">
            <v>38.093000000000004</v>
          </cell>
          <cell r="J31">
            <v>37.4</v>
          </cell>
          <cell r="K31">
            <v>36.734999999999999</v>
          </cell>
          <cell r="L31">
            <v>36.097999999999999</v>
          </cell>
          <cell r="M31">
            <v>35.488999999999997</v>
          </cell>
          <cell r="N31">
            <v>34.908000000000001</v>
          </cell>
          <cell r="O31">
            <v>34.353000000000002</v>
          </cell>
          <cell r="P31">
            <v>33.826000000000001</v>
          </cell>
        </row>
        <row r="32">
          <cell r="A32" t="str">
            <v>Chile</v>
          </cell>
          <cell r="B32" t="str">
            <v>CHL</v>
          </cell>
          <cell r="C32" t="str">
            <v>Rural population (% of total population)</v>
          </cell>
          <cell r="D32" t="str">
            <v>SP.RUR.TOTL.ZS</v>
          </cell>
          <cell r="E32">
            <v>12.311</v>
          </cell>
          <cell r="F32">
            <v>12.074</v>
          </cell>
          <cell r="G32">
            <v>11.845000000000001</v>
          </cell>
          <cell r="H32">
            <v>11.625</v>
          </cell>
          <cell r="I32">
            <v>11.414</v>
          </cell>
          <cell r="J32">
            <v>11.21</v>
          </cell>
          <cell r="K32">
            <v>11.013999999999999</v>
          </cell>
          <cell r="L32">
            <v>10.824999999999999</v>
          </cell>
          <cell r="M32">
            <v>10.644</v>
          </cell>
          <cell r="N32">
            <v>10.47</v>
          </cell>
          <cell r="O32">
            <v>10.303000000000001</v>
          </cell>
          <cell r="P32">
            <v>10.143000000000001</v>
          </cell>
        </row>
        <row r="33">
          <cell r="A33" t="str">
            <v>Namibia</v>
          </cell>
          <cell r="B33" t="str">
            <v>NAM</v>
          </cell>
          <cell r="C33" t="str">
            <v>Rural population (% of total population)</v>
          </cell>
          <cell r="D33" t="str">
            <v>SP.RUR.TOTL.ZS</v>
          </cell>
          <cell r="E33">
            <v>62.39</v>
          </cell>
          <cell r="F33">
            <v>61.402000000000001</v>
          </cell>
          <cell r="G33">
            <v>60.402999999999999</v>
          </cell>
          <cell r="H33">
            <v>59.399000000000001</v>
          </cell>
          <cell r="I33">
            <v>58.384</v>
          </cell>
          <cell r="J33">
            <v>57.363</v>
          </cell>
          <cell r="K33">
            <v>56.334000000000003</v>
          </cell>
          <cell r="L33">
            <v>55.320999999999998</v>
          </cell>
          <cell r="M33">
            <v>54.322000000000003</v>
          </cell>
          <cell r="N33">
            <v>53.34</v>
          </cell>
          <cell r="O33">
            <v>52.375</v>
          </cell>
          <cell r="P33">
            <v>51.429000000000002</v>
          </cell>
        </row>
        <row r="34">
          <cell r="A34" t="str">
            <v>Lao PDR</v>
          </cell>
          <cell r="B34" t="str">
            <v>LAO</v>
          </cell>
          <cell r="C34" t="str">
            <v>Rural population (% of total population)</v>
          </cell>
          <cell r="D34" t="str">
            <v>SP.RUR.TOTL.ZS</v>
          </cell>
          <cell r="E34">
            <v>71.462999999999994</v>
          </cell>
          <cell r="F34">
            <v>70.311999999999998</v>
          </cell>
          <cell r="G34">
            <v>69.161000000000001</v>
          </cell>
          <cell r="H34">
            <v>68.015000000000001</v>
          </cell>
          <cell r="I34">
            <v>66.876999999999995</v>
          </cell>
          <cell r="J34">
            <v>65.748000000000005</v>
          </cell>
          <cell r="K34">
            <v>64.632000000000005</v>
          </cell>
          <cell r="L34">
            <v>63.530999999999999</v>
          </cell>
          <cell r="M34">
            <v>62.448999999999998</v>
          </cell>
          <cell r="N34">
            <v>61.386000000000003</v>
          </cell>
          <cell r="O34">
            <v>60.345999999999997</v>
          </cell>
          <cell r="P34">
            <v>59.331000000000003</v>
          </cell>
        </row>
        <row r="35">
          <cell r="A35" t="str">
            <v>Iceland</v>
          </cell>
          <cell r="B35" t="str">
            <v>ISL</v>
          </cell>
          <cell r="C35" t="str">
            <v>Rural population (% of total population)</v>
          </cell>
          <cell r="D35" t="str">
            <v>SP.RUR.TOTL.ZS</v>
          </cell>
          <cell r="E35">
            <v>6.8409999999999904</v>
          </cell>
          <cell r="F35">
            <v>6.7219999999999898</v>
          </cell>
          <cell r="G35">
            <v>6.6050000000000004</v>
          </cell>
          <cell r="H35">
            <v>6.4889999999999999</v>
          </cell>
          <cell r="I35">
            <v>6.3760000000000003</v>
          </cell>
          <cell r="J35">
            <v>6.2660000000000098</v>
          </cell>
          <cell r="K35">
            <v>6.16</v>
          </cell>
          <cell r="L35">
            <v>6.0580000000000096</v>
          </cell>
          <cell r="M35">
            <v>5.9580000000000002</v>
          </cell>
          <cell r="N35">
            <v>5.8630000000000004</v>
          </cell>
          <cell r="O35">
            <v>5.77</v>
          </cell>
          <cell r="P35">
            <v>5.681</v>
          </cell>
        </row>
        <row r="36">
          <cell r="A36" t="str">
            <v>Belarus</v>
          </cell>
          <cell r="B36" t="str">
            <v>BLR</v>
          </cell>
          <cell r="C36" t="str">
            <v>Rural population (% of total population)</v>
          </cell>
          <cell r="D36" t="str">
            <v>SP.RUR.TOTL.ZS</v>
          </cell>
          <cell r="E36">
            <v>27.184000000000001</v>
          </cell>
          <cell r="F36">
            <v>26.727</v>
          </cell>
          <cell r="G36">
            <v>26.274000000000001</v>
          </cell>
          <cell r="H36">
            <v>25.827999999999999</v>
          </cell>
          <cell r="I36">
            <v>25.385000000000002</v>
          </cell>
          <cell r="J36">
            <v>24.954000000000001</v>
          </cell>
          <cell r="K36">
            <v>24.533000000000001</v>
          </cell>
          <cell r="L36">
            <v>24.123000000000001</v>
          </cell>
          <cell r="M36">
            <v>23.722999999999999</v>
          </cell>
          <cell r="N36">
            <v>23.332999999999998</v>
          </cell>
          <cell r="O36">
            <v>22.954000000000001</v>
          </cell>
          <cell r="P36">
            <v>22.584</v>
          </cell>
        </row>
        <row r="37">
          <cell r="A37" t="str">
            <v>Gambia</v>
          </cell>
          <cell r="B37" t="str">
            <v>GMB</v>
          </cell>
          <cell r="C37" t="str">
            <v>Rural population (% of total population)</v>
          </cell>
          <cell r="D37" t="str">
            <v>SP.RUR.TOTL.ZS</v>
          </cell>
          <cell r="E37">
            <v>46.817999999999998</v>
          </cell>
          <cell r="F37">
            <v>46.003</v>
          </cell>
          <cell r="G37">
            <v>45.210999999999999</v>
          </cell>
          <cell r="H37">
            <v>44.445</v>
          </cell>
          <cell r="I37">
            <v>43.703000000000003</v>
          </cell>
          <cell r="J37">
            <v>42.985999999999997</v>
          </cell>
          <cell r="K37">
            <v>42.293999999999997</v>
          </cell>
          <cell r="L37">
            <v>41.627000000000002</v>
          </cell>
          <cell r="M37">
            <v>40.984999999999999</v>
          </cell>
          <cell r="N37">
            <v>40.368000000000002</v>
          </cell>
          <cell r="O37">
            <v>39.776000000000003</v>
          </cell>
          <cell r="P37">
            <v>39.21</v>
          </cell>
        </row>
        <row r="38">
          <cell r="A38" t="str">
            <v>Indonesia</v>
          </cell>
          <cell r="B38" t="str">
            <v>IDN</v>
          </cell>
          <cell r="C38" t="str">
            <v>Rural population (% of total population)</v>
          </cell>
          <cell r="D38" t="str">
            <v>SP.RUR.TOTL.ZS</v>
          </cell>
          <cell r="E38">
            <v>53.268000000000001</v>
          </cell>
          <cell r="F38">
            <v>52.472000000000001</v>
          </cell>
          <cell r="G38">
            <v>51.673000000000002</v>
          </cell>
          <cell r="H38">
            <v>50.875999999999998</v>
          </cell>
          <cell r="I38">
            <v>50.076000000000001</v>
          </cell>
          <cell r="J38">
            <v>49.287999999999997</v>
          </cell>
          <cell r="K38">
            <v>48.512</v>
          </cell>
          <cell r="L38">
            <v>47.747999999999998</v>
          </cell>
          <cell r="M38">
            <v>46.997</v>
          </cell>
          <cell r="N38">
            <v>46.258000000000003</v>
          </cell>
          <cell r="O38">
            <v>45.533999999999999</v>
          </cell>
          <cell r="P38">
            <v>44.823</v>
          </cell>
        </row>
        <row r="39">
          <cell r="A39" t="str">
            <v>Hungary</v>
          </cell>
          <cell r="B39" t="str">
            <v>HUN</v>
          </cell>
          <cell r="C39" t="str">
            <v>Rural population (% of total population)</v>
          </cell>
          <cell r="D39" t="str">
            <v>SP.RUR.TOTL.ZS</v>
          </cell>
          <cell r="E39">
            <v>33.137</v>
          </cell>
          <cell r="F39">
            <v>32.631999999999998</v>
          </cell>
          <cell r="G39">
            <v>32.130000000000003</v>
          </cell>
          <cell r="H39">
            <v>31.634</v>
          </cell>
          <cell r="I39">
            <v>31.140999999999998</v>
          </cell>
          <cell r="J39">
            <v>30.652000000000001</v>
          </cell>
          <cell r="K39">
            <v>30.167999999999999</v>
          </cell>
          <cell r="L39">
            <v>29.693999999999999</v>
          </cell>
          <cell r="M39">
            <v>29.228999999999999</v>
          </cell>
          <cell r="N39">
            <v>28.773</v>
          </cell>
          <cell r="O39">
            <v>28.327999999999999</v>
          </cell>
          <cell r="P39">
            <v>27.891999999999999</v>
          </cell>
        </row>
        <row r="40">
          <cell r="A40" t="str">
            <v>Nigeria</v>
          </cell>
          <cell r="B40" t="str">
            <v>NGA</v>
          </cell>
          <cell r="C40" t="str">
            <v>Rural population (% of total population)</v>
          </cell>
          <cell r="D40" t="str">
            <v>SP.RUR.TOTL.ZS</v>
          </cell>
          <cell r="E40">
            <v>60.057000000000002</v>
          </cell>
          <cell r="F40">
            <v>59.180999999999997</v>
          </cell>
          <cell r="G40">
            <v>58.298000000000002</v>
          </cell>
          <cell r="H40">
            <v>57.411999999999999</v>
          </cell>
          <cell r="I40">
            <v>56.52</v>
          </cell>
          <cell r="J40">
            <v>55.637999999999998</v>
          </cell>
          <cell r="K40">
            <v>54.765999999999998</v>
          </cell>
          <cell r="L40">
            <v>53.905999999999999</v>
          </cell>
          <cell r="M40">
            <v>53.058</v>
          </cell>
          <cell r="N40">
            <v>52.223999999999997</v>
          </cell>
          <cell r="O40">
            <v>51.402999999999999</v>
          </cell>
          <cell r="P40">
            <v>50.597000000000001</v>
          </cell>
        </row>
        <row r="41">
          <cell r="A41" t="str">
            <v>Guinea-Bissau</v>
          </cell>
          <cell r="B41" t="str">
            <v>GNB</v>
          </cell>
          <cell r="C41" t="str">
            <v>Rural population (% of total population)</v>
          </cell>
          <cell r="D41" t="str">
            <v>SP.RUR.TOTL.ZS</v>
          </cell>
          <cell r="E41">
            <v>58.271000000000001</v>
          </cell>
          <cell r="F41">
            <v>57.404000000000003</v>
          </cell>
          <cell r="G41">
            <v>56.531999999999996</v>
          </cell>
          <cell r="H41">
            <v>55.658000000000001</v>
          </cell>
          <cell r="I41">
            <v>54.779000000000003</v>
          </cell>
          <cell r="J41">
            <v>53.918999999999997</v>
          </cell>
          <cell r="K41">
            <v>53.076000000000001</v>
          </cell>
          <cell r="L41">
            <v>52.253</v>
          </cell>
          <cell r="M41">
            <v>51.45</v>
          </cell>
          <cell r="N41">
            <v>50.667999999999999</v>
          </cell>
          <cell r="O41">
            <v>49.905999999999999</v>
          </cell>
          <cell r="P41">
            <v>49.165999999999997</v>
          </cell>
        </row>
        <row r="42">
          <cell r="A42" t="str">
            <v>Peru</v>
          </cell>
          <cell r="B42" t="str">
            <v>PER</v>
          </cell>
          <cell r="C42" t="str">
            <v>Rural population (% of total population)</v>
          </cell>
          <cell r="D42" t="str">
            <v>SP.RUR.TOTL.ZS</v>
          </cell>
          <cell r="E42">
            <v>24.579000000000001</v>
          </cell>
          <cell r="F42">
            <v>24.196999999999999</v>
          </cell>
          <cell r="G42">
            <v>23.818000000000001</v>
          </cell>
          <cell r="H42">
            <v>23.448</v>
          </cell>
          <cell r="I42">
            <v>23.085000000000001</v>
          </cell>
          <cell r="J42">
            <v>22.731000000000002</v>
          </cell>
          <cell r="K42">
            <v>22.384</v>
          </cell>
          <cell r="L42">
            <v>22.045999999999999</v>
          </cell>
          <cell r="M42">
            <v>21.715</v>
          </cell>
          <cell r="N42">
            <v>21.390999999999998</v>
          </cell>
          <cell r="O42">
            <v>21.076000000000001</v>
          </cell>
          <cell r="P42">
            <v>20.766999999999999</v>
          </cell>
        </row>
        <row r="43">
          <cell r="A43" t="str">
            <v>Mauritania</v>
          </cell>
          <cell r="B43" t="str">
            <v>MRT</v>
          </cell>
          <cell r="C43" t="str">
            <v>Rural population (% of total population)</v>
          </cell>
          <cell r="D43" t="str">
            <v>SP.RUR.TOTL.ZS</v>
          </cell>
          <cell r="E43">
            <v>46.134</v>
          </cell>
          <cell r="F43">
            <v>45.408000000000001</v>
          </cell>
          <cell r="G43">
            <v>44.697000000000003</v>
          </cell>
          <cell r="H43">
            <v>44</v>
          </cell>
          <cell r="I43">
            <v>43.317999999999998</v>
          </cell>
          <cell r="J43">
            <v>42.652000000000001</v>
          </cell>
          <cell r="K43">
            <v>42</v>
          </cell>
          <cell r="L43">
            <v>41.363999999999997</v>
          </cell>
          <cell r="M43">
            <v>40.744999999999997</v>
          </cell>
          <cell r="N43">
            <v>40.140999999999998</v>
          </cell>
          <cell r="O43">
            <v>39.554000000000002</v>
          </cell>
          <cell r="P43">
            <v>38.982999999999997</v>
          </cell>
        </row>
        <row r="44">
          <cell r="A44" t="str">
            <v>Portugal</v>
          </cell>
          <cell r="B44" t="str">
            <v>PRT</v>
          </cell>
          <cell r="C44" t="str">
            <v>Rural population (% of total population)</v>
          </cell>
          <cell r="D44" t="str">
            <v>SP.RUR.TOTL.ZS</v>
          </cell>
          <cell r="E44">
            <v>41.863</v>
          </cell>
          <cell r="F44">
            <v>41.250999999999998</v>
          </cell>
          <cell r="G44">
            <v>40.640999999999998</v>
          </cell>
          <cell r="H44">
            <v>40.036000000000001</v>
          </cell>
          <cell r="I44">
            <v>39.433</v>
          </cell>
          <cell r="J44">
            <v>38.832999999999998</v>
          </cell>
          <cell r="K44">
            <v>38.241999999999997</v>
          </cell>
          <cell r="L44">
            <v>37.661999999999999</v>
          </cell>
          <cell r="M44">
            <v>37.091999999999999</v>
          </cell>
          <cell r="N44">
            <v>36.531999999999996</v>
          </cell>
          <cell r="O44">
            <v>35.982999999999997</v>
          </cell>
          <cell r="P44">
            <v>35.444000000000003</v>
          </cell>
        </row>
        <row r="45">
          <cell r="A45" t="str">
            <v>Cote d'Ivoire</v>
          </cell>
          <cell r="B45" t="str">
            <v>CIV</v>
          </cell>
          <cell r="C45" t="str">
            <v>Rural population (% of total population)</v>
          </cell>
          <cell r="D45" t="str">
            <v>SP.RUR.TOTL.ZS</v>
          </cell>
          <cell r="E45">
            <v>52.5</v>
          </cell>
          <cell r="F45">
            <v>51.734000000000002</v>
          </cell>
          <cell r="G45">
            <v>50.966000000000001</v>
          </cell>
          <cell r="H45">
            <v>50.2</v>
          </cell>
          <cell r="I45">
            <v>49.442999999999998</v>
          </cell>
          <cell r="J45">
            <v>48.695</v>
          </cell>
          <cell r="K45">
            <v>47.959000000000003</v>
          </cell>
          <cell r="L45">
            <v>47.234000000000002</v>
          </cell>
          <cell r="M45">
            <v>46.521000000000001</v>
          </cell>
          <cell r="N45">
            <v>45.82</v>
          </cell>
          <cell r="O45">
            <v>45.131</v>
          </cell>
          <cell r="P45">
            <v>44.454999999999998</v>
          </cell>
        </row>
        <row r="46">
          <cell r="A46" t="str">
            <v>Greece</v>
          </cell>
          <cell r="B46" t="str">
            <v>GRC</v>
          </cell>
          <cell r="C46" t="str">
            <v>Rural population (% of total population)</v>
          </cell>
          <cell r="D46" t="str">
            <v>SP.RUR.TOTL.ZS</v>
          </cell>
          <cell r="E46">
            <v>25.172999999999998</v>
          </cell>
          <cell r="F46">
            <v>24.800999999999998</v>
          </cell>
          <cell r="G46">
            <v>24.431999999999999</v>
          </cell>
          <cell r="H46">
            <v>24.068000000000001</v>
          </cell>
          <cell r="I46">
            <v>23.707999999999998</v>
          </cell>
          <cell r="J46">
            <v>23.350999999999999</v>
          </cell>
          <cell r="K46">
            <v>23</v>
          </cell>
          <cell r="L46">
            <v>22.657</v>
          </cell>
          <cell r="M46">
            <v>22.321999999999999</v>
          </cell>
          <cell r="N46">
            <v>21.992999999999999</v>
          </cell>
          <cell r="O46">
            <v>21.670999999999999</v>
          </cell>
          <cell r="P46">
            <v>21.356000000000002</v>
          </cell>
        </row>
        <row r="47">
          <cell r="A47" t="str">
            <v>Guam</v>
          </cell>
          <cell r="B47" t="str">
            <v>GUM</v>
          </cell>
          <cell r="C47" t="str">
            <v>Rural population (% of total population)</v>
          </cell>
          <cell r="D47" t="str">
            <v>SP.RUR.TOTL.ZS</v>
          </cell>
          <cell r="E47">
            <v>6.2729999999999997</v>
          </cell>
          <cell r="F47">
            <v>6.1779999999999999</v>
          </cell>
          <cell r="G47">
            <v>6.0839999999999996</v>
          </cell>
          <cell r="H47">
            <v>5.992</v>
          </cell>
          <cell r="I47">
            <v>5.9009999999999998</v>
          </cell>
          <cell r="J47">
            <v>5.8129999999999997</v>
          </cell>
          <cell r="K47">
            <v>5.7270000000000003</v>
          </cell>
          <cell r="L47">
            <v>5.6440000000000099</v>
          </cell>
          <cell r="M47">
            <v>5.5629999999999997</v>
          </cell>
          <cell r="N47">
            <v>5.4839999999999902</v>
          </cell>
          <cell r="O47">
            <v>5.407</v>
          </cell>
          <cell r="P47">
            <v>5.3330000000000002</v>
          </cell>
        </row>
        <row r="48">
          <cell r="A48" t="str">
            <v>Brunei Darussalam</v>
          </cell>
          <cell r="B48" t="str">
            <v>BRN</v>
          </cell>
          <cell r="C48" t="str">
            <v>Rural population (% of total population)</v>
          </cell>
          <cell r="D48" t="str">
            <v>SP.RUR.TOTL.ZS</v>
          </cell>
          <cell r="E48">
            <v>26.068999999999999</v>
          </cell>
          <cell r="F48">
            <v>25.655000000000001</v>
          </cell>
          <cell r="G48">
            <v>25.254000000000001</v>
          </cell>
          <cell r="H48">
            <v>24.866</v>
          </cell>
          <cell r="I48">
            <v>24.49</v>
          </cell>
          <cell r="J48">
            <v>24.128</v>
          </cell>
          <cell r="K48">
            <v>23.777000000000001</v>
          </cell>
          <cell r="L48">
            <v>23.439</v>
          </cell>
          <cell r="M48">
            <v>23.113</v>
          </cell>
          <cell r="N48">
            <v>22.797999999999998</v>
          </cell>
          <cell r="O48">
            <v>22.495000000000001</v>
          </cell>
          <cell r="P48">
            <v>22.202999999999999</v>
          </cell>
        </row>
        <row r="49">
          <cell r="A49" t="str">
            <v>United Kingdom</v>
          </cell>
          <cell r="B49" t="str">
            <v>GBR</v>
          </cell>
          <cell r="C49" t="str">
            <v>Rural population (% of total population)</v>
          </cell>
          <cell r="D49" t="str">
            <v>SP.RUR.TOTL.ZS</v>
          </cell>
          <cell r="E49">
            <v>19.800999999999998</v>
          </cell>
          <cell r="F49">
            <v>19.521000000000001</v>
          </cell>
          <cell r="G49">
            <v>19.242999999999999</v>
          </cell>
          <cell r="H49">
            <v>18.969000000000001</v>
          </cell>
          <cell r="I49">
            <v>18.698</v>
          </cell>
          <cell r="J49">
            <v>18.43</v>
          </cell>
          <cell r="K49">
            <v>18.166</v>
          </cell>
          <cell r="L49">
            <v>17.908000000000001</v>
          </cell>
          <cell r="M49">
            <v>17.655000000000001</v>
          </cell>
          <cell r="N49">
            <v>17.408000000000001</v>
          </cell>
          <cell r="O49">
            <v>17.164999999999999</v>
          </cell>
          <cell r="P49">
            <v>16.927</v>
          </cell>
        </row>
        <row r="50">
          <cell r="A50" t="str">
            <v>Jordan</v>
          </cell>
          <cell r="B50" t="str">
            <v>JOR</v>
          </cell>
          <cell r="C50" t="str">
            <v>Rural population (% of total population)</v>
          </cell>
          <cell r="D50" t="str">
            <v>SP.RUR.TOTL.ZS</v>
          </cell>
          <cell r="E50">
            <v>18.558</v>
          </cell>
          <cell r="F50">
            <v>18.295999999999999</v>
          </cell>
          <cell r="G50">
            <v>18.036000000000001</v>
          </cell>
          <cell r="H50">
            <v>17.78</v>
          </cell>
          <cell r="I50">
            <v>17.527000000000001</v>
          </cell>
          <cell r="J50">
            <v>17.276</v>
          </cell>
          <cell r="K50">
            <v>17.03</v>
          </cell>
          <cell r="L50">
            <v>16.789000000000001</v>
          </cell>
          <cell r="M50">
            <v>16.553000000000001</v>
          </cell>
          <cell r="N50">
            <v>16.321000000000002</v>
          </cell>
          <cell r="O50">
            <v>16.094999999999999</v>
          </cell>
          <cell r="P50">
            <v>15.872999999999999</v>
          </cell>
        </row>
        <row r="51">
          <cell r="A51" t="str">
            <v>El Salvador</v>
          </cell>
          <cell r="B51" t="str">
            <v>SLV</v>
          </cell>
          <cell r="C51" t="str">
            <v>Rural population (% of total population)</v>
          </cell>
          <cell r="D51" t="str">
            <v>SP.RUR.TOTL.ZS</v>
          </cell>
          <cell r="E51">
            <v>37.813000000000002</v>
          </cell>
          <cell r="F51">
            <v>37.277000000000001</v>
          </cell>
          <cell r="G51">
            <v>36.747999999999998</v>
          </cell>
          <cell r="H51">
            <v>36.226999999999997</v>
          </cell>
          <cell r="I51">
            <v>35.713999999999999</v>
          </cell>
          <cell r="J51">
            <v>35.21</v>
          </cell>
          <cell r="K51">
            <v>34.713000000000001</v>
          </cell>
          <cell r="L51">
            <v>34.225000000000001</v>
          </cell>
          <cell r="M51">
            <v>33.744999999999997</v>
          </cell>
          <cell r="N51">
            <v>33.274000000000001</v>
          </cell>
          <cell r="O51">
            <v>32.811</v>
          </cell>
          <cell r="P51">
            <v>32.356999999999999</v>
          </cell>
        </row>
        <row r="52">
          <cell r="A52" t="str">
            <v>South Africa</v>
          </cell>
          <cell r="B52" t="str">
            <v>ZAF</v>
          </cell>
          <cell r="C52" t="str">
            <v>Rural population (% of total population)</v>
          </cell>
          <cell r="D52" t="str">
            <v>SP.RUR.TOTL.ZS</v>
          </cell>
          <cell r="E52">
            <v>39.923000000000002</v>
          </cell>
          <cell r="F52">
            <v>39.384</v>
          </cell>
          <cell r="G52">
            <v>38.845999999999997</v>
          </cell>
          <cell r="H52">
            <v>38.313000000000002</v>
          </cell>
          <cell r="I52">
            <v>37.781999999999996</v>
          </cell>
          <cell r="J52">
            <v>37.253999999999998</v>
          </cell>
          <cell r="K52">
            <v>36.728000000000002</v>
          </cell>
          <cell r="L52">
            <v>36.212000000000003</v>
          </cell>
          <cell r="M52">
            <v>35.701999999999998</v>
          </cell>
          <cell r="N52">
            <v>35.198999999999998</v>
          </cell>
          <cell r="O52">
            <v>34.704999999999998</v>
          </cell>
          <cell r="P52">
            <v>34.218000000000004</v>
          </cell>
        </row>
        <row r="53">
          <cell r="A53" t="str">
            <v>Ghana</v>
          </cell>
          <cell r="B53" t="str">
            <v>GHA</v>
          </cell>
          <cell r="C53" t="str">
            <v>Rural population (% of total population)</v>
          </cell>
          <cell r="D53" t="str">
            <v>SP.RUR.TOTL.ZS</v>
          </cell>
          <cell r="E53">
            <v>52.012</v>
          </cell>
          <cell r="F53">
            <v>51.331000000000003</v>
          </cell>
          <cell r="G53">
            <v>50.649000000000001</v>
          </cell>
          <cell r="H53">
            <v>49.969000000000001</v>
          </cell>
          <cell r="I53">
            <v>49.286999999999999</v>
          </cell>
          <cell r="J53">
            <v>48.606000000000002</v>
          </cell>
          <cell r="K53">
            <v>47.930999999999997</v>
          </cell>
          <cell r="L53">
            <v>47.265000000000001</v>
          </cell>
          <cell r="M53">
            <v>46.607999999999997</v>
          </cell>
          <cell r="N53">
            <v>45.957999999999998</v>
          </cell>
          <cell r="O53">
            <v>45.317999999999998</v>
          </cell>
          <cell r="P53">
            <v>44.686999999999998</v>
          </cell>
        </row>
        <row r="54">
          <cell r="A54" t="str">
            <v>Norway</v>
          </cell>
          <cell r="B54" t="str">
            <v>NOR</v>
          </cell>
          <cell r="C54" t="str">
            <v>Rural population (% of total population)</v>
          </cell>
          <cell r="D54" t="str">
            <v>SP.RUR.TOTL.ZS</v>
          </cell>
          <cell r="E54">
            <v>22.111000000000001</v>
          </cell>
          <cell r="F54">
            <v>21.765999999999998</v>
          </cell>
          <cell r="G54">
            <v>21.474</v>
          </cell>
          <cell r="H54">
            <v>21.184999999999999</v>
          </cell>
          <cell r="I54">
            <v>20.898</v>
          </cell>
          <cell r="J54">
            <v>20.614999999999998</v>
          </cell>
          <cell r="K54">
            <v>20.335000000000001</v>
          </cell>
          <cell r="L54">
            <v>20.061</v>
          </cell>
          <cell r="M54">
            <v>19.792000000000002</v>
          </cell>
          <cell r="N54">
            <v>19.527000000000001</v>
          </cell>
          <cell r="O54">
            <v>19.265999999999998</v>
          </cell>
          <cell r="P54">
            <v>19.010000000000002</v>
          </cell>
        </row>
        <row r="55">
          <cell r="A55" t="str">
            <v>Denmark</v>
          </cell>
          <cell r="B55" t="str">
            <v>DNK</v>
          </cell>
          <cell r="C55" t="str">
            <v>Rural population (% of total population)</v>
          </cell>
          <cell r="D55" t="str">
            <v>SP.RUR.TOTL.ZS</v>
          </cell>
          <cell r="E55">
            <v>13.901999999999999</v>
          </cell>
          <cell r="F55">
            <v>13.707000000000001</v>
          </cell>
          <cell r="G55">
            <v>13.513</v>
          </cell>
          <cell r="H55">
            <v>13.346</v>
          </cell>
          <cell r="I55">
            <v>13.205</v>
          </cell>
          <cell r="J55">
            <v>13.042999999999999</v>
          </cell>
          <cell r="K55">
            <v>12.858000000000001</v>
          </cell>
          <cell r="L55">
            <v>12.676</v>
          </cell>
          <cell r="M55">
            <v>12.497999999999999</v>
          </cell>
          <cell r="N55">
            <v>12.324</v>
          </cell>
          <cell r="O55">
            <v>12.153</v>
          </cell>
          <cell r="P55">
            <v>11.984999999999999</v>
          </cell>
        </row>
        <row r="56">
          <cell r="A56" t="str">
            <v>Latin America &amp; Caribbean</v>
          </cell>
          <cell r="B56" t="str">
            <v>LCN</v>
          </cell>
          <cell r="C56" t="str">
            <v>Rural population (% of total population)</v>
          </cell>
          <cell r="D56" t="str">
            <v>SP.RUR.TOTL.ZS</v>
          </cell>
          <cell r="E56">
            <v>22.786339742301202</v>
          </cell>
          <cell r="F56">
            <v>22.477124131254801</v>
          </cell>
          <cell r="G56">
            <v>22.171706448632001</v>
          </cell>
          <cell r="H56">
            <v>21.871474540287</v>
          </cell>
          <cell r="I56">
            <v>21.574822783393198</v>
          </cell>
          <cell r="J56">
            <v>21.2826776076976</v>
          </cell>
          <cell r="K56">
            <v>20.997321278968201</v>
          </cell>
          <cell r="L56">
            <v>20.718360431743399</v>
          </cell>
          <cell r="M56">
            <v>20.445744042167899</v>
          </cell>
          <cell r="N56">
            <v>20.179571603069299</v>
          </cell>
          <cell r="O56">
            <v>19.919623786894</v>
          </cell>
          <cell r="P56">
            <v>19.665364200751402</v>
          </cell>
        </row>
        <row r="57">
          <cell r="A57" t="str">
            <v>Angola</v>
          </cell>
          <cell r="B57" t="str">
            <v>AGO</v>
          </cell>
          <cell r="C57" t="str">
            <v>Rural population (% of total population)</v>
          </cell>
          <cell r="D57" t="str">
            <v>SP.RUR.TOTL.ZS</v>
          </cell>
          <cell r="E57">
            <v>63.058</v>
          </cell>
          <cell r="F57">
            <v>62.277999999999999</v>
          </cell>
          <cell r="G57">
            <v>61.491</v>
          </cell>
          <cell r="H57">
            <v>60.701000000000001</v>
          </cell>
          <cell r="I57">
            <v>59.902999999999999</v>
          </cell>
          <cell r="J57">
            <v>59.1</v>
          </cell>
          <cell r="K57">
            <v>58.301000000000002</v>
          </cell>
          <cell r="L57">
            <v>57.51</v>
          </cell>
          <cell r="M57">
            <v>56.725999999999999</v>
          </cell>
          <cell r="N57">
            <v>55.95</v>
          </cell>
          <cell r="O57">
            <v>55.180999999999997</v>
          </cell>
          <cell r="P57">
            <v>54.421999999999997</v>
          </cell>
        </row>
        <row r="58">
          <cell r="A58" t="str">
            <v>Mexico</v>
          </cell>
          <cell r="B58" t="str">
            <v>MEX</v>
          </cell>
          <cell r="C58" t="str">
            <v>Rural population (% of total population)</v>
          </cell>
          <cell r="D58" t="str">
            <v>SP.RUR.TOTL.ZS</v>
          </cell>
          <cell r="E58">
            <v>23.382999999999999</v>
          </cell>
          <cell r="F58">
            <v>23.077000000000002</v>
          </cell>
          <cell r="G58">
            <v>22.773</v>
          </cell>
          <cell r="H58">
            <v>22.472999999999999</v>
          </cell>
          <cell r="I58">
            <v>22.175000000000001</v>
          </cell>
          <cell r="J58">
            <v>21.882000000000001</v>
          </cell>
          <cell r="K58">
            <v>21.593</v>
          </cell>
          <cell r="L58">
            <v>21.309000000000001</v>
          </cell>
          <cell r="M58">
            <v>21.029</v>
          </cell>
          <cell r="N58">
            <v>20.754000000000001</v>
          </cell>
          <cell r="O58">
            <v>20.483000000000001</v>
          </cell>
          <cell r="P58">
            <v>20.216000000000001</v>
          </cell>
        </row>
        <row r="59">
          <cell r="A59" t="str">
            <v>Honduras</v>
          </cell>
          <cell r="B59" t="str">
            <v>HND</v>
          </cell>
          <cell r="C59" t="str">
            <v>Rural population (% of total population)</v>
          </cell>
          <cell r="D59" t="str">
            <v>SP.RUR.TOTL.ZS</v>
          </cell>
          <cell r="E59">
            <v>50.841999999999999</v>
          </cell>
          <cell r="F59">
            <v>50.2</v>
          </cell>
          <cell r="G59">
            <v>49.561999999999998</v>
          </cell>
          <cell r="H59">
            <v>48.93</v>
          </cell>
          <cell r="I59">
            <v>48.304000000000002</v>
          </cell>
          <cell r="J59">
            <v>47.683999999999997</v>
          </cell>
          <cell r="K59">
            <v>47.07</v>
          </cell>
          <cell r="L59">
            <v>46.463000000000001</v>
          </cell>
          <cell r="M59">
            <v>45.863</v>
          </cell>
          <cell r="N59">
            <v>45.27</v>
          </cell>
          <cell r="O59">
            <v>44.685000000000002</v>
          </cell>
          <cell r="P59">
            <v>44.106999999999999</v>
          </cell>
        </row>
        <row r="60">
          <cell r="A60" t="str">
            <v>Rwanda</v>
          </cell>
          <cell r="B60" t="str">
            <v>RWA</v>
          </cell>
          <cell r="C60" t="str">
            <v>Rural population (% of total population)</v>
          </cell>
          <cell r="D60" t="str">
            <v>SP.RUR.TOTL.ZS</v>
          </cell>
          <cell r="E60">
            <v>79.831999999999994</v>
          </cell>
          <cell r="F60">
            <v>78.915000000000006</v>
          </cell>
          <cell r="G60">
            <v>77.966999999999999</v>
          </cell>
          <cell r="H60">
            <v>77.012</v>
          </cell>
          <cell r="I60">
            <v>76.048000000000002</v>
          </cell>
          <cell r="J60">
            <v>75.078000000000003</v>
          </cell>
          <cell r="K60">
            <v>74.105999999999995</v>
          </cell>
          <cell r="L60">
            <v>73.131</v>
          </cell>
          <cell r="M60">
            <v>72.159000000000006</v>
          </cell>
          <cell r="N60">
            <v>71.188999999999993</v>
          </cell>
          <cell r="O60">
            <v>70.224999999999994</v>
          </cell>
          <cell r="P60">
            <v>69.269000000000005</v>
          </cell>
        </row>
        <row r="61">
          <cell r="A61" t="str">
            <v>Bolivia</v>
          </cell>
          <cell r="B61" t="str">
            <v>BOL</v>
          </cell>
          <cell r="C61" t="str">
            <v>Rural population (% of total population)</v>
          </cell>
          <cell r="D61" t="str">
            <v>SP.RUR.TOTL.ZS</v>
          </cell>
          <cell r="E61">
            <v>35.347999999999999</v>
          </cell>
          <cell r="F61">
            <v>34.896000000000001</v>
          </cell>
          <cell r="G61">
            <v>34.450000000000003</v>
          </cell>
          <cell r="H61">
            <v>34.009</v>
          </cell>
          <cell r="I61">
            <v>33.573999999999998</v>
          </cell>
          <cell r="J61">
            <v>33.145000000000003</v>
          </cell>
          <cell r="K61">
            <v>32.720999999999997</v>
          </cell>
          <cell r="L61">
            <v>32.304000000000002</v>
          </cell>
          <cell r="M61">
            <v>31.893000000000001</v>
          </cell>
          <cell r="N61">
            <v>31.488</v>
          </cell>
          <cell r="O61">
            <v>31.088999999999999</v>
          </cell>
          <cell r="P61">
            <v>30.696999999999999</v>
          </cell>
        </row>
        <row r="62">
          <cell r="A62" t="str">
            <v>Australia</v>
          </cell>
          <cell r="B62" t="str">
            <v>AUS</v>
          </cell>
          <cell r="C62" t="str">
            <v>Rural population (% of total population)</v>
          </cell>
          <cell r="D62" t="str">
            <v>SP.RUR.TOTL.ZS</v>
          </cell>
          <cell r="E62">
            <v>11.85</v>
          </cell>
          <cell r="F62">
            <v>11.702</v>
          </cell>
          <cell r="G62">
            <v>11.555</v>
          </cell>
          <cell r="H62">
            <v>11.41</v>
          </cell>
          <cell r="I62">
            <v>11.266999999999999</v>
          </cell>
          <cell r="J62">
            <v>11.125</v>
          </cell>
          <cell r="K62">
            <v>10.984999999999999</v>
          </cell>
          <cell r="L62">
            <v>10.847</v>
          </cell>
          <cell r="M62">
            <v>10.711</v>
          </cell>
          <cell r="N62">
            <v>10.577</v>
          </cell>
          <cell r="O62">
            <v>10.446</v>
          </cell>
          <cell r="P62">
            <v>10.317</v>
          </cell>
        </row>
        <row r="63">
          <cell r="A63" t="str">
            <v>Mali</v>
          </cell>
          <cell r="B63" t="str">
            <v>MLI</v>
          </cell>
          <cell r="C63" t="str">
            <v>Rural population (% of total population)</v>
          </cell>
          <cell r="D63" t="str">
            <v>SP.RUR.TOTL.ZS</v>
          </cell>
          <cell r="E63">
            <v>67.168000000000006</v>
          </cell>
          <cell r="F63">
            <v>66.388000000000005</v>
          </cell>
          <cell r="G63">
            <v>65.596999999999994</v>
          </cell>
          <cell r="H63">
            <v>64.8</v>
          </cell>
          <cell r="I63">
            <v>64.004000000000005</v>
          </cell>
          <cell r="J63">
            <v>63.210999999999999</v>
          </cell>
          <cell r="K63">
            <v>62.420999999999999</v>
          </cell>
          <cell r="L63">
            <v>61.637</v>
          </cell>
          <cell r="M63">
            <v>60.856999999999999</v>
          </cell>
          <cell r="N63">
            <v>60.084000000000003</v>
          </cell>
          <cell r="O63">
            <v>59.317</v>
          </cell>
          <cell r="P63">
            <v>58.558999999999997</v>
          </cell>
        </row>
        <row r="64">
          <cell r="A64" t="str">
            <v>Bulgaria</v>
          </cell>
          <cell r="B64" t="str">
            <v>BGR</v>
          </cell>
          <cell r="C64" t="str">
            <v>Rural population (% of total population)</v>
          </cell>
          <cell r="D64" t="str">
            <v>SP.RUR.TOTL.ZS</v>
          </cell>
          <cell r="E64">
            <v>29.068000000000001</v>
          </cell>
          <cell r="F64">
            <v>28.722000000000001</v>
          </cell>
          <cell r="G64">
            <v>28.378</v>
          </cell>
          <cell r="H64">
            <v>28.036999999999999</v>
          </cell>
          <cell r="I64">
            <v>27.698</v>
          </cell>
          <cell r="J64">
            <v>27.361999999999998</v>
          </cell>
          <cell r="K64">
            <v>27.029</v>
          </cell>
          <cell r="L64">
            <v>26.7</v>
          </cell>
          <cell r="M64">
            <v>26.373999999999999</v>
          </cell>
          <cell r="N64">
            <v>26.052</v>
          </cell>
          <cell r="O64">
            <v>25.734000000000002</v>
          </cell>
          <cell r="P64">
            <v>25.419</v>
          </cell>
        </row>
        <row r="65">
          <cell r="A65" t="str">
            <v>Cameroon</v>
          </cell>
          <cell r="B65" t="str">
            <v>CMR</v>
          </cell>
          <cell r="C65" t="str">
            <v>Rural population (% of total population)</v>
          </cell>
          <cell r="D65" t="str">
            <v>SP.RUR.TOTL.ZS</v>
          </cell>
          <cell r="E65">
            <v>50.856999999999999</v>
          </cell>
          <cell r="F65">
            <v>50.259</v>
          </cell>
          <cell r="G65">
            <v>49.662999999999997</v>
          </cell>
          <cell r="H65">
            <v>49.072000000000003</v>
          </cell>
          <cell r="I65">
            <v>48.484000000000002</v>
          </cell>
          <cell r="J65">
            <v>47.901000000000003</v>
          </cell>
          <cell r="K65">
            <v>47.323</v>
          </cell>
          <cell r="L65">
            <v>46.75</v>
          </cell>
          <cell r="M65">
            <v>46.180999999999997</v>
          </cell>
          <cell r="N65">
            <v>45.619</v>
          </cell>
          <cell r="O65">
            <v>45.061999999999998</v>
          </cell>
          <cell r="P65">
            <v>44.511000000000003</v>
          </cell>
        </row>
        <row r="66">
          <cell r="A66" t="str">
            <v>Morocco</v>
          </cell>
          <cell r="B66" t="str">
            <v>MAR</v>
          </cell>
          <cell r="C66" t="str">
            <v>Rural population (% of total population)</v>
          </cell>
          <cell r="D66" t="str">
            <v>SP.RUR.TOTL.ZS</v>
          </cell>
          <cell r="E66">
            <v>44.36</v>
          </cell>
          <cell r="F66">
            <v>43.847000000000001</v>
          </cell>
          <cell r="G66">
            <v>43.335000000000001</v>
          </cell>
          <cell r="H66">
            <v>42.825000000000003</v>
          </cell>
          <cell r="I66">
            <v>42.316000000000003</v>
          </cell>
          <cell r="J66">
            <v>41.808999999999997</v>
          </cell>
          <cell r="K66">
            <v>41.302999999999997</v>
          </cell>
          <cell r="L66">
            <v>40.799999999999997</v>
          </cell>
          <cell r="M66">
            <v>40.301000000000002</v>
          </cell>
          <cell r="N66">
            <v>39.805</v>
          </cell>
          <cell r="O66">
            <v>39.314999999999998</v>
          </cell>
          <cell r="P66">
            <v>38.828000000000003</v>
          </cell>
        </row>
        <row r="67">
          <cell r="A67" t="str">
            <v>Saudi Arabia</v>
          </cell>
          <cell r="B67" t="str">
            <v>SAU</v>
          </cell>
          <cell r="C67" t="str">
            <v>Rural population (% of total population)</v>
          </cell>
          <cell r="D67" t="str">
            <v>SP.RUR.TOTL.ZS</v>
          </cell>
          <cell r="E67">
            <v>18.795999999999999</v>
          </cell>
          <cell r="F67">
            <v>18.573</v>
          </cell>
          <cell r="G67">
            <v>18.350999999999999</v>
          </cell>
          <cell r="H67">
            <v>18.132999999999999</v>
          </cell>
          <cell r="I67">
            <v>17.916</v>
          </cell>
          <cell r="J67">
            <v>17.702000000000002</v>
          </cell>
          <cell r="K67">
            <v>17.489999999999998</v>
          </cell>
          <cell r="L67">
            <v>17.280999999999999</v>
          </cell>
          <cell r="M67">
            <v>17.074000000000002</v>
          </cell>
          <cell r="N67">
            <v>16.87</v>
          </cell>
          <cell r="O67">
            <v>16.669</v>
          </cell>
          <cell r="P67">
            <v>16.47</v>
          </cell>
        </row>
        <row r="68">
          <cell r="A68" t="str">
            <v>Congo, Rep.</v>
          </cell>
          <cell r="B68" t="str">
            <v>COG</v>
          </cell>
          <cell r="C68" t="str">
            <v>Rural population (% of total population)</v>
          </cell>
          <cell r="D68" t="str">
            <v>SP.RUR.TOTL.ZS</v>
          </cell>
          <cell r="E68">
            <v>38.558999999999997</v>
          </cell>
          <cell r="F68">
            <v>38.106999999999999</v>
          </cell>
          <cell r="G68">
            <v>37.658999999999999</v>
          </cell>
          <cell r="H68">
            <v>37.213999999999999</v>
          </cell>
          <cell r="I68">
            <v>36.771999999999998</v>
          </cell>
          <cell r="J68">
            <v>36.334000000000003</v>
          </cell>
          <cell r="K68">
            <v>35.9</v>
          </cell>
          <cell r="L68">
            <v>35.469000000000001</v>
          </cell>
          <cell r="M68">
            <v>35.042999999999999</v>
          </cell>
          <cell r="N68">
            <v>34.619999999999997</v>
          </cell>
          <cell r="O68">
            <v>34.201999999999998</v>
          </cell>
          <cell r="P68">
            <v>33.787999999999997</v>
          </cell>
        </row>
        <row r="69">
          <cell r="A69" t="str">
            <v>Bhutan</v>
          </cell>
          <cell r="B69" t="str">
            <v>BTN</v>
          </cell>
          <cell r="C69" t="str">
            <v>Rural population (% of total population)</v>
          </cell>
          <cell r="D69" t="str">
            <v>SP.RUR.TOTL.ZS</v>
          </cell>
          <cell r="E69">
            <v>68.287999999999997</v>
          </cell>
          <cell r="F69">
            <v>67.531000000000006</v>
          </cell>
          <cell r="G69">
            <v>66.763999999999996</v>
          </cell>
          <cell r="H69">
            <v>65.989999999999995</v>
          </cell>
          <cell r="I69">
            <v>65.206999999999994</v>
          </cell>
          <cell r="J69">
            <v>64.415000000000006</v>
          </cell>
          <cell r="K69">
            <v>63.631999999999998</v>
          </cell>
          <cell r="L69">
            <v>62.860999999999997</v>
          </cell>
          <cell r="M69">
            <v>62.101999999999997</v>
          </cell>
          <cell r="N69">
            <v>61.356000000000002</v>
          </cell>
          <cell r="O69">
            <v>60.622999999999998</v>
          </cell>
          <cell r="P69">
            <v>59.905000000000001</v>
          </cell>
        </row>
        <row r="70">
          <cell r="A70" t="str">
            <v>Colombia</v>
          </cell>
          <cell r="B70" t="str">
            <v>COL</v>
          </cell>
          <cell r="C70" t="str">
            <v>Rural population (% of total population)</v>
          </cell>
          <cell r="D70" t="str">
            <v>SP.RUR.TOTL.ZS</v>
          </cell>
          <cell r="E70">
            <v>26.123999999999999</v>
          </cell>
          <cell r="F70">
            <v>25.831</v>
          </cell>
          <cell r="G70">
            <v>25.54</v>
          </cell>
          <cell r="H70">
            <v>25.251000000000001</v>
          </cell>
          <cell r="I70">
            <v>24.963999999999999</v>
          </cell>
          <cell r="J70">
            <v>24.678999999999998</v>
          </cell>
          <cell r="K70">
            <v>24.396999999999998</v>
          </cell>
          <cell r="L70">
            <v>24.117000000000001</v>
          </cell>
          <cell r="M70">
            <v>23.838999999999999</v>
          </cell>
          <cell r="N70">
            <v>23.564</v>
          </cell>
          <cell r="O70">
            <v>23.292000000000002</v>
          </cell>
          <cell r="P70">
            <v>23.021999999999998</v>
          </cell>
        </row>
        <row r="71">
          <cell r="A71" t="str">
            <v>Burkina Faso</v>
          </cell>
          <cell r="B71" t="str">
            <v>BFA</v>
          </cell>
          <cell r="C71" t="str">
            <v>Rural population (% of total population)</v>
          </cell>
          <cell r="D71" t="str">
            <v>SP.RUR.TOTL.ZS</v>
          </cell>
          <cell r="E71">
            <v>77.661000000000001</v>
          </cell>
          <cell r="F71">
            <v>76.837000000000003</v>
          </cell>
          <cell r="G71">
            <v>76.007000000000005</v>
          </cell>
          <cell r="H71">
            <v>75.171999999999997</v>
          </cell>
          <cell r="I71">
            <v>74.334999999999994</v>
          </cell>
          <cell r="J71">
            <v>73.495000000000005</v>
          </cell>
          <cell r="K71">
            <v>72.653999999999996</v>
          </cell>
          <cell r="L71">
            <v>71.813999999999993</v>
          </cell>
          <cell r="M71">
            <v>70.975999999999999</v>
          </cell>
          <cell r="N71">
            <v>70.141000000000005</v>
          </cell>
          <cell r="O71">
            <v>69.311999999999998</v>
          </cell>
          <cell r="P71">
            <v>68.489000000000004</v>
          </cell>
        </row>
        <row r="72">
          <cell r="A72" t="str">
            <v>France</v>
          </cell>
          <cell r="B72" t="str">
            <v>FRA</v>
          </cell>
          <cell r="C72" t="str">
            <v>Rural population (% of total population)</v>
          </cell>
          <cell r="D72" t="str">
            <v>SP.RUR.TOTL.ZS</v>
          </cell>
          <cell r="E72">
            <v>22.623000000000001</v>
          </cell>
          <cell r="F72">
            <v>22.379000000000001</v>
          </cell>
          <cell r="G72">
            <v>22.135999999999999</v>
          </cell>
          <cell r="H72">
            <v>21.893999999999998</v>
          </cell>
          <cell r="I72">
            <v>21.655000000000001</v>
          </cell>
          <cell r="J72">
            <v>21.416</v>
          </cell>
          <cell r="K72">
            <v>21.18</v>
          </cell>
          <cell r="L72">
            <v>20.945</v>
          </cell>
          <cell r="M72">
            <v>20.710999999999999</v>
          </cell>
          <cell r="N72">
            <v>20.48</v>
          </cell>
          <cell r="O72">
            <v>20.25</v>
          </cell>
          <cell r="P72">
            <v>20.021999999999998</v>
          </cell>
        </row>
        <row r="73">
          <cell r="A73" t="str">
            <v>Bangladesh</v>
          </cell>
          <cell r="B73" t="str">
            <v>BGD</v>
          </cell>
          <cell r="C73" t="str">
            <v>Rural population (% of total population)</v>
          </cell>
          <cell r="D73" t="str">
            <v>SP.RUR.TOTL.ZS</v>
          </cell>
          <cell r="E73">
            <v>72.483000000000004</v>
          </cell>
          <cell r="F73">
            <v>71.763000000000005</v>
          </cell>
          <cell r="G73">
            <v>71.031999999999996</v>
          </cell>
          <cell r="H73">
            <v>70.290999999999997</v>
          </cell>
          <cell r="I73">
            <v>69.537999999999997</v>
          </cell>
          <cell r="J73">
            <v>68.775000000000006</v>
          </cell>
          <cell r="K73">
            <v>68.010000000000005</v>
          </cell>
          <cell r="L73">
            <v>67.247</v>
          </cell>
          <cell r="M73">
            <v>66.483999999999995</v>
          </cell>
          <cell r="N73">
            <v>65.722999999999999</v>
          </cell>
          <cell r="O73">
            <v>64.965000000000003</v>
          </cell>
          <cell r="P73">
            <v>64.209999999999994</v>
          </cell>
        </row>
        <row r="74">
          <cell r="A74" t="str">
            <v>Spain</v>
          </cell>
          <cell r="B74" t="str">
            <v>ESP</v>
          </cell>
          <cell r="C74" t="str">
            <v>Rural population (% of total population)</v>
          </cell>
          <cell r="D74" t="str">
            <v>SP.RUR.TOTL.ZS</v>
          </cell>
          <cell r="E74">
            <v>22.498000000000001</v>
          </cell>
          <cell r="F74">
            <v>22.26</v>
          </cell>
          <cell r="G74">
            <v>22.024000000000001</v>
          </cell>
          <cell r="H74">
            <v>21.79</v>
          </cell>
          <cell r="I74">
            <v>21.558</v>
          </cell>
          <cell r="J74">
            <v>21.327000000000002</v>
          </cell>
          <cell r="K74">
            <v>21.097999999999999</v>
          </cell>
          <cell r="L74">
            <v>20.870999999999999</v>
          </cell>
          <cell r="M74">
            <v>20.645</v>
          </cell>
          <cell r="N74">
            <v>20.420999999999999</v>
          </cell>
          <cell r="O74">
            <v>20.198</v>
          </cell>
          <cell r="P74">
            <v>19.975999999999999</v>
          </cell>
        </row>
        <row r="75">
          <cell r="A75" t="str">
            <v>Sweden</v>
          </cell>
          <cell r="B75" t="str">
            <v>SWE</v>
          </cell>
          <cell r="C75" t="str">
            <v>Rural population (% of total population)</v>
          </cell>
          <cell r="D75" t="str">
            <v>SP.RUR.TOTL.ZS</v>
          </cell>
          <cell r="E75">
            <v>15.57</v>
          </cell>
          <cell r="F75">
            <v>15.412000000000001</v>
          </cell>
          <cell r="G75">
            <v>15.254</v>
          </cell>
          <cell r="H75">
            <v>15.098000000000001</v>
          </cell>
          <cell r="I75">
            <v>14.944000000000001</v>
          </cell>
          <cell r="J75">
            <v>14.79</v>
          </cell>
          <cell r="K75">
            <v>14.637</v>
          </cell>
          <cell r="L75">
            <v>14.486000000000001</v>
          </cell>
          <cell r="M75">
            <v>14.335000000000001</v>
          </cell>
          <cell r="N75">
            <v>14.185</v>
          </cell>
          <cell r="O75">
            <v>14.036</v>
          </cell>
          <cell r="P75">
            <v>13.888</v>
          </cell>
        </row>
        <row r="76">
          <cell r="A76" t="str">
            <v>Tanzania</v>
          </cell>
          <cell r="B76" t="str">
            <v>TZA</v>
          </cell>
          <cell r="C76" t="str">
            <v>Rural population (% of total population)</v>
          </cell>
          <cell r="D76" t="str">
            <v>SP.RUR.TOTL.ZS</v>
          </cell>
          <cell r="E76">
            <v>74.522000000000006</v>
          </cell>
          <cell r="F76">
            <v>73.879000000000005</v>
          </cell>
          <cell r="G76">
            <v>73.224000000000004</v>
          </cell>
          <cell r="H76">
            <v>72.561000000000007</v>
          </cell>
          <cell r="I76">
            <v>71.885999999999996</v>
          </cell>
          <cell r="J76">
            <v>71.201999999999998</v>
          </cell>
          <cell r="K76">
            <v>70.507000000000005</v>
          </cell>
          <cell r="L76">
            <v>69.804000000000002</v>
          </cell>
          <cell r="M76">
            <v>69.099000000000004</v>
          </cell>
          <cell r="N76">
            <v>68.391999999999996</v>
          </cell>
          <cell r="O76">
            <v>67.683999999999997</v>
          </cell>
          <cell r="P76">
            <v>66.977000000000004</v>
          </cell>
        </row>
        <row r="77">
          <cell r="A77" t="str">
            <v>Marshall Islands</v>
          </cell>
          <cell r="B77" t="str">
            <v>MHL</v>
          </cell>
          <cell r="C77" t="str">
            <v>Rural population (% of total population)</v>
          </cell>
          <cell r="D77" t="str">
            <v>SP.RUR.TOTL.ZS</v>
          </cell>
          <cell r="E77">
            <v>29.803000000000001</v>
          </cell>
          <cell r="F77">
            <v>29.51</v>
          </cell>
          <cell r="G77">
            <v>29.222000000000001</v>
          </cell>
          <cell r="H77">
            <v>28.937999999999999</v>
          </cell>
          <cell r="I77">
            <v>28.657</v>
          </cell>
          <cell r="J77">
            <v>28.381</v>
          </cell>
          <cell r="K77">
            <v>28.109000000000002</v>
          </cell>
          <cell r="L77">
            <v>27.841000000000001</v>
          </cell>
          <cell r="M77">
            <v>27.576000000000001</v>
          </cell>
          <cell r="N77">
            <v>27.315999999999999</v>
          </cell>
          <cell r="O77">
            <v>27.06</v>
          </cell>
          <cell r="P77">
            <v>26.808</v>
          </cell>
        </row>
        <row r="78">
          <cell r="A78" t="str">
            <v>Lebanon</v>
          </cell>
          <cell r="B78" t="str">
            <v>LBN</v>
          </cell>
          <cell r="C78" t="str">
            <v>Rural population (% of total population)</v>
          </cell>
          <cell r="D78" t="str">
            <v>SP.RUR.TOTL.ZS</v>
          </cell>
          <cell r="E78">
            <v>13.297000000000001</v>
          </cell>
          <cell r="F78">
            <v>13.178000000000001</v>
          </cell>
          <cell r="G78">
            <v>13.058</v>
          </cell>
          <cell r="H78">
            <v>12.938000000000001</v>
          </cell>
          <cell r="I78">
            <v>12.817</v>
          </cell>
          <cell r="J78">
            <v>12.696</v>
          </cell>
          <cell r="K78">
            <v>12.574</v>
          </cell>
          <cell r="L78">
            <v>12.452</v>
          </cell>
          <cell r="M78">
            <v>12.33</v>
          </cell>
          <cell r="N78">
            <v>12.208</v>
          </cell>
          <cell r="O78">
            <v>12.086</v>
          </cell>
          <cell r="P78">
            <v>11.962999999999999</v>
          </cell>
        </row>
        <row r="79">
          <cell r="A79" t="str">
            <v>Canada</v>
          </cell>
          <cell r="B79" t="str">
            <v>CAN</v>
          </cell>
          <cell r="C79" t="str">
            <v>Rural population (% of total population)</v>
          </cell>
          <cell r="D79" t="str">
            <v>SP.RUR.TOTL.ZS</v>
          </cell>
          <cell r="E79">
            <v>19.786999999999999</v>
          </cell>
          <cell r="F79">
            <v>19.603999999999999</v>
          </cell>
          <cell r="G79">
            <v>19.422000000000001</v>
          </cell>
          <cell r="H79">
            <v>19.242000000000001</v>
          </cell>
          <cell r="I79">
            <v>19.062999999999999</v>
          </cell>
          <cell r="J79">
            <v>18.885000000000002</v>
          </cell>
          <cell r="K79">
            <v>18.707000000000001</v>
          </cell>
          <cell r="L79">
            <v>18.527999999999999</v>
          </cell>
          <cell r="M79">
            <v>18.350000000000001</v>
          </cell>
          <cell r="N79">
            <v>18.172000000000001</v>
          </cell>
          <cell r="O79">
            <v>17.994</v>
          </cell>
          <cell r="P79">
            <v>17.817</v>
          </cell>
        </row>
        <row r="80">
          <cell r="A80" t="str">
            <v>Madagascar</v>
          </cell>
          <cell r="B80" t="str">
            <v>MDG</v>
          </cell>
          <cell r="C80" t="str">
            <v>Rural population (% of total population)</v>
          </cell>
          <cell r="D80" t="str">
            <v>SP.RUR.TOTL.ZS</v>
          </cell>
          <cell r="E80">
            <v>70.575000000000003</v>
          </cell>
          <cell r="F80">
            <v>69.956999999999994</v>
          </cell>
          <cell r="G80">
            <v>69.33</v>
          </cell>
          <cell r="H80">
            <v>68.701999999999998</v>
          </cell>
          <cell r="I80">
            <v>68.070999999999998</v>
          </cell>
          <cell r="J80">
            <v>67.438000000000002</v>
          </cell>
          <cell r="K80">
            <v>66.804000000000002</v>
          </cell>
          <cell r="L80">
            <v>66.168000000000006</v>
          </cell>
          <cell r="M80">
            <v>65.531999999999996</v>
          </cell>
          <cell r="N80">
            <v>64.894999999999996</v>
          </cell>
          <cell r="O80">
            <v>64.259</v>
          </cell>
          <cell r="P80">
            <v>63.624000000000002</v>
          </cell>
        </row>
        <row r="81">
          <cell r="A81" t="str">
            <v>Timor-Leste</v>
          </cell>
          <cell r="B81" t="str">
            <v>TLS</v>
          </cell>
          <cell r="C81" t="str">
            <v>Rural population (% of total population)</v>
          </cell>
          <cell r="D81" t="str">
            <v>SP.RUR.TOTL.ZS</v>
          </cell>
          <cell r="E81">
            <v>73.066000000000003</v>
          </cell>
          <cell r="F81">
            <v>72.436000000000007</v>
          </cell>
          <cell r="G81">
            <v>71.796999999999997</v>
          </cell>
          <cell r="H81">
            <v>71.150000000000006</v>
          </cell>
          <cell r="I81">
            <v>70.492999999999995</v>
          </cell>
          <cell r="J81">
            <v>69.828999999999994</v>
          </cell>
          <cell r="K81">
            <v>69.168000000000006</v>
          </cell>
          <cell r="L81">
            <v>68.515000000000001</v>
          </cell>
          <cell r="M81">
            <v>67.869</v>
          </cell>
          <cell r="N81">
            <v>67.23</v>
          </cell>
          <cell r="O81">
            <v>66.599000000000004</v>
          </cell>
          <cell r="P81">
            <v>65.977999999999994</v>
          </cell>
        </row>
        <row r="82">
          <cell r="A82" t="str">
            <v>Vietnam</v>
          </cell>
          <cell r="B82" t="str">
            <v>VNM</v>
          </cell>
          <cell r="C82" t="str">
            <v>Rural population (% of total population)</v>
          </cell>
          <cell r="D82" t="str">
            <v>SP.RUR.TOTL.ZS</v>
          </cell>
          <cell r="E82">
            <v>72.111999999999995</v>
          </cell>
          <cell r="F82">
            <v>71.495999999999995</v>
          </cell>
          <cell r="G82">
            <v>70.872</v>
          </cell>
          <cell r="H82">
            <v>70.242000000000004</v>
          </cell>
          <cell r="I82">
            <v>69.608000000000004</v>
          </cell>
          <cell r="J82">
            <v>68.971000000000004</v>
          </cell>
          <cell r="K82">
            <v>68.331999999999994</v>
          </cell>
          <cell r="L82">
            <v>67.691000000000003</v>
          </cell>
          <cell r="M82">
            <v>67.049000000000007</v>
          </cell>
          <cell r="N82">
            <v>66.406999999999996</v>
          </cell>
          <cell r="O82">
            <v>65.763999999999996</v>
          </cell>
          <cell r="P82">
            <v>65.120999999999995</v>
          </cell>
        </row>
        <row r="83">
          <cell r="A83" t="str">
            <v>Dominica</v>
          </cell>
          <cell r="B83" t="str">
            <v>DMA</v>
          </cell>
          <cell r="C83" t="str">
            <v>Rural population (% of total population)</v>
          </cell>
          <cell r="D83" t="str">
            <v>SP.RUR.TOTL.ZS</v>
          </cell>
          <cell r="E83">
            <v>33.097000000000001</v>
          </cell>
          <cell r="F83">
            <v>32.796999999999997</v>
          </cell>
          <cell r="G83">
            <v>32.497999999999998</v>
          </cell>
          <cell r="H83">
            <v>32.201000000000001</v>
          </cell>
          <cell r="I83">
            <v>31.905999999999999</v>
          </cell>
          <cell r="J83">
            <v>31.611000000000001</v>
          </cell>
          <cell r="K83">
            <v>31.318999999999999</v>
          </cell>
          <cell r="L83">
            <v>31.03</v>
          </cell>
          <cell r="M83">
            <v>30.744</v>
          </cell>
          <cell r="N83">
            <v>30.460999999999999</v>
          </cell>
          <cell r="O83">
            <v>30.18</v>
          </cell>
          <cell r="P83">
            <v>29.902000000000001</v>
          </cell>
        </row>
        <row r="84">
          <cell r="A84" t="str">
            <v>Kuwait</v>
          </cell>
          <cell r="B84" t="str">
            <v>KWT</v>
          </cell>
          <cell r="C84" t="str">
            <v>Rural population (% of total population)</v>
          </cell>
          <cell r="D84" t="str">
            <v>SP.RUR.TOTL.ZS</v>
          </cell>
          <cell r="E84">
            <v>1.798</v>
          </cell>
          <cell r="F84">
            <v>1.7829999999999999</v>
          </cell>
          <cell r="G84">
            <v>1.768</v>
          </cell>
          <cell r="H84">
            <v>1.752</v>
          </cell>
          <cell r="I84">
            <v>1.7369999999999901</v>
          </cell>
          <cell r="J84">
            <v>1.7210000000000001</v>
          </cell>
          <cell r="K84">
            <v>1.706</v>
          </cell>
          <cell r="L84">
            <v>1.69</v>
          </cell>
          <cell r="M84">
            <v>1.6740000000000099</v>
          </cell>
          <cell r="N84">
            <v>1.6579999999999999</v>
          </cell>
          <cell r="O84">
            <v>1.6419999999999999</v>
          </cell>
          <cell r="P84">
            <v>1.6259999999999999</v>
          </cell>
        </row>
        <row r="85">
          <cell r="A85" t="str">
            <v>Syrian Arab Republic</v>
          </cell>
          <cell r="B85" t="str">
            <v>SYR</v>
          </cell>
          <cell r="C85" t="str">
            <v>Rural population (% of total population)</v>
          </cell>
          <cell r="D85" t="str">
            <v>SP.RUR.TOTL.ZS</v>
          </cell>
          <cell r="E85">
            <v>45.845999999999997</v>
          </cell>
          <cell r="F85">
            <v>45.470999999999997</v>
          </cell>
          <cell r="G85">
            <v>45.091999999999999</v>
          </cell>
          <cell r="H85">
            <v>44.71</v>
          </cell>
          <cell r="I85">
            <v>44.323</v>
          </cell>
          <cell r="J85">
            <v>43.933999999999997</v>
          </cell>
          <cell r="K85">
            <v>43.540999999999997</v>
          </cell>
          <cell r="L85">
            <v>43.145000000000003</v>
          </cell>
          <cell r="M85">
            <v>42.744999999999997</v>
          </cell>
          <cell r="N85">
            <v>42.344000000000001</v>
          </cell>
          <cell r="O85">
            <v>41.939</v>
          </cell>
          <cell r="P85">
            <v>41.533000000000001</v>
          </cell>
        </row>
        <row r="86">
          <cell r="A86" t="str">
            <v>United States</v>
          </cell>
          <cell r="B86" t="str">
            <v>USA</v>
          </cell>
          <cell r="C86" t="str">
            <v>Rural population (% of total population)</v>
          </cell>
          <cell r="D86" t="str">
            <v>SP.RUR.TOTL.ZS</v>
          </cell>
          <cell r="E86">
            <v>19.901</v>
          </cell>
          <cell r="F86">
            <v>19.731000000000002</v>
          </cell>
          <cell r="G86">
            <v>19.562000000000001</v>
          </cell>
          <cell r="H86">
            <v>19.393999999999998</v>
          </cell>
          <cell r="I86">
            <v>19.228000000000002</v>
          </cell>
          <cell r="J86">
            <v>19.059999999999999</v>
          </cell>
          <cell r="K86">
            <v>18.891999999999999</v>
          </cell>
          <cell r="L86">
            <v>18.722999999999999</v>
          </cell>
          <cell r="M86">
            <v>18.553000000000001</v>
          </cell>
          <cell r="N86">
            <v>18.382999999999999</v>
          </cell>
          <cell r="O86">
            <v>18.212</v>
          </cell>
          <cell r="P86">
            <v>18.04</v>
          </cell>
        </row>
        <row r="87">
          <cell r="A87" t="str">
            <v>Guatemala</v>
          </cell>
          <cell r="B87" t="str">
            <v>GTM</v>
          </cell>
          <cell r="C87" t="str">
            <v>Rural population (% of total population)</v>
          </cell>
          <cell r="D87" t="str">
            <v>SP.RUR.TOTL.ZS</v>
          </cell>
          <cell r="E87">
            <v>52.406999999999996</v>
          </cell>
          <cell r="F87">
            <v>51.981000000000002</v>
          </cell>
          <cell r="G87">
            <v>51.551000000000002</v>
          </cell>
          <cell r="H87">
            <v>51.116</v>
          </cell>
          <cell r="I87">
            <v>50.677</v>
          </cell>
          <cell r="J87">
            <v>50.234999999999999</v>
          </cell>
          <cell r="K87">
            <v>49.787999999999997</v>
          </cell>
          <cell r="L87">
            <v>49.338999999999999</v>
          </cell>
          <cell r="M87">
            <v>48.884999999999998</v>
          </cell>
          <cell r="N87">
            <v>48.429000000000002</v>
          </cell>
          <cell r="O87">
            <v>47.97</v>
          </cell>
          <cell r="P87">
            <v>47.508000000000003</v>
          </cell>
        </row>
        <row r="88">
          <cell r="A88" t="str">
            <v>West Bank and Gaza</v>
          </cell>
          <cell r="B88" t="str">
            <v>PSE</v>
          </cell>
          <cell r="C88" t="str">
            <v>Rural population (% of total population)</v>
          </cell>
          <cell r="D88" t="str">
            <v>SP.RUR.TOTL.ZS</v>
          </cell>
          <cell r="E88">
            <v>26.724</v>
          </cell>
          <cell r="F88">
            <v>26.509</v>
          </cell>
          <cell r="G88">
            <v>26.295999999999999</v>
          </cell>
          <cell r="H88">
            <v>26.081</v>
          </cell>
          <cell r="I88">
            <v>25.864000000000001</v>
          </cell>
          <cell r="J88">
            <v>25.643999999999998</v>
          </cell>
          <cell r="K88">
            <v>25.422999999999998</v>
          </cell>
          <cell r="L88">
            <v>25.2</v>
          </cell>
          <cell r="M88">
            <v>24.974</v>
          </cell>
          <cell r="N88">
            <v>24.748000000000001</v>
          </cell>
          <cell r="O88">
            <v>24.518999999999998</v>
          </cell>
          <cell r="P88">
            <v>24.29</v>
          </cell>
        </row>
        <row r="89">
          <cell r="A89" t="str">
            <v>Panama</v>
          </cell>
          <cell r="B89" t="str">
            <v>PAN</v>
          </cell>
          <cell r="C89" t="str">
            <v>Rural population (% of total population)</v>
          </cell>
          <cell r="D89" t="str">
            <v>SP.RUR.TOTL.ZS</v>
          </cell>
          <cell r="E89">
            <v>36.04</v>
          </cell>
          <cell r="F89">
            <v>35.749000000000002</v>
          </cell>
          <cell r="G89">
            <v>35.46</v>
          </cell>
          <cell r="H89">
            <v>35.171999999999997</v>
          </cell>
          <cell r="I89">
            <v>34.884999999999998</v>
          </cell>
          <cell r="J89">
            <v>34.594999999999999</v>
          </cell>
          <cell r="K89">
            <v>34.302</v>
          </cell>
          <cell r="L89">
            <v>34.006</v>
          </cell>
          <cell r="M89">
            <v>33.707999999999998</v>
          </cell>
          <cell r="N89">
            <v>33.408000000000001</v>
          </cell>
          <cell r="O89">
            <v>33.104999999999997</v>
          </cell>
          <cell r="P89">
            <v>32.799999999999997</v>
          </cell>
        </row>
        <row r="90">
          <cell r="A90" t="str">
            <v>Congo, Dem. Rep.</v>
          </cell>
          <cell r="B90" t="str">
            <v>COD</v>
          </cell>
          <cell r="C90" t="str">
            <v>Rural population (% of total population)</v>
          </cell>
          <cell r="D90" t="str">
            <v>SP.RUR.TOTL.ZS</v>
          </cell>
          <cell r="E90">
            <v>62.039000000000001</v>
          </cell>
          <cell r="F90">
            <v>61.552</v>
          </cell>
          <cell r="G90">
            <v>61.058999999999997</v>
          </cell>
          <cell r="H90">
            <v>60.563000000000002</v>
          </cell>
          <cell r="I90">
            <v>60.063000000000002</v>
          </cell>
          <cell r="J90">
            <v>59.558</v>
          </cell>
          <cell r="K90">
            <v>59.05</v>
          </cell>
          <cell r="L90">
            <v>58.539000000000001</v>
          </cell>
          <cell r="M90">
            <v>58.024000000000001</v>
          </cell>
          <cell r="N90">
            <v>57.506</v>
          </cell>
          <cell r="O90">
            <v>56.984999999999999</v>
          </cell>
          <cell r="P90">
            <v>56.463000000000001</v>
          </cell>
        </row>
        <row r="91">
          <cell r="A91" t="str">
            <v>Yemen, Rep.</v>
          </cell>
          <cell r="B91" t="str">
            <v>YEM</v>
          </cell>
          <cell r="C91" t="str">
            <v>Rural population (% of total population)</v>
          </cell>
          <cell r="D91" t="str">
            <v>SP.RUR.TOTL.ZS</v>
          </cell>
          <cell r="E91">
            <v>70.513000000000005</v>
          </cell>
          <cell r="F91">
            <v>69.957999999999998</v>
          </cell>
          <cell r="G91">
            <v>69.397999999999996</v>
          </cell>
          <cell r="H91">
            <v>68.834999999999994</v>
          </cell>
          <cell r="I91">
            <v>68.268000000000001</v>
          </cell>
          <cell r="J91">
            <v>67.697999999999993</v>
          </cell>
          <cell r="K91">
            <v>67.126000000000005</v>
          </cell>
          <cell r="L91">
            <v>66.55</v>
          </cell>
          <cell r="M91">
            <v>65.972999999999999</v>
          </cell>
          <cell r="N91">
            <v>65.394000000000005</v>
          </cell>
          <cell r="O91">
            <v>64.813000000000002</v>
          </cell>
          <cell r="P91">
            <v>64.230999999999995</v>
          </cell>
        </row>
        <row r="92">
          <cell r="A92" t="str">
            <v>Finland</v>
          </cell>
          <cell r="B92" t="str">
            <v>FIN</v>
          </cell>
          <cell r="C92" t="str">
            <v>Rural population (% of total population)</v>
          </cell>
          <cell r="D92" t="str">
            <v>SP.RUR.TOTL.ZS</v>
          </cell>
          <cell r="E92">
            <v>16.963000000000001</v>
          </cell>
          <cell r="F92">
            <v>16.832000000000001</v>
          </cell>
          <cell r="G92">
            <v>16.701000000000001</v>
          </cell>
          <cell r="H92">
            <v>16.571000000000002</v>
          </cell>
          <cell r="I92">
            <v>16.442</v>
          </cell>
          <cell r="J92">
            <v>16.312000000000001</v>
          </cell>
          <cell r="K92">
            <v>16.181000000000001</v>
          </cell>
          <cell r="L92">
            <v>16.047999999999998</v>
          </cell>
          <cell r="M92">
            <v>15.914</v>
          </cell>
          <cell r="N92">
            <v>15.779</v>
          </cell>
          <cell r="O92">
            <v>15.641999999999999</v>
          </cell>
          <cell r="P92">
            <v>15.505000000000001</v>
          </cell>
        </row>
        <row r="93">
          <cell r="A93" t="str">
            <v>Fiji</v>
          </cell>
          <cell r="B93" t="str">
            <v>FJI</v>
          </cell>
          <cell r="C93" t="str">
            <v>Rural population (% of total population)</v>
          </cell>
          <cell r="D93" t="str">
            <v>SP.RUR.TOTL.ZS</v>
          </cell>
          <cell r="E93">
            <v>49.735999999999997</v>
          </cell>
          <cell r="F93">
            <v>49.343000000000004</v>
          </cell>
          <cell r="G93">
            <v>48.948999999999998</v>
          </cell>
          <cell r="H93">
            <v>48.56</v>
          </cell>
          <cell r="I93">
            <v>48.171999999999997</v>
          </cell>
          <cell r="J93">
            <v>47.786000000000001</v>
          </cell>
          <cell r="K93">
            <v>47.404000000000003</v>
          </cell>
          <cell r="L93">
            <v>47.024000000000001</v>
          </cell>
          <cell r="M93">
            <v>46.646000000000001</v>
          </cell>
          <cell r="N93">
            <v>46.271999999999998</v>
          </cell>
          <cell r="O93">
            <v>45.901000000000003</v>
          </cell>
          <cell r="P93">
            <v>45.531999999999996</v>
          </cell>
        </row>
        <row r="94">
          <cell r="A94" t="str">
            <v>Germany</v>
          </cell>
          <cell r="B94" t="str">
            <v>DEU</v>
          </cell>
          <cell r="C94" t="str">
            <v>Rural population (% of total population)</v>
          </cell>
          <cell r="D94" t="str">
            <v>SP.RUR.TOTL.ZS</v>
          </cell>
          <cell r="E94">
            <v>26.506</v>
          </cell>
          <cell r="F94">
            <v>26.305</v>
          </cell>
          <cell r="G94">
            <v>26.105</v>
          </cell>
          <cell r="H94">
            <v>25.907</v>
          </cell>
          <cell r="I94">
            <v>25.709</v>
          </cell>
          <cell r="J94">
            <v>25.512</v>
          </cell>
          <cell r="K94">
            <v>25.312000000000001</v>
          </cell>
          <cell r="L94">
            <v>25.11</v>
          </cell>
          <cell r="M94">
            <v>24.905999999999999</v>
          </cell>
          <cell r="N94">
            <v>24.699000000000002</v>
          </cell>
          <cell r="O94">
            <v>24.49</v>
          </cell>
          <cell r="P94">
            <v>24.279</v>
          </cell>
        </row>
        <row r="95">
          <cell r="A95" t="str">
            <v>Libya</v>
          </cell>
          <cell r="B95" t="str">
            <v>LBY</v>
          </cell>
          <cell r="C95" t="str">
            <v>Rural population (% of total population)</v>
          </cell>
          <cell r="D95" t="str">
            <v>SP.RUR.TOTL.ZS</v>
          </cell>
          <cell r="E95">
            <v>22.966000000000001</v>
          </cell>
          <cell r="F95">
            <v>22.824999999999999</v>
          </cell>
          <cell r="G95">
            <v>22.675999999999998</v>
          </cell>
          <cell r="H95">
            <v>22.521000000000001</v>
          </cell>
          <cell r="I95">
            <v>22.358000000000001</v>
          </cell>
          <cell r="J95">
            <v>22.187999999999999</v>
          </cell>
          <cell r="K95">
            <v>22.012</v>
          </cell>
          <cell r="L95">
            <v>21.83</v>
          </cell>
          <cell r="M95">
            <v>21.640999999999998</v>
          </cell>
          <cell r="N95">
            <v>21.446000000000002</v>
          </cell>
          <cell r="O95">
            <v>21.245999999999999</v>
          </cell>
          <cell r="P95">
            <v>21.039000000000001</v>
          </cell>
        </row>
        <row r="96">
          <cell r="A96" t="str">
            <v>Togo</v>
          </cell>
          <cell r="B96" t="str">
            <v>TGO</v>
          </cell>
          <cell r="C96" t="str">
            <v>Rural population (% of total population)</v>
          </cell>
          <cell r="D96" t="str">
            <v>SP.RUR.TOTL.ZS</v>
          </cell>
          <cell r="E96">
            <v>64.350999999999999</v>
          </cell>
          <cell r="F96">
            <v>63.884</v>
          </cell>
          <cell r="G96">
            <v>63.412999999999997</v>
          </cell>
          <cell r="H96">
            <v>62.942</v>
          </cell>
          <cell r="I96">
            <v>62.466999999999999</v>
          </cell>
          <cell r="J96">
            <v>61.99</v>
          </cell>
          <cell r="K96">
            <v>61.506999999999998</v>
          </cell>
          <cell r="L96">
            <v>61.021000000000001</v>
          </cell>
          <cell r="M96">
            <v>60.530999999999999</v>
          </cell>
          <cell r="N96">
            <v>60.036000000000001</v>
          </cell>
          <cell r="O96">
            <v>59.536999999999999</v>
          </cell>
          <cell r="P96">
            <v>59.034999999999997</v>
          </cell>
        </row>
        <row r="97">
          <cell r="A97" t="str">
            <v>Myanmar</v>
          </cell>
          <cell r="B97" t="str">
            <v>MMR</v>
          </cell>
          <cell r="C97" t="str">
            <v>Rural population (% of total population)</v>
          </cell>
          <cell r="D97" t="str">
            <v>SP.RUR.TOTL.ZS</v>
          </cell>
          <cell r="E97">
            <v>70.614000000000004</v>
          </cell>
          <cell r="F97">
            <v>70.135000000000005</v>
          </cell>
          <cell r="G97">
            <v>69.637</v>
          </cell>
          <cell r="H97">
            <v>69.119</v>
          </cell>
          <cell r="I97">
            <v>68.594999999999999</v>
          </cell>
          <cell r="J97">
            <v>68.064999999999998</v>
          </cell>
          <cell r="K97">
            <v>67.531000000000006</v>
          </cell>
          <cell r="L97">
            <v>66.992999999999995</v>
          </cell>
          <cell r="M97">
            <v>66.448999999999998</v>
          </cell>
          <cell r="N97">
            <v>65.902000000000001</v>
          </cell>
          <cell r="O97">
            <v>65.349999999999994</v>
          </cell>
          <cell r="P97">
            <v>64.793999999999997</v>
          </cell>
        </row>
        <row r="98">
          <cell r="A98" t="str">
            <v>Israel</v>
          </cell>
          <cell r="B98" t="str">
            <v>ISR</v>
          </cell>
          <cell r="C98" t="str">
            <v>Rural population (% of total population)</v>
          </cell>
          <cell r="D98" t="str">
            <v>SP.RUR.TOTL.ZS</v>
          </cell>
          <cell r="E98">
            <v>8.42</v>
          </cell>
          <cell r="F98">
            <v>8.3589999999999893</v>
          </cell>
          <cell r="G98">
            <v>8.298</v>
          </cell>
          <cell r="H98">
            <v>8.2369999999999894</v>
          </cell>
          <cell r="I98">
            <v>8.1760000000000002</v>
          </cell>
          <cell r="J98">
            <v>8.1140000000000008</v>
          </cell>
          <cell r="K98">
            <v>8.0510000000000002</v>
          </cell>
          <cell r="L98">
            <v>7.9880000000000004</v>
          </cell>
          <cell r="M98">
            <v>7.9240000000000101</v>
          </cell>
          <cell r="N98">
            <v>7.86</v>
          </cell>
          <cell r="O98">
            <v>7.7949999999999999</v>
          </cell>
          <cell r="P98">
            <v>7.73</v>
          </cell>
        </row>
        <row r="99">
          <cell r="A99" t="str">
            <v>Sub-Saharan Africa</v>
          </cell>
          <cell r="B99" t="str">
            <v>SSF</v>
          </cell>
          <cell r="C99" t="str">
            <v>Rural population (% of total population)</v>
          </cell>
          <cell r="D99" t="str">
            <v>SP.RUR.TOTL.ZS</v>
          </cell>
          <cell r="E99">
            <v>66.647072774558097</v>
          </cell>
          <cell r="F99">
            <v>66.196086238397697</v>
          </cell>
          <cell r="G99">
            <v>65.721157456252001</v>
          </cell>
          <cell r="H99">
            <v>65.239629400033095</v>
          </cell>
          <cell r="I99">
            <v>64.749106432950995</v>
          </cell>
          <cell r="J99">
            <v>64.253053091621794</v>
          </cell>
          <cell r="K99">
            <v>63.751826692521703</v>
          </cell>
          <cell r="L99">
            <v>63.248082405854198</v>
          </cell>
          <cell r="M99">
            <v>62.742380595202697</v>
          </cell>
          <cell r="N99">
            <v>62.236074309076301</v>
          </cell>
          <cell r="O99">
            <v>61.729485730108699</v>
          </cell>
          <cell r="P99">
            <v>61.2230189394324</v>
          </cell>
        </row>
        <row r="100">
          <cell r="A100" t="str">
            <v>Ireland</v>
          </cell>
          <cell r="B100" t="str">
            <v>IRL</v>
          </cell>
          <cell r="C100" t="str">
            <v>Rural population (% of total population)</v>
          </cell>
          <cell r="D100" t="str">
            <v>SP.RUR.TOTL.ZS</v>
          </cell>
          <cell r="E100">
            <v>39.247999999999998</v>
          </cell>
          <cell r="F100">
            <v>38.975000000000001</v>
          </cell>
          <cell r="G100">
            <v>38.701999999999998</v>
          </cell>
          <cell r="H100">
            <v>38.430999999999997</v>
          </cell>
          <cell r="I100">
            <v>38.159999999999997</v>
          </cell>
          <cell r="J100">
            <v>37.889000000000003</v>
          </cell>
          <cell r="K100">
            <v>37.613999999999997</v>
          </cell>
          <cell r="L100">
            <v>37.332999999999998</v>
          </cell>
          <cell r="M100">
            <v>37.048000000000002</v>
          </cell>
          <cell r="N100">
            <v>36.759</v>
          </cell>
          <cell r="O100">
            <v>36.465000000000003</v>
          </cell>
          <cell r="P100">
            <v>36.165999999999997</v>
          </cell>
        </row>
        <row r="101">
          <cell r="A101" t="str">
            <v>Somalia</v>
          </cell>
          <cell r="B101" t="str">
            <v>SOM</v>
          </cell>
          <cell r="C101" t="str">
            <v>Rural population (% of total population)</v>
          </cell>
          <cell r="D101" t="str">
            <v>SP.RUR.TOTL.ZS</v>
          </cell>
          <cell r="E101">
            <v>64.438999999999993</v>
          </cell>
          <cell r="F101">
            <v>64.025999999999996</v>
          </cell>
          <cell r="G101">
            <v>63.606000000000002</v>
          </cell>
          <cell r="H101">
            <v>63.177</v>
          </cell>
          <cell r="I101">
            <v>62.741</v>
          </cell>
          <cell r="J101">
            <v>62.298000000000002</v>
          </cell>
          <cell r="K101">
            <v>61.847000000000001</v>
          </cell>
          <cell r="L101">
            <v>61.387999999999998</v>
          </cell>
          <cell r="M101">
            <v>60.921999999999997</v>
          </cell>
          <cell r="N101">
            <v>60.448999999999998</v>
          </cell>
          <cell r="O101">
            <v>59.97</v>
          </cell>
          <cell r="P101">
            <v>59.482999999999997</v>
          </cell>
        </row>
        <row r="102">
          <cell r="A102" t="str">
            <v>Liberia</v>
          </cell>
          <cell r="B102" t="str">
            <v>LBR</v>
          </cell>
          <cell r="C102" t="str">
            <v>Rural population (% of total population)</v>
          </cell>
          <cell r="D102" t="str">
            <v>SP.RUR.TOTL.ZS</v>
          </cell>
          <cell r="E102">
            <v>53.603999999999999</v>
          </cell>
          <cell r="F102">
            <v>53.258000000000003</v>
          </cell>
          <cell r="G102">
            <v>52.911999999999999</v>
          </cell>
          <cell r="H102">
            <v>52.558999999999997</v>
          </cell>
          <cell r="I102">
            <v>52.198999999999998</v>
          </cell>
          <cell r="J102">
            <v>51.832000000000001</v>
          </cell>
          <cell r="K102">
            <v>51.459000000000003</v>
          </cell>
          <cell r="L102">
            <v>51.079000000000001</v>
          </cell>
          <cell r="M102">
            <v>50.692</v>
          </cell>
          <cell r="N102">
            <v>50.298999999999999</v>
          </cell>
          <cell r="O102">
            <v>49.9</v>
          </cell>
          <cell r="P102">
            <v>49.494999999999997</v>
          </cell>
        </row>
        <row r="103">
          <cell r="A103" t="str">
            <v>Zambia</v>
          </cell>
          <cell r="B103" t="str">
            <v>ZMB</v>
          </cell>
          <cell r="C103" t="str">
            <v>Rural population (% of total population)</v>
          </cell>
          <cell r="D103" t="str">
            <v>SP.RUR.TOTL.ZS</v>
          </cell>
          <cell r="E103">
            <v>62.969000000000001</v>
          </cell>
          <cell r="F103">
            <v>62.548000000000002</v>
          </cell>
          <cell r="G103">
            <v>62.125</v>
          </cell>
          <cell r="H103">
            <v>61.701000000000001</v>
          </cell>
          <cell r="I103">
            <v>61.274999999999999</v>
          </cell>
          <cell r="J103">
            <v>60.847000000000001</v>
          </cell>
          <cell r="K103">
            <v>60.412999999999997</v>
          </cell>
          <cell r="L103">
            <v>59.972999999999999</v>
          </cell>
          <cell r="M103">
            <v>59.527999999999999</v>
          </cell>
          <cell r="N103">
            <v>59.078000000000003</v>
          </cell>
          <cell r="O103">
            <v>58.621000000000002</v>
          </cell>
          <cell r="P103">
            <v>58.16</v>
          </cell>
        </row>
        <row r="104">
          <cell r="A104" t="str">
            <v>Benin</v>
          </cell>
          <cell r="B104" t="str">
            <v>BEN</v>
          </cell>
          <cell r="C104" t="str">
            <v>Rural population (% of total population)</v>
          </cell>
          <cell r="D104" t="str">
            <v>SP.RUR.TOTL.ZS</v>
          </cell>
          <cell r="E104">
            <v>59.661999999999999</v>
          </cell>
          <cell r="F104">
            <v>59.296999999999997</v>
          </cell>
          <cell r="G104">
            <v>58.921999999999997</v>
          </cell>
          <cell r="H104">
            <v>58.539000000000001</v>
          </cell>
          <cell r="I104">
            <v>58.146000000000001</v>
          </cell>
          <cell r="J104">
            <v>57.744</v>
          </cell>
          <cell r="K104">
            <v>57.332999999999998</v>
          </cell>
          <cell r="L104">
            <v>56.914000000000001</v>
          </cell>
          <cell r="M104">
            <v>56.485999999999997</v>
          </cell>
          <cell r="N104">
            <v>56.05</v>
          </cell>
          <cell r="O104">
            <v>55.604999999999997</v>
          </cell>
          <cell r="P104">
            <v>55.152999999999999</v>
          </cell>
        </row>
        <row r="105">
          <cell r="A105" t="str">
            <v>Nicaragua</v>
          </cell>
          <cell r="B105" t="str">
            <v>NIC</v>
          </cell>
          <cell r="C105" t="str">
            <v>Rural population (% of total population)</v>
          </cell>
          <cell r="D105" t="str">
            <v>SP.RUR.TOTL.ZS</v>
          </cell>
          <cell r="E105">
            <v>43.819000000000003</v>
          </cell>
          <cell r="F105">
            <v>43.563000000000002</v>
          </cell>
          <cell r="G105">
            <v>43.298999999999999</v>
          </cell>
          <cell r="H105">
            <v>43.026000000000003</v>
          </cell>
          <cell r="I105">
            <v>42.744999999999997</v>
          </cell>
          <cell r="J105">
            <v>42.456000000000003</v>
          </cell>
          <cell r="K105">
            <v>42.158999999999999</v>
          </cell>
          <cell r="L105">
            <v>41.853999999999999</v>
          </cell>
          <cell r="M105">
            <v>41.540999999999997</v>
          </cell>
          <cell r="N105">
            <v>41.220999999999997</v>
          </cell>
          <cell r="O105">
            <v>40.893000000000001</v>
          </cell>
          <cell r="P105">
            <v>40.558999999999997</v>
          </cell>
        </row>
        <row r="106">
          <cell r="A106" t="str">
            <v>Guinea</v>
          </cell>
          <cell r="B106" t="str">
            <v>GIN</v>
          </cell>
          <cell r="C106" t="str">
            <v>Rural population (% of total population)</v>
          </cell>
          <cell r="D106" t="str">
            <v>SP.RUR.TOTL.ZS</v>
          </cell>
          <cell r="E106">
            <v>66.804000000000002</v>
          </cell>
          <cell r="F106">
            <v>66.403999999999996</v>
          </cell>
          <cell r="G106">
            <v>65.995000000000005</v>
          </cell>
          <cell r="H106">
            <v>65.573999999999998</v>
          </cell>
          <cell r="I106">
            <v>65.144000000000005</v>
          </cell>
          <cell r="J106">
            <v>64.703000000000003</v>
          </cell>
          <cell r="K106">
            <v>64.251999999999995</v>
          </cell>
          <cell r="L106">
            <v>63.790999999999997</v>
          </cell>
          <cell r="M106">
            <v>63.32</v>
          </cell>
          <cell r="N106">
            <v>62.838999999999999</v>
          </cell>
          <cell r="O106">
            <v>62.348999999999997</v>
          </cell>
          <cell r="P106">
            <v>61.85</v>
          </cell>
        </row>
        <row r="107">
          <cell r="A107" t="str">
            <v>St. Vincent and the Grenadines</v>
          </cell>
          <cell r="B107" t="str">
            <v>VCT</v>
          </cell>
          <cell r="C107" t="str">
            <v>Rural population (% of total population)</v>
          </cell>
          <cell r="D107" t="str">
            <v>SP.RUR.TOTL.ZS</v>
          </cell>
          <cell r="E107">
            <v>52.646999999999998</v>
          </cell>
          <cell r="F107">
            <v>52.286999999999999</v>
          </cell>
          <cell r="G107">
            <v>51.929000000000002</v>
          </cell>
          <cell r="H107">
            <v>51.572000000000003</v>
          </cell>
          <cell r="I107">
            <v>51.215000000000003</v>
          </cell>
          <cell r="J107">
            <v>50.86</v>
          </cell>
          <cell r="K107">
            <v>50.505000000000003</v>
          </cell>
          <cell r="L107">
            <v>50.152000000000001</v>
          </cell>
          <cell r="M107">
            <v>49.8</v>
          </cell>
          <cell r="N107">
            <v>49.45</v>
          </cell>
          <cell r="O107">
            <v>49.100999999999999</v>
          </cell>
          <cell r="P107">
            <v>48.753</v>
          </cell>
        </row>
        <row r="108">
          <cell r="A108" t="str">
            <v>Lesotho</v>
          </cell>
          <cell r="B108" t="str">
            <v>LSO</v>
          </cell>
          <cell r="C108" t="str">
            <v>Rural population (% of total population)</v>
          </cell>
          <cell r="D108" t="str">
            <v>SP.RUR.TOTL.ZS</v>
          </cell>
          <cell r="E108">
            <v>77.180000000000007</v>
          </cell>
          <cell r="F108">
            <v>76.706999999999994</v>
          </cell>
          <cell r="G108">
            <v>76.225999999999999</v>
          </cell>
          <cell r="H108">
            <v>75.741</v>
          </cell>
          <cell r="I108">
            <v>75.247</v>
          </cell>
          <cell r="J108">
            <v>74.747</v>
          </cell>
          <cell r="K108">
            <v>74.239999999999995</v>
          </cell>
          <cell r="L108">
            <v>73.728999999999999</v>
          </cell>
          <cell r="M108">
            <v>73.210999999999999</v>
          </cell>
          <cell r="N108">
            <v>72.688000000000002</v>
          </cell>
          <cell r="O108">
            <v>72.16</v>
          </cell>
          <cell r="P108">
            <v>71.628</v>
          </cell>
        </row>
        <row r="109">
          <cell r="A109" t="str">
            <v>Pakistan</v>
          </cell>
          <cell r="B109" t="str">
            <v>PAK</v>
          </cell>
          <cell r="C109" t="str">
            <v>Rural population (% of total population)</v>
          </cell>
          <cell r="D109" t="str">
            <v>SP.RUR.TOTL.ZS</v>
          </cell>
          <cell r="E109">
            <v>64.92</v>
          </cell>
          <cell r="F109">
            <v>64.558000000000007</v>
          </cell>
          <cell r="G109">
            <v>64.183999999999997</v>
          </cell>
          <cell r="H109">
            <v>63.798999999999999</v>
          </cell>
          <cell r="I109">
            <v>63.402000000000001</v>
          </cell>
          <cell r="J109">
            <v>62.993000000000002</v>
          </cell>
          <cell r="K109">
            <v>62.572000000000003</v>
          </cell>
          <cell r="L109">
            <v>62.14</v>
          </cell>
          <cell r="M109">
            <v>61.697000000000003</v>
          </cell>
          <cell r="N109">
            <v>61.241999999999997</v>
          </cell>
          <cell r="O109">
            <v>60.776000000000003</v>
          </cell>
          <cell r="P109">
            <v>60.3</v>
          </cell>
        </row>
        <row r="110">
          <cell r="A110" t="str">
            <v>Croatia</v>
          </cell>
          <cell r="B110" t="str">
            <v>HRV</v>
          </cell>
          <cell r="C110" t="str">
            <v>Rural population (% of total population)</v>
          </cell>
          <cell r="D110" t="str">
            <v>SP.RUR.TOTL.ZS</v>
          </cell>
          <cell r="E110">
            <v>43.392000000000003</v>
          </cell>
          <cell r="F110">
            <v>43.177999999999997</v>
          </cell>
          <cell r="G110">
            <v>42.951999999999998</v>
          </cell>
          <cell r="H110">
            <v>42.713000000000001</v>
          </cell>
          <cell r="I110">
            <v>42.463000000000001</v>
          </cell>
          <cell r="J110">
            <v>42.2</v>
          </cell>
          <cell r="K110">
            <v>41.926000000000002</v>
          </cell>
          <cell r="L110">
            <v>41.640999999999998</v>
          </cell>
          <cell r="M110">
            <v>41.344000000000001</v>
          </cell>
          <cell r="N110">
            <v>41.036000000000001</v>
          </cell>
          <cell r="O110">
            <v>40.716000000000001</v>
          </cell>
          <cell r="P110">
            <v>40.387</v>
          </cell>
        </row>
        <row r="111">
          <cell r="A111" t="str">
            <v>Ukraine</v>
          </cell>
          <cell r="B111" t="str">
            <v>UKR</v>
          </cell>
          <cell r="C111" t="str">
            <v>Rural population (% of total population)</v>
          </cell>
          <cell r="D111" t="str">
            <v>SP.RUR.TOTL.ZS</v>
          </cell>
          <cell r="E111">
            <v>32.030999999999999</v>
          </cell>
          <cell r="F111">
            <v>31.853000000000002</v>
          </cell>
          <cell r="G111">
            <v>31.675000000000001</v>
          </cell>
          <cell r="H111">
            <v>31.498000000000001</v>
          </cell>
          <cell r="I111">
            <v>31.314</v>
          </cell>
          <cell r="J111">
            <v>31.123999999999999</v>
          </cell>
          <cell r="K111">
            <v>30.928000000000001</v>
          </cell>
          <cell r="L111">
            <v>30.725999999999999</v>
          </cell>
          <cell r="M111">
            <v>30.518000000000001</v>
          </cell>
          <cell r="N111">
            <v>30.305</v>
          </cell>
          <cell r="O111">
            <v>30.085000000000001</v>
          </cell>
          <cell r="P111">
            <v>29.86</v>
          </cell>
        </row>
        <row r="112">
          <cell r="A112" t="str">
            <v>Seychelles</v>
          </cell>
          <cell r="B112" t="str">
            <v>SYC</v>
          </cell>
          <cell r="C112" t="str">
            <v>Rural population (% of total population)</v>
          </cell>
          <cell r="D112" t="str">
            <v>SP.RUR.TOTL.ZS</v>
          </cell>
          <cell r="E112">
            <v>48.718000000000004</v>
          </cell>
          <cell r="F112">
            <v>48.478000000000002</v>
          </cell>
          <cell r="G112">
            <v>48.225000000000001</v>
          </cell>
          <cell r="H112">
            <v>47.959000000000003</v>
          </cell>
          <cell r="I112">
            <v>47.680999999999997</v>
          </cell>
          <cell r="J112">
            <v>47.389000000000003</v>
          </cell>
          <cell r="K112">
            <v>47.085000000000001</v>
          </cell>
          <cell r="L112">
            <v>46.768999999999998</v>
          </cell>
          <cell r="M112">
            <v>46.441000000000003</v>
          </cell>
          <cell r="N112">
            <v>46.113</v>
          </cell>
          <cell r="O112">
            <v>45.786000000000001</v>
          </cell>
          <cell r="P112">
            <v>45.459000000000003</v>
          </cell>
        </row>
        <row r="113">
          <cell r="A113" t="str">
            <v>Turkmenistan</v>
          </cell>
          <cell r="B113" t="str">
            <v>TKM</v>
          </cell>
          <cell r="C113" t="str">
            <v>Rural population (% of total population)</v>
          </cell>
          <cell r="D113" t="str">
            <v>SP.RUR.TOTL.ZS</v>
          </cell>
          <cell r="E113">
            <v>52.704000000000001</v>
          </cell>
          <cell r="F113">
            <v>52.445</v>
          </cell>
          <cell r="G113">
            <v>52.173999999999999</v>
          </cell>
          <cell r="H113">
            <v>51.890999999999998</v>
          </cell>
          <cell r="I113">
            <v>51.597999999999999</v>
          </cell>
          <cell r="J113">
            <v>51.292999999999999</v>
          </cell>
          <cell r="K113">
            <v>50.976999999999997</v>
          </cell>
          <cell r="L113">
            <v>50.65</v>
          </cell>
          <cell r="M113">
            <v>50.311999999999998</v>
          </cell>
          <cell r="N113">
            <v>49.963000000000001</v>
          </cell>
          <cell r="O113">
            <v>49.603999999999999</v>
          </cell>
          <cell r="P113">
            <v>49.234000000000002</v>
          </cell>
        </row>
        <row r="114">
          <cell r="A114" t="str">
            <v>Korea, Rep.</v>
          </cell>
          <cell r="B114" t="str">
            <v>KOR</v>
          </cell>
          <cell r="C114" t="str">
            <v>Rural population (% of total population)</v>
          </cell>
          <cell r="D114" t="str">
            <v>SP.RUR.TOTL.ZS</v>
          </cell>
          <cell r="E114">
            <v>18.472000000000001</v>
          </cell>
          <cell r="F114">
            <v>18.369</v>
          </cell>
          <cell r="G114">
            <v>18.266999999999999</v>
          </cell>
          <cell r="H114">
            <v>18.164999999999999</v>
          </cell>
          <cell r="I114">
            <v>18.064</v>
          </cell>
          <cell r="J114">
            <v>17.963000000000001</v>
          </cell>
          <cell r="K114">
            <v>17.859000000000002</v>
          </cell>
          <cell r="L114">
            <v>17.751000000000001</v>
          </cell>
          <cell r="M114">
            <v>17.64</v>
          </cell>
          <cell r="N114">
            <v>17.526</v>
          </cell>
          <cell r="O114">
            <v>17.408000000000001</v>
          </cell>
          <cell r="P114">
            <v>17.288</v>
          </cell>
        </row>
        <row r="115">
          <cell r="A115" t="str">
            <v>Paraguay</v>
          </cell>
          <cell r="B115" t="str">
            <v>PRY</v>
          </cell>
          <cell r="C115" t="str">
            <v>Rural population (% of total population)</v>
          </cell>
          <cell r="D115" t="str">
            <v>SP.RUR.TOTL.ZS</v>
          </cell>
          <cell r="E115">
            <v>42.421999999999997</v>
          </cell>
          <cell r="F115">
            <v>42.194000000000003</v>
          </cell>
          <cell r="G115">
            <v>41.966000000000001</v>
          </cell>
          <cell r="H115">
            <v>41.74</v>
          </cell>
          <cell r="I115">
            <v>41.512999999999998</v>
          </cell>
          <cell r="J115">
            <v>41.286000000000001</v>
          </cell>
          <cell r="K115">
            <v>41.06</v>
          </cell>
          <cell r="L115">
            <v>40.826000000000001</v>
          </cell>
          <cell r="M115">
            <v>40.584000000000003</v>
          </cell>
          <cell r="N115">
            <v>40.334000000000003</v>
          </cell>
          <cell r="O115">
            <v>40.076000000000001</v>
          </cell>
          <cell r="P115">
            <v>39.81</v>
          </cell>
        </row>
        <row r="116">
          <cell r="A116" t="str">
            <v>Solomon Islands</v>
          </cell>
          <cell r="B116" t="str">
            <v>SLB</v>
          </cell>
          <cell r="C116" t="str">
            <v>Rural population (% of total population)</v>
          </cell>
          <cell r="D116" t="str">
            <v>SP.RUR.TOTL.ZS</v>
          </cell>
          <cell r="E116">
            <v>81.741</v>
          </cell>
          <cell r="F116">
            <v>81.305999999999997</v>
          </cell>
          <cell r="G116">
            <v>80.861999999999995</v>
          </cell>
          <cell r="H116">
            <v>80.411000000000001</v>
          </cell>
          <cell r="I116">
            <v>79.951999999999998</v>
          </cell>
          <cell r="J116">
            <v>79.494</v>
          </cell>
          <cell r="K116">
            <v>79.036000000000001</v>
          </cell>
          <cell r="L116">
            <v>78.578999999999994</v>
          </cell>
          <cell r="M116">
            <v>78.123999999999995</v>
          </cell>
          <cell r="N116">
            <v>77.671000000000006</v>
          </cell>
          <cell r="O116">
            <v>77.221000000000004</v>
          </cell>
          <cell r="P116">
            <v>76.774000000000001</v>
          </cell>
        </row>
        <row r="117">
          <cell r="A117" t="str">
            <v>Ecuador</v>
          </cell>
          <cell r="B117" t="str">
            <v>ECU</v>
          </cell>
          <cell r="C117" t="str">
            <v>Rural population (% of total population)</v>
          </cell>
          <cell r="D117" t="str">
            <v>SP.RUR.TOTL.ZS</v>
          </cell>
          <cell r="E117">
            <v>38.093000000000004</v>
          </cell>
          <cell r="F117">
            <v>37.896000000000001</v>
          </cell>
          <cell r="G117">
            <v>37.700000000000003</v>
          </cell>
          <cell r="H117">
            <v>37.505000000000003</v>
          </cell>
          <cell r="I117">
            <v>37.31</v>
          </cell>
          <cell r="J117">
            <v>37.115000000000002</v>
          </cell>
          <cell r="K117">
            <v>36.911999999999999</v>
          </cell>
          <cell r="L117">
            <v>36.701999999999998</v>
          </cell>
          <cell r="M117">
            <v>36.484000000000002</v>
          </cell>
          <cell r="N117">
            <v>36.258000000000003</v>
          </cell>
          <cell r="O117">
            <v>36.024000000000001</v>
          </cell>
          <cell r="P117">
            <v>35.783999999999999</v>
          </cell>
        </row>
        <row r="118">
          <cell r="A118" t="str">
            <v>Botswana</v>
          </cell>
          <cell r="B118" t="str">
            <v>BWA</v>
          </cell>
          <cell r="C118" t="str">
            <v>Rural population (% of total population)</v>
          </cell>
          <cell r="D118" t="str">
            <v>SP.RUR.TOTL.ZS</v>
          </cell>
          <cell r="E118">
            <v>44.694000000000003</v>
          </cell>
          <cell r="F118">
            <v>44.460999999999999</v>
          </cell>
          <cell r="G118">
            <v>44.228000000000002</v>
          </cell>
          <cell r="H118">
            <v>43.996000000000002</v>
          </cell>
          <cell r="I118">
            <v>43.765000000000001</v>
          </cell>
          <cell r="J118">
            <v>43.533000000000001</v>
          </cell>
          <cell r="K118">
            <v>43.301000000000002</v>
          </cell>
          <cell r="L118">
            <v>43.061999999999998</v>
          </cell>
          <cell r="M118">
            <v>42.813000000000002</v>
          </cell>
          <cell r="N118">
            <v>42.555999999999997</v>
          </cell>
          <cell r="O118">
            <v>42.29</v>
          </cell>
          <cell r="P118">
            <v>42.015999999999998</v>
          </cell>
        </row>
        <row r="119">
          <cell r="A119" t="str">
            <v>Sierra Leone</v>
          </cell>
          <cell r="B119" t="str">
            <v>SLE</v>
          </cell>
          <cell r="C119" t="str">
            <v>Rural population (% of total population)</v>
          </cell>
          <cell r="D119" t="str">
            <v>SP.RUR.TOTL.ZS</v>
          </cell>
          <cell r="E119">
            <v>62.904000000000003</v>
          </cell>
          <cell r="F119">
            <v>62.636000000000003</v>
          </cell>
          <cell r="G119">
            <v>62.354999999999997</v>
          </cell>
          <cell r="H119">
            <v>62.063000000000002</v>
          </cell>
          <cell r="I119">
            <v>61.759</v>
          </cell>
          <cell r="J119">
            <v>61.442999999999998</v>
          </cell>
          <cell r="K119">
            <v>61.115000000000002</v>
          </cell>
          <cell r="L119">
            <v>60.774000000000001</v>
          </cell>
          <cell r="M119">
            <v>60.421999999999997</v>
          </cell>
          <cell r="N119">
            <v>60.058</v>
          </cell>
          <cell r="O119">
            <v>59.682000000000002</v>
          </cell>
          <cell r="P119">
            <v>59.292999999999999</v>
          </cell>
        </row>
        <row r="120">
          <cell r="A120" t="str">
            <v>Tunisia</v>
          </cell>
          <cell r="B120" t="str">
            <v>TUN</v>
          </cell>
          <cell r="C120" t="str">
            <v>Rural population (% of total population)</v>
          </cell>
          <cell r="D120" t="str">
            <v>SP.RUR.TOTL.ZS</v>
          </cell>
          <cell r="E120">
            <v>34.734000000000002</v>
          </cell>
          <cell r="F120">
            <v>34.567</v>
          </cell>
          <cell r="G120">
            <v>34.399000000000001</v>
          </cell>
          <cell r="H120">
            <v>34.232999999999997</v>
          </cell>
          <cell r="I120">
            <v>34.066000000000003</v>
          </cell>
          <cell r="J120">
            <v>33.9</v>
          </cell>
          <cell r="K120">
            <v>33.725999999999999</v>
          </cell>
          <cell r="L120">
            <v>33.543999999999997</v>
          </cell>
          <cell r="M120">
            <v>33.354999999999997</v>
          </cell>
          <cell r="N120">
            <v>33.158000000000001</v>
          </cell>
          <cell r="O120">
            <v>32.953000000000003</v>
          </cell>
          <cell r="P120">
            <v>32.741</v>
          </cell>
        </row>
        <row r="121">
          <cell r="A121" t="str">
            <v>Kenya</v>
          </cell>
          <cell r="B121" t="str">
            <v>KEN</v>
          </cell>
          <cell r="C121" t="str">
            <v>Rural population (% of total population)</v>
          </cell>
          <cell r="D121" t="str">
            <v>SP.RUR.TOTL.ZS</v>
          </cell>
          <cell r="E121">
            <v>77.954999999999998</v>
          </cell>
          <cell r="F121">
            <v>77.58</v>
          </cell>
          <cell r="G121">
            <v>77.2</v>
          </cell>
          <cell r="H121">
            <v>76.816999999999993</v>
          </cell>
          <cell r="I121">
            <v>76.429000000000002</v>
          </cell>
          <cell r="J121">
            <v>76.033000000000001</v>
          </cell>
          <cell r="K121">
            <v>75.63</v>
          </cell>
          <cell r="L121">
            <v>75.22</v>
          </cell>
          <cell r="M121">
            <v>74.802999999999997</v>
          </cell>
          <cell r="N121">
            <v>74.378</v>
          </cell>
          <cell r="O121">
            <v>73.944999999999993</v>
          </cell>
          <cell r="P121">
            <v>73.506</v>
          </cell>
        </row>
        <row r="122">
          <cell r="A122" t="str">
            <v>Afghanistan</v>
          </cell>
          <cell r="B122" t="str">
            <v>AFG</v>
          </cell>
          <cell r="C122" t="str">
            <v>Rural population (% of total population)</v>
          </cell>
          <cell r="D122" t="str">
            <v>SP.RUR.TOTL.ZS</v>
          </cell>
          <cell r="E122">
            <v>76.763000000000005</v>
          </cell>
          <cell r="F122">
            <v>76.412999999999997</v>
          </cell>
          <cell r="G122">
            <v>76.054000000000002</v>
          </cell>
          <cell r="H122">
            <v>75.686999999999998</v>
          </cell>
          <cell r="I122">
            <v>75.311000000000007</v>
          </cell>
          <cell r="J122">
            <v>74.926000000000002</v>
          </cell>
          <cell r="K122">
            <v>74.531999999999996</v>
          </cell>
          <cell r="L122">
            <v>74.129000000000005</v>
          </cell>
          <cell r="M122">
            <v>73.718000000000004</v>
          </cell>
          <cell r="N122">
            <v>73.296999999999997</v>
          </cell>
          <cell r="O122">
            <v>72.867999999999995</v>
          </cell>
          <cell r="P122">
            <v>72.430000000000007</v>
          </cell>
        </row>
        <row r="123">
          <cell r="A123" t="str">
            <v>India</v>
          </cell>
          <cell r="B123" t="str">
            <v>IND</v>
          </cell>
          <cell r="C123" t="str">
            <v>Rural population (% of total population)</v>
          </cell>
          <cell r="D123" t="str">
            <v>SP.RUR.TOTL.ZS</v>
          </cell>
          <cell r="E123">
            <v>70.430999999999997</v>
          </cell>
          <cell r="F123">
            <v>70.093999999999994</v>
          </cell>
          <cell r="G123">
            <v>69.754000000000005</v>
          </cell>
          <cell r="H123">
            <v>69.412999999999997</v>
          </cell>
          <cell r="I123">
            <v>69.069999999999993</v>
          </cell>
          <cell r="J123">
            <v>68.724000000000004</v>
          </cell>
          <cell r="K123">
            <v>68.369</v>
          </cell>
          <cell r="L123">
            <v>68.006</v>
          </cell>
          <cell r="M123">
            <v>67.634</v>
          </cell>
          <cell r="N123">
            <v>67.253</v>
          </cell>
          <cell r="O123">
            <v>66.864000000000004</v>
          </cell>
          <cell r="P123">
            <v>66.465000000000003</v>
          </cell>
        </row>
        <row r="124">
          <cell r="A124" t="str">
            <v>Azerbaijan</v>
          </cell>
          <cell r="B124" t="str">
            <v>AZE</v>
          </cell>
          <cell r="C124" t="str">
            <v>Rural population (% of total population)</v>
          </cell>
          <cell r="D124" t="str">
            <v>SP.RUR.TOTL.ZS</v>
          </cell>
          <cell r="E124">
            <v>47.411000000000001</v>
          </cell>
          <cell r="F124">
            <v>47.21</v>
          </cell>
          <cell r="G124">
            <v>47.01</v>
          </cell>
          <cell r="H124">
            <v>46.81</v>
          </cell>
          <cell r="I124">
            <v>46.598999999999997</v>
          </cell>
          <cell r="J124">
            <v>46.377000000000002</v>
          </cell>
          <cell r="K124">
            <v>46.143999999999998</v>
          </cell>
          <cell r="L124">
            <v>45.9</v>
          </cell>
          <cell r="M124">
            <v>45.645000000000003</v>
          </cell>
          <cell r="N124">
            <v>45.38</v>
          </cell>
          <cell r="O124">
            <v>45.104999999999997</v>
          </cell>
          <cell r="P124">
            <v>44.819000000000003</v>
          </cell>
        </row>
        <row r="125">
          <cell r="A125" t="str">
            <v>Montenegro</v>
          </cell>
          <cell r="B125" t="str">
            <v>MNE</v>
          </cell>
          <cell r="C125" t="str">
            <v>Rural population (% of total population)</v>
          </cell>
          <cell r="D125" t="str">
            <v>SP.RUR.TOTL.ZS</v>
          </cell>
          <cell r="E125">
            <v>37.619999999999997</v>
          </cell>
          <cell r="F125">
            <v>37.44</v>
          </cell>
          <cell r="G125">
            <v>37.261000000000003</v>
          </cell>
          <cell r="H125">
            <v>37.082000000000001</v>
          </cell>
          <cell r="I125">
            <v>36.904000000000003</v>
          </cell>
          <cell r="J125">
            <v>36.725999999999999</v>
          </cell>
          <cell r="K125">
            <v>36.542999999999999</v>
          </cell>
          <cell r="L125">
            <v>36.356999999999999</v>
          </cell>
          <cell r="M125">
            <v>36.167999999999999</v>
          </cell>
          <cell r="N125">
            <v>35.973999999999997</v>
          </cell>
          <cell r="O125">
            <v>35.777000000000001</v>
          </cell>
          <cell r="P125">
            <v>35.576000000000001</v>
          </cell>
        </row>
        <row r="126">
          <cell r="A126" t="str">
            <v>Ethiopia</v>
          </cell>
          <cell r="B126" t="str">
            <v>ETH</v>
          </cell>
          <cell r="C126" t="str">
            <v>Rural population (% of total population)</v>
          </cell>
          <cell r="D126" t="str">
            <v>SP.RUR.TOTL.ZS</v>
          </cell>
          <cell r="E126">
            <v>84.100999999999999</v>
          </cell>
          <cell r="F126">
            <v>83.884</v>
          </cell>
          <cell r="G126">
            <v>83.49</v>
          </cell>
          <cell r="H126">
            <v>83.09</v>
          </cell>
          <cell r="I126">
            <v>82.680999999999997</v>
          </cell>
          <cell r="J126">
            <v>82.265000000000001</v>
          </cell>
          <cell r="K126">
            <v>81.84</v>
          </cell>
          <cell r="L126">
            <v>81.41</v>
          </cell>
          <cell r="M126">
            <v>80.971999999999994</v>
          </cell>
          <cell r="N126">
            <v>80.528000000000006</v>
          </cell>
          <cell r="O126">
            <v>80.078000000000003</v>
          </cell>
          <cell r="P126">
            <v>79.620999999999995</v>
          </cell>
        </row>
        <row r="127">
          <cell r="A127" t="str">
            <v>Senegal</v>
          </cell>
          <cell r="B127" t="str">
            <v>SEN</v>
          </cell>
          <cell r="C127" t="str">
            <v>Rural population (% of total population)</v>
          </cell>
          <cell r="D127" t="str">
            <v>SP.RUR.TOTL.ZS</v>
          </cell>
          <cell r="E127">
            <v>58.689</v>
          </cell>
          <cell r="F127">
            <v>58.481999999999999</v>
          </cell>
          <cell r="G127">
            <v>58.26</v>
          </cell>
          <cell r="H127">
            <v>58.023000000000003</v>
          </cell>
          <cell r="I127">
            <v>57.77</v>
          </cell>
          <cell r="J127">
            <v>57.503</v>
          </cell>
          <cell r="K127">
            <v>57.219000000000001</v>
          </cell>
          <cell r="L127">
            <v>56.920999999999999</v>
          </cell>
          <cell r="M127">
            <v>56.606999999999999</v>
          </cell>
          <cell r="N127">
            <v>56.279000000000003</v>
          </cell>
          <cell r="O127">
            <v>55.935000000000002</v>
          </cell>
          <cell r="P127">
            <v>55.576000000000001</v>
          </cell>
        </row>
        <row r="128">
          <cell r="A128" t="str">
            <v>Jamaica</v>
          </cell>
          <cell r="B128" t="str">
            <v>JAM</v>
          </cell>
          <cell r="C128" t="str">
            <v>Rural population (% of total population)</v>
          </cell>
          <cell r="D128" t="str">
            <v>SP.RUR.TOTL.ZS</v>
          </cell>
          <cell r="E128">
            <v>47.002000000000002</v>
          </cell>
          <cell r="F128">
            <v>46.816000000000003</v>
          </cell>
          <cell r="G128">
            <v>46.628999999999998</v>
          </cell>
          <cell r="H128">
            <v>46.442999999999998</v>
          </cell>
          <cell r="I128">
            <v>46.256999999999998</v>
          </cell>
          <cell r="J128">
            <v>46.07</v>
          </cell>
          <cell r="K128">
            <v>45.872999999999998</v>
          </cell>
          <cell r="L128">
            <v>45.664000000000001</v>
          </cell>
          <cell r="M128">
            <v>45.444000000000003</v>
          </cell>
          <cell r="N128">
            <v>45.212000000000003</v>
          </cell>
          <cell r="O128">
            <v>44.97</v>
          </cell>
          <cell r="P128">
            <v>44.716999999999999</v>
          </cell>
        </row>
        <row r="129">
          <cell r="A129" t="str">
            <v>Eritrea</v>
          </cell>
          <cell r="B129" t="str">
            <v>ERI</v>
          </cell>
          <cell r="C129" t="str">
            <v>Rural population (% of total population)</v>
          </cell>
          <cell r="D129" t="str">
            <v>SP.RUR.TOTL.ZS</v>
          </cell>
          <cell r="E129">
            <v>80.804000000000002</v>
          </cell>
          <cell r="F129">
            <v>80.481999999999999</v>
          </cell>
          <cell r="G129">
            <v>80.146000000000001</v>
          </cell>
          <cell r="H129">
            <v>79.793999999999997</v>
          </cell>
          <cell r="I129">
            <v>79.427999999999997</v>
          </cell>
          <cell r="J129">
            <v>79.046000000000006</v>
          </cell>
          <cell r="K129">
            <v>78.7196</v>
          </cell>
          <cell r="L129">
            <v>78.368057142857097</v>
          </cell>
          <cell r="M129">
            <v>78.016514285714294</v>
          </cell>
          <cell r="N129">
            <v>77.664971428571405</v>
          </cell>
          <cell r="O129">
            <v>77.313428571428602</v>
          </cell>
          <cell r="P129">
            <v>76.9618857142857</v>
          </cell>
        </row>
        <row r="130">
          <cell r="A130" t="str">
            <v>Nepal</v>
          </cell>
          <cell r="B130" t="str">
            <v>NPL</v>
          </cell>
          <cell r="C130" t="str">
            <v>Rural population (% of total population)</v>
          </cell>
          <cell r="D130" t="str">
            <v>SP.RUR.TOTL.ZS</v>
          </cell>
          <cell r="E130">
            <v>84.5</v>
          </cell>
          <cell r="F130">
            <v>84.177999999999997</v>
          </cell>
          <cell r="G130">
            <v>83.85</v>
          </cell>
          <cell r="H130">
            <v>83.516999999999996</v>
          </cell>
          <cell r="I130">
            <v>83.177999999999997</v>
          </cell>
          <cell r="J130">
            <v>82.834000000000003</v>
          </cell>
          <cell r="K130">
            <v>82.481999999999999</v>
          </cell>
          <cell r="L130">
            <v>82.123000000000005</v>
          </cell>
          <cell r="M130">
            <v>81.757000000000005</v>
          </cell>
          <cell r="N130">
            <v>81.385000000000005</v>
          </cell>
          <cell r="O130">
            <v>81.004999999999995</v>
          </cell>
          <cell r="P130">
            <v>80.617000000000004</v>
          </cell>
        </row>
        <row r="131">
          <cell r="A131" t="str">
            <v>Cuba</v>
          </cell>
          <cell r="B131" t="str">
            <v>CUB</v>
          </cell>
          <cell r="C131" t="str">
            <v>Rural population (% of total population)</v>
          </cell>
          <cell r="D131" t="str">
            <v>SP.RUR.TOTL.ZS</v>
          </cell>
          <cell r="E131">
            <v>23.773</v>
          </cell>
          <cell r="F131">
            <v>23.68</v>
          </cell>
          <cell r="G131">
            <v>23.587</v>
          </cell>
          <cell r="H131">
            <v>23.495000000000001</v>
          </cell>
          <cell r="I131">
            <v>23.402999999999999</v>
          </cell>
          <cell r="J131">
            <v>23.311</v>
          </cell>
          <cell r="K131">
            <v>23.219000000000001</v>
          </cell>
          <cell r="L131">
            <v>23.128</v>
          </cell>
          <cell r="M131">
            <v>23.03</v>
          </cell>
          <cell r="N131">
            <v>22.925999999999998</v>
          </cell>
          <cell r="O131">
            <v>22.815999999999999</v>
          </cell>
          <cell r="P131">
            <v>22.7</v>
          </cell>
        </row>
        <row r="132">
          <cell r="A132" t="str">
            <v>Italy</v>
          </cell>
          <cell r="B132" t="str">
            <v>ITA</v>
          </cell>
          <cell r="C132" t="str">
            <v>Rural population (% of total population)</v>
          </cell>
          <cell r="D132" t="str">
            <v>SP.RUR.TOTL.ZS</v>
          </cell>
          <cell r="E132">
            <v>32.143999999999998</v>
          </cell>
          <cell r="F132">
            <v>32.026000000000003</v>
          </cell>
          <cell r="G132">
            <v>31.908000000000001</v>
          </cell>
          <cell r="H132">
            <v>31.791</v>
          </cell>
          <cell r="I132">
            <v>31.672999999999998</v>
          </cell>
          <cell r="J132">
            <v>31.556000000000001</v>
          </cell>
          <cell r="K132">
            <v>31.44</v>
          </cell>
          <cell r="L132">
            <v>31.314</v>
          </cell>
          <cell r="M132">
            <v>31.178999999999998</v>
          </cell>
          <cell r="N132">
            <v>31.036000000000001</v>
          </cell>
          <cell r="O132">
            <v>30.884</v>
          </cell>
          <cell r="P132">
            <v>30.722999999999999</v>
          </cell>
        </row>
        <row r="133">
          <cell r="A133" t="str">
            <v>Vanuatu</v>
          </cell>
          <cell r="B133" t="str">
            <v>VUT</v>
          </cell>
          <cell r="C133" t="str">
            <v>Rural population (% of total population)</v>
          </cell>
          <cell r="D133" t="str">
            <v>SP.RUR.TOTL.ZS</v>
          </cell>
          <cell r="E133">
            <v>76.608000000000004</v>
          </cell>
          <cell r="F133">
            <v>76.313000000000002</v>
          </cell>
          <cell r="G133">
            <v>76.015000000000001</v>
          </cell>
          <cell r="H133">
            <v>75.713999999999999</v>
          </cell>
          <cell r="I133">
            <v>75.411000000000001</v>
          </cell>
          <cell r="J133">
            <v>75.105999999999995</v>
          </cell>
          <cell r="K133">
            <v>74.8</v>
          </cell>
          <cell r="L133">
            <v>74.492000000000004</v>
          </cell>
          <cell r="M133">
            <v>74.183000000000007</v>
          </cell>
          <cell r="N133">
            <v>73.872</v>
          </cell>
          <cell r="O133">
            <v>73.558999999999997</v>
          </cell>
          <cell r="P133">
            <v>73.245999999999995</v>
          </cell>
        </row>
        <row r="134">
          <cell r="A134" t="str">
            <v>Venezuela, RB</v>
          </cell>
          <cell r="B134" t="str">
            <v>VEN</v>
          </cell>
          <cell r="C134" t="str">
            <v>Rural population (% of total population)</v>
          </cell>
          <cell r="D134" t="str">
            <v>SP.RUR.TOTL.ZS</v>
          </cell>
          <cell r="E134">
            <v>11.395</v>
          </cell>
          <cell r="F134">
            <v>11.353999999999999</v>
          </cell>
          <cell r="G134">
            <v>11.313000000000001</v>
          </cell>
          <cell r="H134">
            <v>11.272</v>
          </cell>
          <cell r="I134">
            <v>11.231</v>
          </cell>
          <cell r="J134">
            <v>11.19</v>
          </cell>
          <cell r="K134">
            <v>11.148999999999999</v>
          </cell>
          <cell r="L134">
            <v>11.106</v>
          </cell>
          <cell r="M134">
            <v>11.058999999999999</v>
          </cell>
          <cell r="N134">
            <v>11.01</v>
          </cell>
          <cell r="O134">
            <v>10.957000000000001</v>
          </cell>
          <cell r="P134">
            <v>10.901999999999999</v>
          </cell>
        </row>
        <row r="135">
          <cell r="A135" t="str">
            <v>Bahrain</v>
          </cell>
          <cell r="B135" t="str">
            <v>BHR</v>
          </cell>
          <cell r="C135" t="str">
            <v>Rural population (% of total population)</v>
          </cell>
          <cell r="D135" t="str">
            <v>SP.RUR.TOTL.ZS</v>
          </cell>
          <cell r="E135">
            <v>11.581</v>
          </cell>
          <cell r="F135">
            <v>11.558999999999999</v>
          </cell>
          <cell r="G135">
            <v>11.532</v>
          </cell>
          <cell r="H135">
            <v>11.5</v>
          </cell>
          <cell r="I135">
            <v>11.465</v>
          </cell>
          <cell r="J135">
            <v>11.425000000000001</v>
          </cell>
          <cell r="K135">
            <v>11.381</v>
          </cell>
          <cell r="L135">
            <v>11.333</v>
          </cell>
          <cell r="M135">
            <v>11.281000000000001</v>
          </cell>
          <cell r="N135">
            <v>11.225</v>
          </cell>
          <cell r="O135">
            <v>11.164999999999999</v>
          </cell>
          <cell r="P135">
            <v>11.101000000000001</v>
          </cell>
        </row>
        <row r="136">
          <cell r="A136" t="str">
            <v>Uganda</v>
          </cell>
          <cell r="B136" t="str">
            <v>UGA</v>
          </cell>
          <cell r="C136" t="str">
            <v>Rural population (% of total population)</v>
          </cell>
          <cell r="D136" t="str">
            <v>SP.RUR.TOTL.ZS</v>
          </cell>
          <cell r="E136">
            <v>86.686999999999998</v>
          </cell>
          <cell r="F136">
            <v>86.4</v>
          </cell>
          <cell r="G136">
            <v>86.108000000000004</v>
          </cell>
          <cell r="H136">
            <v>85.811000000000007</v>
          </cell>
          <cell r="I136">
            <v>85.507999999999996</v>
          </cell>
          <cell r="J136">
            <v>85.2</v>
          </cell>
          <cell r="K136">
            <v>84.885000000000005</v>
          </cell>
          <cell r="L136">
            <v>84.563000000000002</v>
          </cell>
          <cell r="M136">
            <v>84.233999999999995</v>
          </cell>
          <cell r="N136">
            <v>83.899000000000001</v>
          </cell>
          <cell r="O136">
            <v>83.555999999999997</v>
          </cell>
          <cell r="P136">
            <v>83.206000000000003</v>
          </cell>
        </row>
        <row r="137">
          <cell r="A137" t="str">
            <v>Central African Republic</v>
          </cell>
          <cell r="B137" t="str">
            <v>CAF</v>
          </cell>
          <cell r="C137" t="str">
            <v>Rural population (% of total population)</v>
          </cell>
          <cell r="D137" t="str">
            <v>SP.RUR.TOTL.ZS</v>
          </cell>
          <cell r="E137">
            <v>61.817</v>
          </cell>
          <cell r="F137">
            <v>61.682000000000002</v>
          </cell>
          <cell r="G137">
            <v>61.53</v>
          </cell>
          <cell r="H137">
            <v>61.36</v>
          </cell>
          <cell r="I137">
            <v>61.171999999999997</v>
          </cell>
          <cell r="J137">
            <v>60.966000000000001</v>
          </cell>
          <cell r="K137">
            <v>60.741999999999997</v>
          </cell>
          <cell r="L137">
            <v>60.5</v>
          </cell>
          <cell r="M137">
            <v>60.241</v>
          </cell>
          <cell r="N137">
            <v>59.963000000000001</v>
          </cell>
          <cell r="O137">
            <v>59.667999999999999</v>
          </cell>
          <cell r="P137">
            <v>59.353999999999999</v>
          </cell>
        </row>
        <row r="138">
          <cell r="A138" t="str">
            <v>Bahamas</v>
          </cell>
          <cell r="B138" t="str">
            <v>BHS</v>
          </cell>
          <cell r="C138" t="str">
            <v>Rural population (% of total population)</v>
          </cell>
          <cell r="D138" t="str">
            <v>SP.RUR.TOTL.ZS</v>
          </cell>
          <cell r="E138">
            <v>17.666</v>
          </cell>
          <cell r="F138">
            <v>17.611999999999998</v>
          </cell>
          <cell r="G138">
            <v>17.558</v>
          </cell>
          <cell r="H138">
            <v>17.504999999999999</v>
          </cell>
          <cell r="I138">
            <v>17.451000000000001</v>
          </cell>
          <cell r="J138">
            <v>17.393999999999998</v>
          </cell>
          <cell r="K138">
            <v>17.332999999999998</v>
          </cell>
          <cell r="L138">
            <v>17.268000000000001</v>
          </cell>
          <cell r="M138">
            <v>17.199000000000002</v>
          </cell>
          <cell r="N138">
            <v>17.126000000000001</v>
          </cell>
          <cell r="O138">
            <v>17.048999999999999</v>
          </cell>
          <cell r="P138">
            <v>16.969000000000001</v>
          </cell>
        </row>
        <row r="139">
          <cell r="A139" t="str">
            <v>Faroe Islands</v>
          </cell>
          <cell r="B139" t="str">
            <v>FRO</v>
          </cell>
          <cell r="C139" t="str">
            <v>Rural population (% of total population)</v>
          </cell>
          <cell r="D139" t="str">
            <v>SP.RUR.TOTL.ZS</v>
          </cell>
          <cell r="E139">
            <v>59.853000000000002</v>
          </cell>
          <cell r="F139">
            <v>59.658999999999999</v>
          </cell>
          <cell r="G139">
            <v>59.463999999999999</v>
          </cell>
          <cell r="H139">
            <v>59.268999999999998</v>
          </cell>
          <cell r="I139">
            <v>59.073999999999998</v>
          </cell>
          <cell r="J139">
            <v>58.878</v>
          </cell>
          <cell r="K139">
            <v>58.677</v>
          </cell>
          <cell r="L139">
            <v>58.47</v>
          </cell>
          <cell r="M139">
            <v>58.256999999999998</v>
          </cell>
          <cell r="N139">
            <v>58.037999999999997</v>
          </cell>
          <cell r="O139">
            <v>57.813000000000002</v>
          </cell>
          <cell r="P139">
            <v>57.582999999999998</v>
          </cell>
        </row>
        <row r="140">
          <cell r="A140" t="str">
            <v>Mozambique</v>
          </cell>
          <cell r="B140" t="str">
            <v>MOZ</v>
          </cell>
          <cell r="C140" t="str">
            <v>Rural population (% of total population)</v>
          </cell>
          <cell r="D140" t="str">
            <v>SP.RUR.TOTL.ZS</v>
          </cell>
          <cell r="E140">
            <v>69.817999999999998</v>
          </cell>
          <cell r="F140">
            <v>69.635999999999996</v>
          </cell>
          <cell r="G140">
            <v>69.451999999999998</v>
          </cell>
          <cell r="H140">
            <v>69.254999999999995</v>
          </cell>
          <cell r="I140">
            <v>69.045000000000002</v>
          </cell>
          <cell r="J140">
            <v>68.820999999999998</v>
          </cell>
          <cell r="K140">
            <v>68.582999999999998</v>
          </cell>
          <cell r="L140">
            <v>68.331000000000003</v>
          </cell>
          <cell r="M140">
            <v>68.066000000000003</v>
          </cell>
          <cell r="N140">
            <v>67.786000000000001</v>
          </cell>
          <cell r="O140">
            <v>67.492000000000004</v>
          </cell>
          <cell r="P140">
            <v>67.183999999999997</v>
          </cell>
        </row>
        <row r="141">
          <cell r="A141" t="str">
            <v>San Marino</v>
          </cell>
          <cell r="B141" t="str">
            <v>SMR</v>
          </cell>
          <cell r="C141" t="str">
            <v>Rural population (% of total population)</v>
          </cell>
          <cell r="D141" t="str">
            <v>SP.RUR.TOTL.ZS</v>
          </cell>
          <cell r="E141">
            <v>5.9689999999999896</v>
          </cell>
          <cell r="F141">
            <v>5.9560000000000004</v>
          </cell>
          <cell r="G141">
            <v>5.944</v>
          </cell>
          <cell r="H141">
            <v>5.9300000000000104</v>
          </cell>
          <cell r="I141">
            <v>5.9139999999999997</v>
          </cell>
          <cell r="J141">
            <v>5.8959999999999999</v>
          </cell>
          <cell r="K141">
            <v>5.8769999999999998</v>
          </cell>
          <cell r="L141">
            <v>5.8559999999999901</v>
          </cell>
          <cell r="M141">
            <v>5.8339999999999996</v>
          </cell>
          <cell r="N141">
            <v>5.81</v>
          </cell>
          <cell r="O141">
            <v>5.7840000000000096</v>
          </cell>
          <cell r="P141">
            <v>5.7560000000000002</v>
          </cell>
        </row>
        <row r="142">
          <cell r="A142" t="str">
            <v>Romania</v>
          </cell>
          <cell r="B142" t="str">
            <v>ROU</v>
          </cell>
          <cell r="C142" t="str">
            <v>Rural population (% of total population)</v>
          </cell>
          <cell r="D142" t="str">
            <v>SP.RUR.TOTL.ZS</v>
          </cell>
          <cell r="E142">
            <v>46.695</v>
          </cell>
          <cell r="F142">
            <v>46.564</v>
          </cell>
          <cell r="G142">
            <v>46.433</v>
          </cell>
          <cell r="H142">
            <v>46.302</v>
          </cell>
          <cell r="I142">
            <v>46.170999999999999</v>
          </cell>
          <cell r="J142">
            <v>46.04</v>
          </cell>
          <cell r="K142">
            <v>45.908999999999999</v>
          </cell>
          <cell r="L142">
            <v>45.765000000000001</v>
          </cell>
          <cell r="M142">
            <v>45.606999999999999</v>
          </cell>
          <cell r="N142">
            <v>45.436</v>
          </cell>
          <cell r="O142">
            <v>45.250999999999998</v>
          </cell>
          <cell r="P142">
            <v>45.052999999999997</v>
          </cell>
        </row>
        <row r="143">
          <cell r="A143" t="str">
            <v>Burundi</v>
          </cell>
          <cell r="B143" t="str">
            <v>BDI</v>
          </cell>
          <cell r="C143" t="str">
            <v>Rural population (% of total population)</v>
          </cell>
          <cell r="D143" t="str">
            <v>SP.RUR.TOTL.ZS</v>
          </cell>
          <cell r="E143">
            <v>90.382999999999996</v>
          </cell>
          <cell r="F143">
            <v>90.135999999999996</v>
          </cell>
          <cell r="G143">
            <v>89.882000000000005</v>
          </cell>
          <cell r="H143">
            <v>89.623999999999995</v>
          </cell>
          <cell r="I143">
            <v>89.358999999999995</v>
          </cell>
          <cell r="J143">
            <v>89.087999999999994</v>
          </cell>
          <cell r="K143">
            <v>88.811000000000007</v>
          </cell>
          <cell r="L143">
            <v>88.528000000000006</v>
          </cell>
          <cell r="M143">
            <v>88.239000000000004</v>
          </cell>
          <cell r="N143">
            <v>87.942999999999998</v>
          </cell>
          <cell r="O143">
            <v>87.641000000000005</v>
          </cell>
          <cell r="P143">
            <v>87.332999999999998</v>
          </cell>
        </row>
        <row r="144">
          <cell r="A144" t="str">
            <v>Georgia</v>
          </cell>
          <cell r="B144" t="str">
            <v>GEO</v>
          </cell>
          <cell r="C144" t="str">
            <v>Rural population (% of total population)</v>
          </cell>
          <cell r="D144" t="str">
            <v>SP.RUR.TOTL.ZS</v>
          </cell>
          <cell r="E144">
            <v>47.475000000000001</v>
          </cell>
          <cell r="F144">
            <v>47.424999999999997</v>
          </cell>
          <cell r="G144">
            <v>47.375</v>
          </cell>
          <cell r="H144">
            <v>47.277000000000001</v>
          </cell>
          <cell r="I144">
            <v>47.131</v>
          </cell>
          <cell r="J144">
            <v>46.984000000000002</v>
          </cell>
          <cell r="K144">
            <v>46.838000000000001</v>
          </cell>
          <cell r="L144">
            <v>46.691000000000003</v>
          </cell>
          <cell r="M144">
            <v>46.531999999999996</v>
          </cell>
          <cell r="N144">
            <v>46.359000000000002</v>
          </cell>
          <cell r="O144">
            <v>46.173999999999999</v>
          </cell>
          <cell r="P144">
            <v>45.975000000000001</v>
          </cell>
        </row>
        <row r="145">
          <cell r="A145" t="str">
            <v>Djibouti</v>
          </cell>
          <cell r="B145" t="str">
            <v>DJI</v>
          </cell>
          <cell r="C145" t="str">
            <v>Rural population (% of total population)</v>
          </cell>
          <cell r="D145" t="str">
            <v>SP.RUR.TOTL.ZS</v>
          </cell>
          <cell r="E145">
            <v>23.193000000000001</v>
          </cell>
          <cell r="F145">
            <v>23.146999999999998</v>
          </cell>
          <cell r="G145">
            <v>23.100999999999999</v>
          </cell>
          <cell r="H145">
            <v>23.056000000000001</v>
          </cell>
          <cell r="I145">
            <v>23.004000000000001</v>
          </cell>
          <cell r="J145">
            <v>22.946999999999999</v>
          </cell>
          <cell r="K145">
            <v>22.882999999999999</v>
          </cell>
          <cell r="L145">
            <v>22.814</v>
          </cell>
          <cell r="M145">
            <v>22.738</v>
          </cell>
          <cell r="N145">
            <v>22.657</v>
          </cell>
          <cell r="O145">
            <v>22.57</v>
          </cell>
          <cell r="P145">
            <v>22.477</v>
          </cell>
        </row>
        <row r="146">
          <cell r="A146" t="str">
            <v>Niger</v>
          </cell>
          <cell r="B146" t="str">
            <v>NER</v>
          </cell>
          <cell r="C146" t="str">
            <v>Rural population (% of total population)</v>
          </cell>
          <cell r="D146" t="str">
            <v>SP.RUR.TOTL.ZS</v>
          </cell>
          <cell r="E146">
            <v>83.137</v>
          </cell>
          <cell r="F146">
            <v>82.981999999999999</v>
          </cell>
          <cell r="G146">
            <v>82.814999999999998</v>
          </cell>
          <cell r="H146">
            <v>82.634</v>
          </cell>
          <cell r="I146">
            <v>82.441000000000003</v>
          </cell>
          <cell r="J146">
            <v>82.233999999999995</v>
          </cell>
          <cell r="K146">
            <v>82.013999999999996</v>
          </cell>
          <cell r="L146">
            <v>81.78</v>
          </cell>
          <cell r="M146">
            <v>81.531000000000006</v>
          </cell>
          <cell r="N146">
            <v>81.268000000000001</v>
          </cell>
          <cell r="O146">
            <v>80.989999999999995</v>
          </cell>
          <cell r="P146">
            <v>80.697000000000003</v>
          </cell>
        </row>
        <row r="147">
          <cell r="A147" t="str">
            <v>Iraq</v>
          </cell>
          <cell r="B147" t="str">
            <v>IRQ</v>
          </cell>
          <cell r="C147" t="str">
            <v>Rural population (% of total population)</v>
          </cell>
          <cell r="D147" t="str">
            <v>SP.RUR.TOTL.ZS</v>
          </cell>
          <cell r="E147">
            <v>31.181000000000001</v>
          </cell>
          <cell r="F147">
            <v>31.126999999999999</v>
          </cell>
          <cell r="G147">
            <v>31.073</v>
          </cell>
          <cell r="H147">
            <v>31.02</v>
          </cell>
          <cell r="I147">
            <v>30.966000000000001</v>
          </cell>
          <cell r="J147">
            <v>30.902000000000001</v>
          </cell>
          <cell r="K147">
            <v>30.824999999999999</v>
          </cell>
          <cell r="L147">
            <v>30.738</v>
          </cell>
          <cell r="M147">
            <v>30.638999999999999</v>
          </cell>
          <cell r="N147">
            <v>30.529</v>
          </cell>
          <cell r="O147">
            <v>30.408000000000001</v>
          </cell>
          <cell r="P147">
            <v>30.277000000000001</v>
          </cell>
        </row>
        <row r="148">
          <cell r="A148" t="str">
            <v>Russian Federation</v>
          </cell>
          <cell r="B148" t="str">
            <v>RUS</v>
          </cell>
          <cell r="C148" t="str">
            <v>Rural population (% of total population)</v>
          </cell>
          <cell r="D148" t="str">
            <v>SP.RUR.TOTL.ZS</v>
          </cell>
          <cell r="E148">
            <v>26.492000000000001</v>
          </cell>
          <cell r="F148">
            <v>26.446999999999999</v>
          </cell>
          <cell r="G148">
            <v>26.402000000000001</v>
          </cell>
          <cell r="H148">
            <v>26.358000000000001</v>
          </cell>
          <cell r="I148">
            <v>26.312999999999999</v>
          </cell>
          <cell r="J148">
            <v>26.268000000000001</v>
          </cell>
          <cell r="K148">
            <v>26.213999999999999</v>
          </cell>
          <cell r="L148">
            <v>26.149000000000001</v>
          </cell>
          <cell r="M148">
            <v>26.076000000000001</v>
          </cell>
          <cell r="N148">
            <v>25.992000000000001</v>
          </cell>
          <cell r="O148">
            <v>25.899000000000001</v>
          </cell>
          <cell r="P148">
            <v>25.797000000000001</v>
          </cell>
        </row>
        <row r="149">
          <cell r="A149" t="str">
            <v>South Sudan</v>
          </cell>
          <cell r="B149" t="str">
            <v>SSD</v>
          </cell>
          <cell r="C149" t="str">
            <v>Rural population (% of total population)</v>
          </cell>
          <cell r="D149" t="str">
            <v>SP.RUR.TOTL.ZS</v>
          </cell>
          <cell r="E149">
            <v>82.712999999999994</v>
          </cell>
          <cell r="F149">
            <v>82.58</v>
          </cell>
          <cell r="G149">
            <v>82.444999999999993</v>
          </cell>
          <cell r="H149">
            <v>82.301000000000002</v>
          </cell>
          <cell r="I149">
            <v>82.144999999999996</v>
          </cell>
          <cell r="J149">
            <v>81.977999999999994</v>
          </cell>
          <cell r="K149">
            <v>81.8</v>
          </cell>
          <cell r="L149">
            <v>81.61</v>
          </cell>
          <cell r="M149">
            <v>81.409000000000006</v>
          </cell>
          <cell r="N149">
            <v>81.195999999999998</v>
          </cell>
          <cell r="O149">
            <v>80.97</v>
          </cell>
          <cell r="P149">
            <v>80.731999999999999</v>
          </cell>
        </row>
        <row r="150">
          <cell r="A150" t="str">
            <v>Cambodia</v>
          </cell>
          <cell r="B150" t="str">
            <v>KHM</v>
          </cell>
          <cell r="C150" t="str">
            <v>Rural population (% of total population)</v>
          </cell>
          <cell r="D150" t="str">
            <v>SP.RUR.TOTL.ZS</v>
          </cell>
          <cell r="E150">
            <v>80.706999999999994</v>
          </cell>
          <cell r="F150">
            <v>80.587000000000003</v>
          </cell>
          <cell r="G150">
            <v>80.466999999999999</v>
          </cell>
          <cell r="H150">
            <v>80.334000000000003</v>
          </cell>
          <cell r="I150">
            <v>80.19</v>
          </cell>
          <cell r="J150">
            <v>80.033000000000001</v>
          </cell>
          <cell r="K150">
            <v>79.863</v>
          </cell>
          <cell r="L150">
            <v>79.680999999999997</v>
          </cell>
          <cell r="M150">
            <v>79.486000000000004</v>
          </cell>
          <cell r="N150">
            <v>79.277000000000001</v>
          </cell>
          <cell r="O150">
            <v>79.055000000000007</v>
          </cell>
          <cell r="P150">
            <v>78.819999999999993</v>
          </cell>
        </row>
        <row r="151">
          <cell r="A151" t="str">
            <v>Equatorial Guinea</v>
          </cell>
          <cell r="B151" t="str">
            <v>GNQ</v>
          </cell>
          <cell r="C151" t="str">
            <v>Rural population (% of total population)</v>
          </cell>
          <cell r="D151" t="str">
            <v>SP.RUR.TOTL.ZS</v>
          </cell>
          <cell r="E151">
            <v>61.097000000000001</v>
          </cell>
          <cell r="F151">
            <v>61.036999999999999</v>
          </cell>
          <cell r="G151">
            <v>60.963000000000001</v>
          </cell>
          <cell r="H151">
            <v>60.877000000000002</v>
          </cell>
          <cell r="I151">
            <v>60.777000000000001</v>
          </cell>
          <cell r="J151">
            <v>60.662999999999997</v>
          </cell>
          <cell r="K151">
            <v>60.536999999999999</v>
          </cell>
          <cell r="L151">
            <v>60.396999999999998</v>
          </cell>
          <cell r="M151">
            <v>60.244</v>
          </cell>
          <cell r="N151">
            <v>60.076999999999998</v>
          </cell>
          <cell r="O151">
            <v>59.896999999999998</v>
          </cell>
          <cell r="P151">
            <v>59.704000000000001</v>
          </cell>
        </row>
        <row r="152">
          <cell r="A152" t="str">
            <v>Serbia</v>
          </cell>
          <cell r="B152" t="str">
            <v>SRB</v>
          </cell>
          <cell r="C152" t="str">
            <v>Rural population (% of total population)</v>
          </cell>
          <cell r="D152" t="str">
            <v>SP.RUR.TOTL.ZS</v>
          </cell>
          <cell r="E152">
            <v>45.207000000000001</v>
          </cell>
          <cell r="F152">
            <v>44.94</v>
          </cell>
          <cell r="G152">
            <v>44.89</v>
          </cell>
          <cell r="H152">
            <v>44.841000000000001</v>
          </cell>
          <cell r="I152">
            <v>44.792000000000002</v>
          </cell>
          <cell r="J152">
            <v>44.741999999999997</v>
          </cell>
          <cell r="K152">
            <v>44.692999999999998</v>
          </cell>
          <cell r="L152">
            <v>44.627000000000002</v>
          </cell>
          <cell r="M152">
            <v>44.545000000000002</v>
          </cell>
          <cell r="N152">
            <v>44.447000000000003</v>
          </cell>
          <cell r="O152">
            <v>44.332000000000001</v>
          </cell>
          <cell r="P152">
            <v>44.201000000000001</v>
          </cell>
        </row>
        <row r="153">
          <cell r="A153" t="str">
            <v>Switzerland</v>
          </cell>
          <cell r="B153" t="str">
            <v>CHE</v>
          </cell>
          <cell r="C153" t="str">
            <v>Rural population (% of total population)</v>
          </cell>
          <cell r="D153" t="str">
            <v>SP.RUR.TOTL.ZS</v>
          </cell>
          <cell r="E153">
            <v>26.488</v>
          </cell>
          <cell r="F153">
            <v>26.45</v>
          </cell>
          <cell r="G153">
            <v>26.411999999999999</v>
          </cell>
          <cell r="H153">
            <v>26.375</v>
          </cell>
          <cell r="I153">
            <v>26.337</v>
          </cell>
          <cell r="J153">
            <v>26.298999999999999</v>
          </cell>
          <cell r="K153">
            <v>26.260999999999999</v>
          </cell>
          <cell r="L153">
            <v>26.213000000000001</v>
          </cell>
          <cell r="M153">
            <v>26.155999999999999</v>
          </cell>
          <cell r="N153">
            <v>26.088000000000001</v>
          </cell>
          <cell r="O153">
            <v>26.01</v>
          </cell>
          <cell r="P153">
            <v>25.922999999999998</v>
          </cell>
        </row>
        <row r="154">
          <cell r="A154" t="str">
            <v>Sudan</v>
          </cell>
          <cell r="B154" t="str">
            <v>SDN</v>
          </cell>
          <cell r="C154" t="str">
            <v>Rural population (% of total population)</v>
          </cell>
          <cell r="D154" t="str">
            <v>SP.RUR.TOTL.ZS</v>
          </cell>
          <cell r="E154">
            <v>67.186999999999998</v>
          </cell>
          <cell r="F154">
            <v>67.134</v>
          </cell>
          <cell r="G154">
            <v>67.081000000000003</v>
          </cell>
          <cell r="H154">
            <v>67.010000000000005</v>
          </cell>
          <cell r="I154">
            <v>66.92</v>
          </cell>
          <cell r="J154">
            <v>66.811999999999998</v>
          </cell>
          <cell r="K154">
            <v>66.685000000000002</v>
          </cell>
          <cell r="L154">
            <v>66.540000000000006</v>
          </cell>
          <cell r="M154">
            <v>66.376999999999995</v>
          </cell>
          <cell r="N154">
            <v>66.194000000000003</v>
          </cell>
          <cell r="O154">
            <v>65.992999999999995</v>
          </cell>
          <cell r="P154">
            <v>65.772999999999996</v>
          </cell>
        </row>
        <row r="155">
          <cell r="A155" t="str">
            <v>New Zealand</v>
          </cell>
          <cell r="B155" t="str">
            <v>NZL</v>
          </cell>
          <cell r="C155" t="str">
            <v>Rural population (% of total population)</v>
          </cell>
          <cell r="D155" t="str">
            <v>SP.RUR.TOTL.ZS</v>
          </cell>
          <cell r="E155">
            <v>13.922000000000001</v>
          </cell>
          <cell r="F155">
            <v>13.896000000000001</v>
          </cell>
          <cell r="G155">
            <v>13.87</v>
          </cell>
          <cell r="H155">
            <v>13.852</v>
          </cell>
          <cell r="I155">
            <v>13.835000000000001</v>
          </cell>
          <cell r="J155">
            <v>13.817</v>
          </cell>
          <cell r="K155">
            <v>13.8</v>
          </cell>
          <cell r="L155">
            <v>13.776999999999999</v>
          </cell>
          <cell r="M155">
            <v>13.749000000000001</v>
          </cell>
          <cell r="N155">
            <v>13.715999999999999</v>
          </cell>
          <cell r="O155">
            <v>13.678000000000001</v>
          </cell>
          <cell r="P155">
            <v>13.635</v>
          </cell>
        </row>
        <row r="156">
          <cell r="A156" t="str">
            <v>Kiribati</v>
          </cell>
          <cell r="B156" t="str">
            <v>KIR</v>
          </cell>
          <cell r="C156" t="str">
            <v>Rural population (% of total population)</v>
          </cell>
          <cell r="D156" t="str">
            <v>SP.RUR.TOTL.ZS</v>
          </cell>
          <cell r="E156">
            <v>56.429000000000002</v>
          </cell>
          <cell r="F156">
            <v>56.396999999999998</v>
          </cell>
          <cell r="G156">
            <v>56.353000000000002</v>
          </cell>
          <cell r="H156">
            <v>56.295999999999999</v>
          </cell>
          <cell r="I156">
            <v>56.226999999999997</v>
          </cell>
          <cell r="J156">
            <v>56.145000000000003</v>
          </cell>
          <cell r="K156">
            <v>56.052</v>
          </cell>
          <cell r="L156">
            <v>55.945</v>
          </cell>
          <cell r="M156">
            <v>55.826999999999998</v>
          </cell>
          <cell r="N156">
            <v>55.695999999999998</v>
          </cell>
          <cell r="O156">
            <v>55.552999999999997</v>
          </cell>
          <cell r="P156">
            <v>55.396999999999998</v>
          </cell>
        </row>
        <row r="157">
          <cell r="A157" t="str">
            <v>Malawi</v>
          </cell>
          <cell r="B157" t="str">
            <v>MWI</v>
          </cell>
          <cell r="C157" t="str">
            <v>Rural population (% of total population)</v>
          </cell>
          <cell r="D157" t="str">
            <v>SP.RUR.TOTL.ZS</v>
          </cell>
          <cell r="E157">
            <v>84.855999999999995</v>
          </cell>
          <cell r="F157">
            <v>84.765000000000001</v>
          </cell>
          <cell r="G157">
            <v>84.674000000000007</v>
          </cell>
          <cell r="H157">
            <v>84.572999999999993</v>
          </cell>
          <cell r="I157">
            <v>84.46</v>
          </cell>
          <cell r="J157">
            <v>84.337000000000003</v>
          </cell>
          <cell r="K157">
            <v>84.201999999999998</v>
          </cell>
          <cell r="L157">
            <v>84.055999999999997</v>
          </cell>
          <cell r="M157">
            <v>83.897999999999996</v>
          </cell>
          <cell r="N157">
            <v>83.727999999999994</v>
          </cell>
          <cell r="O157">
            <v>83.546000000000006</v>
          </cell>
          <cell r="P157">
            <v>83.352000000000004</v>
          </cell>
        </row>
        <row r="158">
          <cell r="A158" t="str">
            <v>Bosnia and Herzegovina</v>
          </cell>
          <cell r="B158" t="str">
            <v>BIH</v>
          </cell>
          <cell r="C158" t="str">
            <v>Rural population (% of total population)</v>
          </cell>
          <cell r="D158" t="str">
            <v>SP.RUR.TOTL.ZS</v>
          </cell>
          <cell r="E158">
            <v>60.819000000000003</v>
          </cell>
          <cell r="F158">
            <v>60.84</v>
          </cell>
          <cell r="G158">
            <v>60.838999999999999</v>
          </cell>
          <cell r="H158">
            <v>60.817</v>
          </cell>
          <cell r="I158">
            <v>60.774000000000001</v>
          </cell>
          <cell r="J158">
            <v>60.709000000000003</v>
          </cell>
          <cell r="K158">
            <v>60.622</v>
          </cell>
          <cell r="L158">
            <v>60.514000000000003</v>
          </cell>
          <cell r="M158">
            <v>60.384</v>
          </cell>
          <cell r="N158">
            <v>60.232999999999997</v>
          </cell>
          <cell r="O158">
            <v>60.06</v>
          </cell>
          <cell r="P158">
            <v>59.865000000000002</v>
          </cell>
        </row>
        <row r="159">
          <cell r="A159" t="str">
            <v>Channel Islands</v>
          </cell>
          <cell r="B159" t="str">
            <v>CHI</v>
          </cell>
          <cell r="C159" t="str">
            <v>Rural population (% of total population)</v>
          </cell>
          <cell r="D159" t="str">
            <v>SP.RUR.TOTL.ZS</v>
          </cell>
          <cell r="E159">
            <v>69.194999999999993</v>
          </cell>
          <cell r="F159">
            <v>69.132999999999996</v>
          </cell>
          <cell r="G159">
            <v>69.070999999999998</v>
          </cell>
          <cell r="H159">
            <v>69.007999999999996</v>
          </cell>
          <cell r="I159">
            <v>68.945999999999998</v>
          </cell>
          <cell r="J159">
            <v>68.884</v>
          </cell>
          <cell r="K159">
            <v>68.811000000000007</v>
          </cell>
          <cell r="L159">
            <v>68.728999999999999</v>
          </cell>
          <cell r="M159">
            <v>68.637</v>
          </cell>
          <cell r="N159">
            <v>68.534999999999997</v>
          </cell>
          <cell r="O159">
            <v>68.423000000000002</v>
          </cell>
          <cell r="P159">
            <v>68.302000000000007</v>
          </cell>
        </row>
        <row r="160">
          <cell r="A160" t="str">
            <v>Chad</v>
          </cell>
          <cell r="B160" t="str">
            <v>TCD</v>
          </cell>
          <cell r="C160" t="str">
            <v>Rural population (% of total population)</v>
          </cell>
          <cell r="D160" t="str">
            <v>SP.RUR.TOTL.ZS</v>
          </cell>
          <cell r="E160">
            <v>78.165999999999997</v>
          </cell>
          <cell r="F160">
            <v>78.132000000000005</v>
          </cell>
          <cell r="G160">
            <v>78.099000000000004</v>
          </cell>
          <cell r="H160">
            <v>78.066000000000003</v>
          </cell>
          <cell r="I160">
            <v>78.016999999999996</v>
          </cell>
          <cell r="J160">
            <v>77.951999999999998</v>
          </cell>
          <cell r="K160">
            <v>77.870999999999995</v>
          </cell>
          <cell r="L160">
            <v>77.772999999999996</v>
          </cell>
          <cell r="M160">
            <v>77.659000000000006</v>
          </cell>
          <cell r="N160">
            <v>77.528999999999996</v>
          </cell>
          <cell r="O160">
            <v>77.382000000000005</v>
          </cell>
          <cell r="P160">
            <v>77.218000000000004</v>
          </cell>
        </row>
        <row r="161">
          <cell r="A161" t="str">
            <v>Kyrgyz Republic</v>
          </cell>
          <cell r="B161" t="str">
            <v>KGZ</v>
          </cell>
          <cell r="C161" t="str">
            <v>Rural population (% of total population)</v>
          </cell>
          <cell r="D161" t="str">
            <v>SP.RUR.TOTL.ZS</v>
          </cell>
          <cell r="E161">
            <v>64.710999999999999</v>
          </cell>
          <cell r="F161">
            <v>64.712999999999994</v>
          </cell>
          <cell r="G161">
            <v>64.715000000000003</v>
          </cell>
          <cell r="H161">
            <v>64.715999999999994</v>
          </cell>
          <cell r="I161">
            <v>64.697000000000003</v>
          </cell>
          <cell r="J161">
            <v>64.658000000000001</v>
          </cell>
          <cell r="K161">
            <v>64.596999999999994</v>
          </cell>
          <cell r="L161">
            <v>64.516999999999996</v>
          </cell>
          <cell r="M161">
            <v>64.415000000000006</v>
          </cell>
          <cell r="N161">
            <v>64.293000000000006</v>
          </cell>
          <cell r="O161">
            <v>64.150000000000006</v>
          </cell>
          <cell r="P161">
            <v>63.985999999999997</v>
          </cell>
        </row>
        <row r="162">
          <cell r="A162" t="str">
            <v>Comoros</v>
          </cell>
          <cell r="B162" t="str">
            <v>COM</v>
          </cell>
          <cell r="C162" t="str">
            <v>Rural population (% of total population)</v>
          </cell>
          <cell r="D162" t="str">
            <v>SP.RUR.TOTL.ZS</v>
          </cell>
          <cell r="E162">
            <v>72.144999999999996</v>
          </cell>
          <cell r="F162">
            <v>72.149000000000001</v>
          </cell>
          <cell r="G162">
            <v>72.14</v>
          </cell>
          <cell r="H162">
            <v>72.117999999999995</v>
          </cell>
          <cell r="I162">
            <v>72.081999999999994</v>
          </cell>
          <cell r="J162">
            <v>72.034000000000006</v>
          </cell>
          <cell r="K162">
            <v>71.971000000000004</v>
          </cell>
          <cell r="L162">
            <v>71.896000000000001</v>
          </cell>
          <cell r="M162">
            <v>71.807000000000002</v>
          </cell>
          <cell r="N162">
            <v>71.703999999999994</v>
          </cell>
          <cell r="O162">
            <v>71.587999999999994</v>
          </cell>
          <cell r="P162">
            <v>71.459000000000003</v>
          </cell>
        </row>
        <row r="163">
          <cell r="A163" t="str">
            <v>Isle of Man</v>
          </cell>
          <cell r="B163" t="str">
            <v>IMN</v>
          </cell>
          <cell r="C163" t="str">
            <v>Rural population (% of total population)</v>
          </cell>
          <cell r="D163" t="str">
            <v>SP.RUR.TOTL.ZS</v>
          </cell>
          <cell r="E163">
            <v>48.078000000000003</v>
          </cell>
          <cell r="F163">
            <v>48.06</v>
          </cell>
          <cell r="G163">
            <v>48.042000000000002</v>
          </cell>
          <cell r="H163">
            <v>48.024000000000001</v>
          </cell>
          <cell r="I163">
            <v>48.006</v>
          </cell>
          <cell r="J163">
            <v>47.988</v>
          </cell>
          <cell r="K163">
            <v>47.957999999999998</v>
          </cell>
          <cell r="L163">
            <v>47.915999999999997</v>
          </cell>
          <cell r="M163">
            <v>47.862000000000002</v>
          </cell>
          <cell r="N163">
            <v>47.796999999999997</v>
          </cell>
          <cell r="O163">
            <v>47.719000000000001</v>
          </cell>
          <cell r="P163">
            <v>47.628999999999998</v>
          </cell>
        </row>
        <row r="164">
          <cell r="A164" t="str">
            <v>Tonga</v>
          </cell>
          <cell r="B164" t="str">
            <v>TON</v>
          </cell>
          <cell r="C164" t="str">
            <v>Rural population (% of total population)</v>
          </cell>
          <cell r="D164" t="str">
            <v>SP.RUR.TOTL.ZS</v>
          </cell>
          <cell r="E164">
            <v>76.816000000000003</v>
          </cell>
          <cell r="F164">
            <v>76.772999999999996</v>
          </cell>
          <cell r="G164">
            <v>76.718999999999994</v>
          </cell>
          <cell r="H164">
            <v>76.665000000000006</v>
          </cell>
          <cell r="I164">
            <v>76.611000000000004</v>
          </cell>
          <cell r="J164">
            <v>76.557000000000002</v>
          </cell>
          <cell r="K164">
            <v>76.501999999999995</v>
          </cell>
          <cell r="L164">
            <v>76.44</v>
          </cell>
          <cell r="M164">
            <v>76.367999999999995</v>
          </cell>
          <cell r="N164">
            <v>76.287999999999997</v>
          </cell>
          <cell r="O164">
            <v>76.198999999999998</v>
          </cell>
          <cell r="P164">
            <v>76.102000000000004</v>
          </cell>
        </row>
        <row r="165">
          <cell r="A165" t="str">
            <v>Austria</v>
          </cell>
          <cell r="B165" t="str">
            <v>AUT</v>
          </cell>
          <cell r="C165" t="str">
            <v>Rural population (% of total population)</v>
          </cell>
          <cell r="D165" t="str">
            <v>SP.RUR.TOTL.ZS</v>
          </cell>
          <cell r="E165">
            <v>34.170999999999999</v>
          </cell>
          <cell r="F165">
            <v>34.164999999999999</v>
          </cell>
          <cell r="G165">
            <v>34.158999999999999</v>
          </cell>
          <cell r="H165">
            <v>34.152999999999999</v>
          </cell>
          <cell r="I165">
            <v>34.148000000000003</v>
          </cell>
          <cell r="J165">
            <v>34.142000000000003</v>
          </cell>
          <cell r="K165">
            <v>34.136000000000003</v>
          </cell>
          <cell r="L165">
            <v>34.116</v>
          </cell>
          <cell r="M165">
            <v>34.081000000000003</v>
          </cell>
          <cell r="N165">
            <v>34.031999999999996</v>
          </cell>
          <cell r="O165">
            <v>33.968000000000004</v>
          </cell>
          <cell r="P165">
            <v>33.89</v>
          </cell>
        </row>
        <row r="166">
          <cell r="A166" t="str">
            <v>Tajikistan</v>
          </cell>
          <cell r="B166" t="str">
            <v>TJK</v>
          </cell>
          <cell r="C166" t="str">
            <v>Rural population (% of total population)</v>
          </cell>
          <cell r="D166" t="str">
            <v>SP.RUR.TOTL.ZS</v>
          </cell>
          <cell r="E166">
            <v>73.55</v>
          </cell>
          <cell r="F166">
            <v>73.534000000000006</v>
          </cell>
          <cell r="G166">
            <v>73.516999999999996</v>
          </cell>
          <cell r="H166">
            <v>73.5</v>
          </cell>
          <cell r="I166">
            <v>73.483999999999995</v>
          </cell>
          <cell r="J166">
            <v>73.466999999999999</v>
          </cell>
          <cell r="K166">
            <v>73.432000000000002</v>
          </cell>
          <cell r="L166">
            <v>73.379000000000005</v>
          </cell>
          <cell r="M166">
            <v>73.308000000000007</v>
          </cell>
          <cell r="N166">
            <v>73.218000000000004</v>
          </cell>
          <cell r="O166">
            <v>73.108999999999995</v>
          </cell>
          <cell r="P166">
            <v>72.981999999999999</v>
          </cell>
        </row>
        <row r="167">
          <cell r="A167" t="str">
            <v>Guyana</v>
          </cell>
          <cell r="B167" t="str">
            <v>GUY</v>
          </cell>
          <cell r="C167" t="str">
            <v>Rural population (% of total population)</v>
          </cell>
          <cell r="D167" t="str">
            <v>SP.RUR.TOTL.ZS</v>
          </cell>
          <cell r="E167">
            <v>71.742000000000004</v>
          </cell>
          <cell r="F167">
            <v>71.769000000000005</v>
          </cell>
          <cell r="G167">
            <v>71.781999999999996</v>
          </cell>
          <cell r="H167">
            <v>71.778999999999996</v>
          </cell>
          <cell r="I167">
            <v>71.760999999999996</v>
          </cell>
          <cell r="J167">
            <v>71.728999999999999</v>
          </cell>
          <cell r="K167">
            <v>71.680999999999997</v>
          </cell>
          <cell r="L167">
            <v>71.617999999999995</v>
          </cell>
          <cell r="M167">
            <v>71.540999999999997</v>
          </cell>
          <cell r="N167">
            <v>71.447000000000003</v>
          </cell>
          <cell r="O167">
            <v>71.338999999999999</v>
          </cell>
          <cell r="P167">
            <v>71.215999999999994</v>
          </cell>
        </row>
        <row r="168">
          <cell r="A168" t="str">
            <v>St. Kitts and Nevis</v>
          </cell>
          <cell r="B168" t="str">
            <v>KNA</v>
          </cell>
          <cell r="C168" t="str">
            <v>Rural population (% of total population)</v>
          </cell>
          <cell r="D168" t="str">
            <v>SP.RUR.TOTL.ZS</v>
          </cell>
          <cell r="E168">
            <v>68.039000000000001</v>
          </cell>
          <cell r="F168">
            <v>68.106999999999999</v>
          </cell>
          <cell r="G168">
            <v>68.155000000000001</v>
          </cell>
          <cell r="H168">
            <v>68.183999999999997</v>
          </cell>
          <cell r="I168">
            <v>68.194000000000003</v>
          </cell>
          <cell r="J168">
            <v>68.185000000000002</v>
          </cell>
          <cell r="K168">
            <v>68.156000000000006</v>
          </cell>
          <cell r="L168">
            <v>68.108000000000004</v>
          </cell>
          <cell r="M168">
            <v>68.040000000000006</v>
          </cell>
          <cell r="N168">
            <v>67.953000000000003</v>
          </cell>
          <cell r="O168">
            <v>67.846999999999994</v>
          </cell>
          <cell r="P168">
            <v>67.721000000000004</v>
          </cell>
        </row>
        <row r="169">
          <cell r="A169" t="str">
            <v>Egypt, Arab Rep.</v>
          </cell>
          <cell r="B169" t="str">
            <v>EGY</v>
          </cell>
          <cell r="C169" t="str">
            <v>Rural population (% of total population)</v>
          </cell>
          <cell r="D169" t="str">
            <v>SP.RUR.TOTL.ZS</v>
          </cell>
          <cell r="E169">
            <v>56.927</v>
          </cell>
          <cell r="F169">
            <v>56.921999999999997</v>
          </cell>
          <cell r="G169">
            <v>56.942</v>
          </cell>
          <cell r="H169">
            <v>56.960999999999999</v>
          </cell>
          <cell r="I169">
            <v>56.981000000000002</v>
          </cell>
          <cell r="J169">
            <v>57</v>
          </cell>
          <cell r="K169">
            <v>56.997999999999998</v>
          </cell>
          <cell r="L169">
            <v>56.975000000000001</v>
          </cell>
          <cell r="M169">
            <v>56.930999999999997</v>
          </cell>
          <cell r="N169">
            <v>56.865000000000002</v>
          </cell>
          <cell r="O169">
            <v>56.777999999999999</v>
          </cell>
          <cell r="P169">
            <v>56.67</v>
          </cell>
        </row>
        <row r="170">
          <cell r="A170" t="str">
            <v>Micronesia, Fed. Sts.</v>
          </cell>
          <cell r="B170" t="str">
            <v>FSM</v>
          </cell>
          <cell r="C170" t="str">
            <v>Rural population (% of total population)</v>
          </cell>
          <cell r="D170" t="str">
            <v>SP.RUR.TOTL.ZS</v>
          </cell>
          <cell r="E170">
            <v>77.676000000000002</v>
          </cell>
          <cell r="F170">
            <v>77.683000000000007</v>
          </cell>
          <cell r="G170">
            <v>77.688999999999993</v>
          </cell>
          <cell r="H170">
            <v>77.694999999999993</v>
          </cell>
          <cell r="I170">
            <v>77.701999999999998</v>
          </cell>
          <cell r="J170">
            <v>77.697000000000003</v>
          </cell>
          <cell r="K170">
            <v>77.683000000000007</v>
          </cell>
          <cell r="L170">
            <v>77.658000000000001</v>
          </cell>
          <cell r="M170">
            <v>77.622</v>
          </cell>
          <cell r="N170">
            <v>77.575999999999993</v>
          </cell>
          <cell r="O170">
            <v>77.519000000000005</v>
          </cell>
          <cell r="P170">
            <v>77.451999999999998</v>
          </cell>
        </row>
        <row r="171">
          <cell r="A171" t="str">
            <v>Uzbekistan</v>
          </cell>
          <cell r="B171" t="str">
            <v>UZB</v>
          </cell>
          <cell r="C171" t="str">
            <v>Rural population (% of total population)</v>
          </cell>
          <cell r="D171" t="str">
            <v>SP.RUR.TOTL.ZS</v>
          </cell>
          <cell r="E171">
            <v>63.473999999999997</v>
          </cell>
          <cell r="F171">
            <v>63.597999999999999</v>
          </cell>
          <cell r="G171">
            <v>63.695</v>
          </cell>
          <cell r="H171">
            <v>63.765000000000001</v>
          </cell>
          <cell r="I171">
            <v>63.808999999999997</v>
          </cell>
          <cell r="J171">
            <v>63.826999999999998</v>
          </cell>
          <cell r="K171">
            <v>63.817999999999998</v>
          </cell>
          <cell r="L171">
            <v>63.783000000000001</v>
          </cell>
          <cell r="M171">
            <v>63.722000000000001</v>
          </cell>
          <cell r="N171">
            <v>63.634999999999998</v>
          </cell>
          <cell r="O171">
            <v>63.521000000000001</v>
          </cell>
          <cell r="P171">
            <v>63.38</v>
          </cell>
        </row>
        <row r="172">
          <cell r="A172" t="str">
            <v>Sri Lanka</v>
          </cell>
          <cell r="B172" t="str">
            <v>LKA</v>
          </cell>
          <cell r="C172" t="str">
            <v>Rural population (% of total population)</v>
          </cell>
          <cell r="D172" t="str">
            <v>SP.RUR.TOTL.ZS</v>
          </cell>
          <cell r="E172">
            <v>81.63</v>
          </cell>
          <cell r="F172">
            <v>81.643000000000001</v>
          </cell>
          <cell r="G172">
            <v>81.655000000000001</v>
          </cell>
          <cell r="H172">
            <v>81.667000000000002</v>
          </cell>
          <cell r="I172">
            <v>81.679000000000002</v>
          </cell>
          <cell r="J172">
            <v>81.691000000000003</v>
          </cell>
          <cell r="K172">
            <v>81.703000000000003</v>
          </cell>
          <cell r="L172">
            <v>81.7</v>
          </cell>
          <cell r="M172">
            <v>81.680000000000007</v>
          </cell>
          <cell r="N172">
            <v>81.644000000000005</v>
          </cell>
          <cell r="O172">
            <v>81.593000000000004</v>
          </cell>
          <cell r="P172">
            <v>81.525000000000006</v>
          </cell>
        </row>
        <row r="173">
          <cell r="A173" t="str">
            <v>Moldova</v>
          </cell>
          <cell r="B173" t="str">
            <v>MDA</v>
          </cell>
          <cell r="C173" t="str">
            <v>Rural population (% of total population)</v>
          </cell>
          <cell r="D173" t="str">
            <v>SP.RUR.TOTL.ZS</v>
          </cell>
          <cell r="E173">
            <v>54.790999999999997</v>
          </cell>
          <cell r="F173">
            <v>54.89</v>
          </cell>
          <cell r="G173">
            <v>54.988999999999997</v>
          </cell>
          <cell r="H173">
            <v>55.064</v>
          </cell>
          <cell r="I173">
            <v>55.113999999999997</v>
          </cell>
          <cell r="J173">
            <v>55.140999999999998</v>
          </cell>
          <cell r="K173">
            <v>55.143000000000001</v>
          </cell>
          <cell r="L173">
            <v>55.121000000000002</v>
          </cell>
          <cell r="M173">
            <v>55.075000000000003</v>
          </cell>
          <cell r="N173">
            <v>55.005000000000003</v>
          </cell>
          <cell r="O173">
            <v>54.911000000000001</v>
          </cell>
          <cell r="P173">
            <v>54.792000000000002</v>
          </cell>
        </row>
        <row r="174">
          <cell r="A174" t="str">
            <v>Papua New Guinea</v>
          </cell>
          <cell r="B174" t="str">
            <v>PNG</v>
          </cell>
          <cell r="C174" t="str">
            <v>Rural population (% of total population)</v>
          </cell>
          <cell r="D174" t="str">
            <v>SP.RUR.TOTL.ZS</v>
          </cell>
          <cell r="E174">
            <v>86.909000000000006</v>
          </cell>
          <cell r="F174">
            <v>86.927000000000007</v>
          </cell>
          <cell r="G174">
            <v>86.944999999999993</v>
          </cell>
          <cell r="H174">
            <v>86.962999999999994</v>
          </cell>
          <cell r="I174">
            <v>86.980999999999995</v>
          </cell>
          <cell r="J174">
            <v>87</v>
          </cell>
          <cell r="K174">
            <v>87.018000000000001</v>
          </cell>
          <cell r="L174">
            <v>87.022999999999996</v>
          </cell>
          <cell r="M174">
            <v>87.015000000000001</v>
          </cell>
          <cell r="N174">
            <v>86.995000000000005</v>
          </cell>
          <cell r="O174">
            <v>86.960999999999999</v>
          </cell>
          <cell r="P174">
            <v>86.915000000000006</v>
          </cell>
        </row>
        <row r="175">
          <cell r="A175" t="str">
            <v>Macedonia, FYR</v>
          </cell>
          <cell r="B175" t="str">
            <v>MKD</v>
          </cell>
          <cell r="C175" t="str">
            <v>Rural population (% of total population)</v>
          </cell>
          <cell r="D175" t="str">
            <v>SP.RUR.TOTL.ZS</v>
          </cell>
          <cell r="E175">
            <v>42.631</v>
          </cell>
          <cell r="F175">
            <v>42.764000000000003</v>
          </cell>
          <cell r="G175">
            <v>42.871000000000002</v>
          </cell>
          <cell r="H175">
            <v>42.953000000000003</v>
          </cell>
          <cell r="I175">
            <v>43.008000000000003</v>
          </cell>
          <cell r="J175">
            <v>43.037999999999997</v>
          </cell>
          <cell r="K175">
            <v>43.040999999999997</v>
          </cell>
          <cell r="L175">
            <v>43.018999999999998</v>
          </cell>
          <cell r="M175">
            <v>42.970999999999997</v>
          </cell>
          <cell r="N175">
            <v>42.896000000000001</v>
          </cell>
          <cell r="O175">
            <v>42.795999999999999</v>
          </cell>
          <cell r="P175">
            <v>42.670999999999999</v>
          </cell>
        </row>
        <row r="176">
          <cell r="A176" t="str">
            <v>Grenada</v>
          </cell>
          <cell r="B176" t="str">
            <v>GRD</v>
          </cell>
          <cell r="C176" t="str">
            <v>Rural population (% of total population)</v>
          </cell>
          <cell r="D176" t="str">
            <v>SP.RUR.TOTL.ZS</v>
          </cell>
          <cell r="E176">
            <v>64.131</v>
          </cell>
          <cell r="F176">
            <v>64.177999999999997</v>
          </cell>
          <cell r="G176">
            <v>64.224999999999994</v>
          </cell>
          <cell r="H176">
            <v>64.272000000000006</v>
          </cell>
          <cell r="I176">
            <v>64.319000000000003</v>
          </cell>
          <cell r="J176">
            <v>64.366</v>
          </cell>
          <cell r="K176">
            <v>64.399000000000001</v>
          </cell>
          <cell r="L176">
            <v>64.417000000000002</v>
          </cell>
          <cell r="M176">
            <v>64.42</v>
          </cell>
          <cell r="N176">
            <v>64.409000000000006</v>
          </cell>
          <cell r="O176">
            <v>64.384</v>
          </cell>
          <cell r="P176">
            <v>64.343999999999994</v>
          </cell>
        </row>
        <row r="177">
          <cell r="A177" t="str">
            <v>Liechtenstein</v>
          </cell>
          <cell r="B177" t="str">
            <v>LIE</v>
          </cell>
          <cell r="C177" t="str">
            <v>Rural population (% of total population)</v>
          </cell>
          <cell r="D177" t="str">
            <v>SP.RUR.TOTL.ZS</v>
          </cell>
          <cell r="E177">
            <v>85.316000000000003</v>
          </cell>
          <cell r="F177">
            <v>85.370999999999995</v>
          </cell>
          <cell r="G177">
            <v>85.426000000000002</v>
          </cell>
          <cell r="H177">
            <v>85.480999999999995</v>
          </cell>
          <cell r="I177">
            <v>85.536000000000001</v>
          </cell>
          <cell r="J177">
            <v>85.59</v>
          </cell>
          <cell r="K177">
            <v>85.635000000000005</v>
          </cell>
          <cell r="L177">
            <v>85.67</v>
          </cell>
          <cell r="M177">
            <v>85.694999999999993</v>
          </cell>
          <cell r="N177">
            <v>85.710999999999999</v>
          </cell>
          <cell r="O177">
            <v>85.716999999999999</v>
          </cell>
          <cell r="P177">
            <v>85.713999999999999</v>
          </cell>
        </row>
        <row r="178">
          <cell r="A178" t="str">
            <v>Lithuania</v>
          </cell>
          <cell r="B178" t="str">
            <v>LTU</v>
          </cell>
          <cell r="C178" t="str">
            <v>Rural population (% of total population)</v>
          </cell>
          <cell r="D178" t="str">
            <v>SP.RUR.TOTL.ZS</v>
          </cell>
          <cell r="E178">
            <v>33.293999999999997</v>
          </cell>
          <cell r="F178">
            <v>33.222999999999999</v>
          </cell>
          <cell r="G178">
            <v>33.152000000000001</v>
          </cell>
          <cell r="H178">
            <v>33.158000000000001</v>
          </cell>
          <cell r="I178">
            <v>33.243000000000002</v>
          </cell>
          <cell r="J178">
            <v>33.328000000000003</v>
          </cell>
          <cell r="K178">
            <v>33.396000000000001</v>
          </cell>
          <cell r="L178">
            <v>33.445999999999998</v>
          </cell>
          <cell r="M178">
            <v>33.478000000000002</v>
          </cell>
          <cell r="N178">
            <v>33.491999999999997</v>
          </cell>
          <cell r="O178">
            <v>33.488</v>
          </cell>
          <cell r="P178">
            <v>33.466999999999999</v>
          </cell>
        </row>
        <row r="179">
          <cell r="A179" t="str">
            <v>Swaziland</v>
          </cell>
          <cell r="B179" t="str">
            <v>SWZ</v>
          </cell>
          <cell r="C179" t="str">
            <v>Rural population (% of total population)</v>
          </cell>
          <cell r="D179" t="str">
            <v>SP.RUR.TOTL.ZS</v>
          </cell>
          <cell r="E179">
            <v>78.09</v>
          </cell>
          <cell r="F179">
            <v>78.216999999999999</v>
          </cell>
          <cell r="G179">
            <v>78.33</v>
          </cell>
          <cell r="H179">
            <v>78.426000000000002</v>
          </cell>
          <cell r="I179">
            <v>78.507999999999996</v>
          </cell>
          <cell r="J179">
            <v>78.575000000000003</v>
          </cell>
          <cell r="K179">
            <v>78.626000000000005</v>
          </cell>
          <cell r="L179">
            <v>78.662999999999997</v>
          </cell>
          <cell r="M179">
            <v>78.685000000000002</v>
          </cell>
          <cell r="N179">
            <v>78.691999999999993</v>
          </cell>
          <cell r="O179">
            <v>78.685000000000002</v>
          </cell>
          <cell r="P179">
            <v>78.662999999999997</v>
          </cell>
        </row>
        <row r="180">
          <cell r="A180" t="str">
            <v>Slovenia</v>
          </cell>
          <cell r="B180" t="str">
            <v>SVN</v>
          </cell>
          <cell r="C180" t="str">
            <v>Rural population (% of total population)</v>
          </cell>
          <cell r="D180" t="str">
            <v>SP.RUR.TOTL.ZS</v>
          </cell>
          <cell r="E180">
            <v>49.591000000000001</v>
          </cell>
          <cell r="F180">
            <v>49.683</v>
          </cell>
          <cell r="G180">
            <v>49.776000000000003</v>
          </cell>
          <cell r="H180">
            <v>49.866999999999997</v>
          </cell>
          <cell r="I180">
            <v>49.96</v>
          </cell>
          <cell r="J180">
            <v>50.052</v>
          </cell>
          <cell r="K180">
            <v>50.143999999999998</v>
          </cell>
          <cell r="L180">
            <v>50.235999999999997</v>
          </cell>
          <cell r="M180">
            <v>50.305</v>
          </cell>
          <cell r="N180">
            <v>50.35</v>
          </cell>
          <cell r="O180">
            <v>50.372999999999998</v>
          </cell>
          <cell r="P180">
            <v>50.372</v>
          </cell>
        </row>
        <row r="181">
          <cell r="A181" t="str">
            <v>Trinidad and Tobago</v>
          </cell>
          <cell r="B181" t="str">
            <v>TTO</v>
          </cell>
          <cell r="C181" t="str">
            <v>Rural population (% of total population)</v>
          </cell>
          <cell r="D181" t="str">
            <v>SP.RUR.TOTL.ZS</v>
          </cell>
          <cell r="E181">
            <v>90.265000000000001</v>
          </cell>
          <cell r="F181">
            <v>90.429000000000002</v>
          </cell>
          <cell r="G181">
            <v>90.591999999999999</v>
          </cell>
          <cell r="H181">
            <v>90.751000000000005</v>
          </cell>
          <cell r="I181">
            <v>90.908000000000001</v>
          </cell>
          <cell r="J181">
            <v>91.063000000000002</v>
          </cell>
          <cell r="K181">
            <v>91.204999999999998</v>
          </cell>
          <cell r="L181">
            <v>91.334000000000003</v>
          </cell>
          <cell r="M181">
            <v>91.45</v>
          </cell>
          <cell r="N181">
            <v>91.555000000000007</v>
          </cell>
          <cell r="O181">
            <v>91.647999999999996</v>
          </cell>
          <cell r="P181">
            <v>91.73</v>
          </cell>
        </row>
        <row r="182">
          <cell r="A182" t="str">
            <v>Suriname</v>
          </cell>
          <cell r="B182" t="str">
            <v>SUR</v>
          </cell>
          <cell r="C182" t="str">
            <v>Rural population (% of total population)</v>
          </cell>
          <cell r="D182" t="str">
            <v>SP.RUR.TOTL.ZS</v>
          </cell>
          <cell r="E182">
            <v>33.384999999999998</v>
          </cell>
          <cell r="F182">
            <v>33.453000000000003</v>
          </cell>
          <cell r="G182">
            <v>33.521000000000001</v>
          </cell>
          <cell r="H182">
            <v>33.588000000000001</v>
          </cell>
          <cell r="I182">
            <v>33.655999999999999</v>
          </cell>
          <cell r="J182">
            <v>33.723999999999997</v>
          </cell>
          <cell r="K182">
            <v>33.792000000000002</v>
          </cell>
          <cell r="L182">
            <v>33.86</v>
          </cell>
          <cell r="M182">
            <v>33.914999999999999</v>
          </cell>
          <cell r="N182">
            <v>33.957000000000001</v>
          </cell>
          <cell r="O182">
            <v>33.984999999999999</v>
          </cell>
          <cell r="P182">
            <v>34</v>
          </cell>
        </row>
        <row r="183">
          <cell r="A183" t="str">
            <v>Latvia</v>
          </cell>
          <cell r="B183" t="str">
            <v>LVA</v>
          </cell>
          <cell r="C183" t="str">
            <v>Rural population (% of total population)</v>
          </cell>
          <cell r="D183" t="str">
            <v>SP.RUR.TOTL.ZS</v>
          </cell>
          <cell r="E183">
            <v>32.033000000000001</v>
          </cell>
          <cell r="F183">
            <v>32.1</v>
          </cell>
          <cell r="G183">
            <v>32.165999999999997</v>
          </cell>
          <cell r="H183">
            <v>32.235999999999997</v>
          </cell>
          <cell r="I183">
            <v>32.308</v>
          </cell>
          <cell r="J183">
            <v>32.380000000000003</v>
          </cell>
          <cell r="K183">
            <v>32.451999999999998</v>
          </cell>
          <cell r="L183">
            <v>32.524000000000001</v>
          </cell>
          <cell r="M183">
            <v>32.579000000000001</v>
          </cell>
          <cell r="N183">
            <v>32.618000000000002</v>
          </cell>
          <cell r="O183">
            <v>32.639000000000003</v>
          </cell>
          <cell r="P183">
            <v>32.643000000000001</v>
          </cell>
        </row>
        <row r="184">
          <cell r="A184" t="str">
            <v>Poland</v>
          </cell>
          <cell r="B184" t="str">
            <v>POL</v>
          </cell>
          <cell r="C184" t="str">
            <v>Rural population (% of total population)</v>
          </cell>
          <cell r="D184" t="str">
            <v>SP.RUR.TOTL.ZS</v>
          </cell>
          <cell r="E184">
            <v>38.658999999999999</v>
          </cell>
          <cell r="F184">
            <v>38.771000000000001</v>
          </cell>
          <cell r="G184">
            <v>38.884</v>
          </cell>
          <cell r="H184">
            <v>38.996000000000002</v>
          </cell>
          <cell r="I184">
            <v>39.107999999999997</v>
          </cell>
          <cell r="J184">
            <v>39.22</v>
          </cell>
          <cell r="K184">
            <v>39.311999999999998</v>
          </cell>
          <cell r="L184">
            <v>39.383000000000003</v>
          </cell>
          <cell r="M184">
            <v>39.432000000000002</v>
          </cell>
          <cell r="N184">
            <v>39.460999999999999</v>
          </cell>
          <cell r="O184">
            <v>39.469000000000001</v>
          </cell>
          <cell r="P184">
            <v>39.454999999999998</v>
          </cell>
        </row>
        <row r="185">
          <cell r="A185" t="str">
            <v>Barbados</v>
          </cell>
          <cell r="B185" t="str">
            <v>BRB</v>
          </cell>
          <cell r="C185" t="str">
            <v>Rural population (% of total population)</v>
          </cell>
          <cell r="D185" t="str">
            <v>SP.RUR.TOTL.ZS</v>
          </cell>
          <cell r="E185">
            <v>67.238</v>
          </cell>
          <cell r="F185">
            <v>67.414000000000001</v>
          </cell>
          <cell r="G185">
            <v>67.59</v>
          </cell>
          <cell r="H185">
            <v>67.765000000000001</v>
          </cell>
          <cell r="I185">
            <v>67.94</v>
          </cell>
          <cell r="J185">
            <v>68.094999999999999</v>
          </cell>
          <cell r="K185">
            <v>68.230999999999995</v>
          </cell>
          <cell r="L185">
            <v>68.347999999999999</v>
          </cell>
          <cell r="M185">
            <v>68.445999999999998</v>
          </cell>
          <cell r="N185">
            <v>68.525000000000006</v>
          </cell>
          <cell r="O185">
            <v>68.584999999999994</v>
          </cell>
          <cell r="P185">
            <v>68.626000000000005</v>
          </cell>
        </row>
        <row r="186">
          <cell r="A186" t="str">
            <v>Czech Republic</v>
          </cell>
          <cell r="B186" t="str">
            <v>CZE</v>
          </cell>
          <cell r="C186" t="str">
            <v>Rural population (% of total population)</v>
          </cell>
          <cell r="D186" t="str">
            <v>SP.RUR.TOTL.ZS</v>
          </cell>
          <cell r="E186">
            <v>26.466999999999999</v>
          </cell>
          <cell r="F186">
            <v>26.536999999999999</v>
          </cell>
          <cell r="G186">
            <v>26.606000000000002</v>
          </cell>
          <cell r="H186">
            <v>26.675999999999998</v>
          </cell>
          <cell r="I186">
            <v>26.745000000000001</v>
          </cell>
          <cell r="J186">
            <v>26.815000000000001</v>
          </cell>
          <cell r="K186">
            <v>26.885000000000002</v>
          </cell>
          <cell r="L186">
            <v>26.94</v>
          </cell>
          <cell r="M186">
            <v>26.981000000000002</v>
          </cell>
          <cell r="N186">
            <v>27.007999999999999</v>
          </cell>
          <cell r="O186">
            <v>27.02</v>
          </cell>
          <cell r="P186">
            <v>27.016999999999999</v>
          </cell>
        </row>
        <row r="187">
          <cell r="A187" t="str">
            <v>Zimbabwe</v>
          </cell>
          <cell r="B187" t="str">
            <v>ZWE</v>
          </cell>
          <cell r="C187" t="str">
            <v>Rural population (% of total population)</v>
          </cell>
          <cell r="D187" t="str">
            <v>SP.RUR.TOTL.ZS</v>
          </cell>
          <cell r="E187">
            <v>66.073999999999998</v>
          </cell>
          <cell r="F187">
            <v>66.257000000000005</v>
          </cell>
          <cell r="G187">
            <v>66.44</v>
          </cell>
          <cell r="H187">
            <v>66.622</v>
          </cell>
          <cell r="I187">
            <v>66.804000000000002</v>
          </cell>
          <cell r="J187">
            <v>66.984999999999999</v>
          </cell>
          <cell r="K187">
            <v>67.165999999999997</v>
          </cell>
          <cell r="L187">
            <v>67.346000000000004</v>
          </cell>
          <cell r="M187">
            <v>67.498999999999995</v>
          </cell>
          <cell r="N187">
            <v>67.623999999999995</v>
          </cell>
          <cell r="O187">
            <v>67.722999999999999</v>
          </cell>
          <cell r="P187">
            <v>67.793000000000006</v>
          </cell>
        </row>
        <row r="188">
          <cell r="A188" t="str">
            <v>Samoa</v>
          </cell>
          <cell r="B188" t="str">
            <v>WSM</v>
          </cell>
          <cell r="C188" t="str">
            <v>Rural population (% of total population)</v>
          </cell>
          <cell r="D188" t="str">
            <v>SP.RUR.TOTL.ZS</v>
          </cell>
          <cell r="E188">
            <v>79.019000000000005</v>
          </cell>
          <cell r="F188">
            <v>79.25</v>
          </cell>
          <cell r="G188">
            <v>79.475999999999999</v>
          </cell>
          <cell r="H188">
            <v>79.7</v>
          </cell>
          <cell r="I188">
            <v>79.921999999999997</v>
          </cell>
          <cell r="J188">
            <v>80.143000000000001</v>
          </cell>
          <cell r="K188">
            <v>80.361000000000004</v>
          </cell>
          <cell r="L188">
            <v>80.56</v>
          </cell>
          <cell r="M188">
            <v>80.739999999999995</v>
          </cell>
          <cell r="N188">
            <v>80.902000000000001</v>
          </cell>
          <cell r="O188">
            <v>81.045000000000002</v>
          </cell>
          <cell r="P188">
            <v>81.17</v>
          </cell>
        </row>
        <row r="189">
          <cell r="A189" t="str">
            <v>Kazakhstan</v>
          </cell>
          <cell r="B189" t="str">
            <v>KAZ</v>
          </cell>
          <cell r="C189" t="str">
            <v>Rural population (% of total population)</v>
          </cell>
          <cell r="D189" t="str">
            <v>SP.RUR.TOTL.ZS</v>
          </cell>
          <cell r="E189">
            <v>45.484000000000002</v>
          </cell>
          <cell r="F189">
            <v>45.686</v>
          </cell>
          <cell r="G189">
            <v>45.889000000000003</v>
          </cell>
          <cell r="H189">
            <v>46.091999999999999</v>
          </cell>
          <cell r="I189">
            <v>46.268000000000001</v>
          </cell>
          <cell r="J189">
            <v>46.418999999999997</v>
          </cell>
          <cell r="K189">
            <v>46.542000000000002</v>
          </cell>
          <cell r="L189">
            <v>46.639000000000003</v>
          </cell>
          <cell r="M189">
            <v>46.71</v>
          </cell>
          <cell r="N189">
            <v>46.753</v>
          </cell>
          <cell r="O189">
            <v>46.771000000000001</v>
          </cell>
          <cell r="P189">
            <v>46.761000000000003</v>
          </cell>
        </row>
        <row r="190">
          <cell r="A190" t="str">
            <v>Mauritius</v>
          </cell>
          <cell r="B190" t="str">
            <v>MUS</v>
          </cell>
          <cell r="C190" t="str">
            <v>Rural population (% of total population)</v>
          </cell>
          <cell r="D190" t="str">
            <v>SP.RUR.TOTL.ZS</v>
          </cell>
          <cell r="E190">
            <v>58.588000000000001</v>
          </cell>
          <cell r="F190">
            <v>58.796999999999997</v>
          </cell>
          <cell r="G190">
            <v>59.005000000000003</v>
          </cell>
          <cell r="H190">
            <v>59.213000000000001</v>
          </cell>
          <cell r="I190">
            <v>59.420999999999999</v>
          </cell>
          <cell r="J190">
            <v>59.628</v>
          </cell>
          <cell r="K190">
            <v>59.835999999999999</v>
          </cell>
          <cell r="L190">
            <v>60.021000000000001</v>
          </cell>
          <cell r="M190">
            <v>60.186</v>
          </cell>
          <cell r="N190">
            <v>60.329000000000001</v>
          </cell>
          <cell r="O190">
            <v>60.451999999999998</v>
          </cell>
          <cell r="P190">
            <v>60.552999999999997</v>
          </cell>
        </row>
        <row r="191">
          <cell r="A191" t="str">
            <v>Estonia</v>
          </cell>
          <cell r="B191" t="str">
            <v>EST</v>
          </cell>
          <cell r="C191" t="str">
            <v>Rural population (% of total population)</v>
          </cell>
          <cell r="D191" t="str">
            <v>SP.RUR.TOTL.ZS</v>
          </cell>
          <cell r="E191">
            <v>31.393000000000001</v>
          </cell>
          <cell r="F191">
            <v>31.521000000000001</v>
          </cell>
          <cell r="G191">
            <v>31.649000000000001</v>
          </cell>
          <cell r="H191">
            <v>31.777000000000001</v>
          </cell>
          <cell r="I191">
            <v>31.905999999999999</v>
          </cell>
          <cell r="J191">
            <v>32.034999999999997</v>
          </cell>
          <cell r="K191">
            <v>32.164999999999999</v>
          </cell>
          <cell r="L191">
            <v>32.279000000000003</v>
          </cell>
          <cell r="M191">
            <v>32.378</v>
          </cell>
          <cell r="N191">
            <v>32.462000000000003</v>
          </cell>
          <cell r="O191">
            <v>32.531999999999996</v>
          </cell>
          <cell r="P191">
            <v>32.585000000000001</v>
          </cell>
        </row>
        <row r="192">
          <cell r="A192" t="str">
            <v>Philippines</v>
          </cell>
          <cell r="B192" t="str">
            <v>PHL</v>
          </cell>
          <cell r="C192" t="str">
            <v>Rural population (% of total population)</v>
          </cell>
          <cell r="D192" t="str">
            <v>SP.RUR.TOTL.ZS</v>
          </cell>
          <cell r="E192">
            <v>53.667000000000002</v>
          </cell>
          <cell r="F192">
            <v>53.936999999999998</v>
          </cell>
          <cell r="G192">
            <v>54.207000000000001</v>
          </cell>
          <cell r="H192">
            <v>54.475999999999999</v>
          </cell>
          <cell r="I192">
            <v>54.744999999999997</v>
          </cell>
          <cell r="J192">
            <v>54.982999999999997</v>
          </cell>
          <cell r="K192">
            <v>55.19</v>
          </cell>
          <cell r="L192">
            <v>55.366999999999997</v>
          </cell>
          <cell r="M192">
            <v>55.512</v>
          </cell>
          <cell r="N192">
            <v>55.627000000000002</v>
          </cell>
          <cell r="O192">
            <v>55.710999999999999</v>
          </cell>
          <cell r="P192">
            <v>55.765000000000001</v>
          </cell>
        </row>
        <row r="193">
          <cell r="A193" t="str">
            <v>Cyprus</v>
          </cell>
          <cell r="B193" t="str">
            <v>CYP</v>
          </cell>
          <cell r="C193" t="str">
            <v>Rural population (% of total population)</v>
          </cell>
          <cell r="D193" t="str">
            <v>SP.RUR.TOTL.ZS</v>
          </cell>
          <cell r="E193">
            <v>31.875</v>
          </cell>
          <cell r="F193">
            <v>32.018000000000001</v>
          </cell>
          <cell r="G193">
            <v>32.161000000000001</v>
          </cell>
          <cell r="H193">
            <v>32.305</v>
          </cell>
          <cell r="I193">
            <v>32.448999999999998</v>
          </cell>
          <cell r="J193">
            <v>32.594000000000001</v>
          </cell>
          <cell r="K193">
            <v>32.738999999999997</v>
          </cell>
          <cell r="L193">
            <v>32.866999999999997</v>
          </cell>
          <cell r="M193">
            <v>32.981000000000002</v>
          </cell>
          <cell r="N193">
            <v>33.079000000000001</v>
          </cell>
          <cell r="O193">
            <v>33.159999999999997</v>
          </cell>
          <cell r="P193">
            <v>33.225999999999999</v>
          </cell>
        </row>
        <row r="194">
          <cell r="A194" t="str">
            <v>Belize</v>
          </cell>
          <cell r="B194" t="str">
            <v>BLZ</v>
          </cell>
          <cell r="C194" t="str">
            <v>Rural population (% of total population)</v>
          </cell>
          <cell r="D194" t="str">
            <v>SP.RUR.TOTL.ZS</v>
          </cell>
          <cell r="E194">
            <v>53.959000000000003</v>
          </cell>
          <cell r="F194">
            <v>54.228999999999999</v>
          </cell>
          <cell r="G194">
            <v>54.499000000000002</v>
          </cell>
          <cell r="H194">
            <v>54.768000000000001</v>
          </cell>
          <cell r="I194">
            <v>55.036999999999999</v>
          </cell>
          <cell r="J194">
            <v>55.281999999999996</v>
          </cell>
          <cell r="K194">
            <v>55.503999999999998</v>
          </cell>
          <cell r="L194">
            <v>55.701999999999998</v>
          </cell>
          <cell r="M194">
            <v>55.875999999999998</v>
          </cell>
          <cell r="N194">
            <v>56.027000000000001</v>
          </cell>
          <cell r="O194">
            <v>56.155000000000001</v>
          </cell>
          <cell r="P194">
            <v>56.258000000000003</v>
          </cell>
        </row>
        <row r="195">
          <cell r="A195" t="str">
            <v>St. Lucia</v>
          </cell>
          <cell r="B195" t="str">
            <v>LCA</v>
          </cell>
          <cell r="C195" t="str">
            <v>Rural population (% of total population)</v>
          </cell>
          <cell r="D195" t="str">
            <v>SP.RUR.TOTL.ZS</v>
          </cell>
          <cell r="E195">
            <v>77.932000000000002</v>
          </cell>
          <cell r="F195">
            <v>78.915999999999997</v>
          </cell>
          <cell r="G195">
            <v>79.869</v>
          </cell>
          <cell r="H195">
            <v>80.787000000000006</v>
          </cell>
          <cell r="I195">
            <v>81.55</v>
          </cell>
          <cell r="J195">
            <v>81.55</v>
          </cell>
          <cell r="K195">
            <v>81.55</v>
          </cell>
          <cell r="L195">
            <v>81.540999999999997</v>
          </cell>
          <cell r="M195">
            <v>81.522999999999996</v>
          </cell>
          <cell r="N195">
            <v>81.495999999999995</v>
          </cell>
          <cell r="O195">
            <v>81.459999999999994</v>
          </cell>
          <cell r="P195">
            <v>81.414000000000001</v>
          </cell>
        </row>
        <row r="196">
          <cell r="A196" t="str">
            <v>Slovak Republic</v>
          </cell>
          <cell r="B196" t="str">
            <v>SVK</v>
          </cell>
          <cell r="C196" t="str">
            <v>Rural population (% of total population)</v>
          </cell>
          <cell r="D196" t="str">
            <v>SP.RUR.TOTL.ZS</v>
          </cell>
          <cell r="E196">
            <v>44.588000000000001</v>
          </cell>
          <cell r="F196">
            <v>44.738999999999997</v>
          </cell>
          <cell r="G196">
            <v>44.889000000000003</v>
          </cell>
          <cell r="H196">
            <v>45.04</v>
          </cell>
          <cell r="I196">
            <v>45.314999999999998</v>
          </cell>
          <cell r="J196">
            <v>45.59</v>
          </cell>
          <cell r="K196">
            <v>45.837000000000003</v>
          </cell>
          <cell r="L196">
            <v>46.055</v>
          </cell>
          <cell r="M196">
            <v>46.243000000000002</v>
          </cell>
          <cell r="N196">
            <v>46.402000000000001</v>
          </cell>
          <cell r="O196">
            <v>46.531999999999996</v>
          </cell>
          <cell r="P196">
            <v>46.631999999999998</v>
          </cell>
        </row>
        <row r="197">
          <cell r="A197" t="str">
            <v>Armenia</v>
          </cell>
          <cell r="B197" t="str">
            <v>ARM</v>
          </cell>
          <cell r="C197" t="str">
            <v>Rural population (% of total population)</v>
          </cell>
          <cell r="D197" t="str">
            <v>SP.RUR.TOTL.ZS</v>
          </cell>
          <cell r="E197">
            <v>35.85</v>
          </cell>
          <cell r="F197">
            <v>35.883000000000003</v>
          </cell>
          <cell r="G197">
            <v>36.003</v>
          </cell>
          <cell r="H197">
            <v>36.210999999999999</v>
          </cell>
          <cell r="I197">
            <v>36.42</v>
          </cell>
          <cell r="J197">
            <v>36.628999999999998</v>
          </cell>
          <cell r="K197">
            <v>36.838999999999999</v>
          </cell>
          <cell r="L197">
            <v>37.024999999999999</v>
          </cell>
          <cell r="M197">
            <v>37.188000000000002</v>
          </cell>
          <cell r="N197">
            <v>37.326999999999998</v>
          </cell>
          <cell r="O197">
            <v>37.442</v>
          </cell>
          <cell r="P197">
            <v>37.533000000000001</v>
          </cell>
        </row>
        <row r="198">
          <cell r="A198" t="str">
            <v>Northern Mariana Islands</v>
          </cell>
          <cell r="B198" t="str">
            <v>MNP</v>
          </cell>
          <cell r="C198" t="str">
            <v>Rural population (% of total population)</v>
          </cell>
          <cell r="D198" t="str">
            <v>SP.RUR.TOTL.ZS</v>
          </cell>
          <cell r="E198">
            <v>10.265000000000001</v>
          </cell>
          <cell r="F198">
            <v>10.33</v>
          </cell>
          <cell r="G198">
            <v>10.395</v>
          </cell>
          <cell r="H198">
            <v>10.461</v>
          </cell>
          <cell r="I198">
            <v>10.526</v>
          </cell>
          <cell r="J198">
            <v>10.586</v>
          </cell>
          <cell r="K198">
            <v>10.64</v>
          </cell>
          <cell r="L198">
            <v>10.686999999999999</v>
          </cell>
          <cell r="M198">
            <v>10.728</v>
          </cell>
          <cell r="N198">
            <v>10.763</v>
          </cell>
          <cell r="O198">
            <v>10.791</v>
          </cell>
          <cell r="P198">
            <v>10.813000000000001</v>
          </cell>
        </row>
        <row r="199">
          <cell r="A199" t="str">
            <v>Aruba</v>
          </cell>
          <cell r="B199" t="str">
            <v>ABW</v>
          </cell>
          <cell r="C199" t="str">
            <v>Rural population (% of total population)</v>
          </cell>
          <cell r="D199" t="str">
            <v>SP.RUR.TOTL.ZS</v>
          </cell>
          <cell r="E199">
            <v>55.488999999999997</v>
          </cell>
          <cell r="F199">
            <v>55.853000000000002</v>
          </cell>
          <cell r="G199">
            <v>56.216999999999999</v>
          </cell>
          <cell r="H199">
            <v>56.579000000000001</v>
          </cell>
          <cell r="I199">
            <v>56.941000000000003</v>
          </cell>
          <cell r="J199">
            <v>57.302</v>
          </cell>
          <cell r="K199">
            <v>57.636000000000003</v>
          </cell>
          <cell r="L199">
            <v>57.942</v>
          </cell>
          <cell r="M199">
            <v>58.220999999999997</v>
          </cell>
          <cell r="N199">
            <v>58.472000000000001</v>
          </cell>
          <cell r="O199">
            <v>58.695999999999998</v>
          </cell>
          <cell r="P199">
            <v>58.893000000000001</v>
          </cell>
        </row>
        <row r="200">
          <cell r="A200" t="str">
            <v>Antigua and Barbuda</v>
          </cell>
          <cell r="B200" t="str">
            <v>ATG</v>
          </cell>
          <cell r="C200" t="str">
            <v>Rural population (% of total population)</v>
          </cell>
          <cell r="D200" t="str">
            <v>SP.RUR.TOTL.ZS</v>
          </cell>
          <cell r="E200">
            <v>71.393000000000001</v>
          </cell>
          <cell r="F200">
            <v>71.997</v>
          </cell>
          <cell r="G200">
            <v>72.593999999999994</v>
          </cell>
          <cell r="H200">
            <v>73.180999999999997</v>
          </cell>
          <cell r="I200">
            <v>73.760999999999996</v>
          </cell>
          <cell r="J200">
            <v>74.332999999999998</v>
          </cell>
          <cell r="K200">
            <v>74.864999999999995</v>
          </cell>
          <cell r="L200">
            <v>75.356999999999999</v>
          </cell>
          <cell r="M200">
            <v>75.81</v>
          </cell>
          <cell r="N200">
            <v>76.227000000000004</v>
          </cell>
          <cell r="O200">
            <v>76.606999999999999</v>
          </cell>
          <cell r="P200">
            <v>76.953000000000003</v>
          </cell>
        </row>
        <row r="201">
          <cell r="A201" t="str">
            <v>Puerto Rico</v>
          </cell>
          <cell r="B201" t="str">
            <v>PRI</v>
          </cell>
          <cell r="C201" t="str">
            <v>Rural population (% of total population)</v>
          </cell>
          <cell r="D201" t="str">
            <v>SP.RUR.TOTL.ZS</v>
          </cell>
          <cell r="E201">
            <v>5.944</v>
          </cell>
          <cell r="F201">
            <v>6.0010000000000003</v>
          </cell>
          <cell r="G201">
            <v>6.0580000000000096</v>
          </cell>
          <cell r="H201">
            <v>6.1159999999999997</v>
          </cell>
          <cell r="I201">
            <v>6.1749999999999998</v>
          </cell>
          <cell r="J201">
            <v>6.2290000000000001</v>
          </cell>
          <cell r="K201">
            <v>6.2780000000000102</v>
          </cell>
          <cell r="L201">
            <v>6.3239999999999998</v>
          </cell>
          <cell r="M201">
            <v>6.3639999999999999</v>
          </cell>
          <cell r="N201">
            <v>6.4000000000000101</v>
          </cell>
          <cell r="O201">
            <v>6.431</v>
          </cell>
          <cell r="P201">
            <v>6.4569999999999901</v>
          </cell>
        </row>
        <row r="202">
          <cell r="A202" t="str">
            <v>Andorra</v>
          </cell>
          <cell r="B202" t="str">
            <v>AND</v>
          </cell>
          <cell r="C202" t="str">
            <v>Rural population (% of total population)</v>
          </cell>
          <cell r="D202" t="str">
            <v>SP.RUR.TOTL.ZS</v>
          </cell>
          <cell r="E202">
            <v>10.162000000000001</v>
          </cell>
          <cell r="F202">
            <v>10.637</v>
          </cell>
          <cell r="G202">
            <v>11.132999999999999</v>
          </cell>
          <cell r="H202">
            <v>11.648</v>
          </cell>
          <cell r="I202">
            <v>12.183</v>
          </cell>
          <cell r="J202">
            <v>12.74</v>
          </cell>
          <cell r="K202">
            <v>13.292</v>
          </cell>
          <cell r="L202">
            <v>13.835000000000001</v>
          </cell>
          <cell r="M202">
            <v>14.367000000000001</v>
          </cell>
          <cell r="N202">
            <v>14.885</v>
          </cell>
          <cell r="O202">
            <v>15.388</v>
          </cell>
          <cell r="P202">
            <v>15.872999999999999</v>
          </cell>
        </row>
        <row r="203">
          <cell r="A203" t="str">
            <v>Bermuda</v>
          </cell>
          <cell r="B203" t="str">
            <v>BMU</v>
          </cell>
          <cell r="C203" t="str">
            <v>Rural population (% of total population)</v>
          </cell>
          <cell r="D203" t="str">
            <v>SP.RUR.TOTL.ZS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Hong Kong SAR, China</v>
          </cell>
          <cell r="B204" t="str">
            <v>HKG</v>
          </cell>
          <cell r="C204" t="str">
            <v>Rural population (% of total population)</v>
          </cell>
          <cell r="D204" t="str">
            <v>SP.RUR.TOTL.ZS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Macao SAR, China</v>
          </cell>
          <cell r="B205" t="str">
            <v>MAC</v>
          </cell>
          <cell r="C205" t="str">
            <v>Rural population (% of total population)</v>
          </cell>
          <cell r="D205" t="str">
            <v>SP.RUR.TOTL.ZS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Monaco</v>
          </cell>
          <cell r="B206" t="str">
            <v>MCO</v>
          </cell>
          <cell r="C206" t="str">
            <v>Rural population (% of total population)</v>
          </cell>
          <cell r="D206" t="str">
            <v>SP.RUR.TOTL.ZS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Nauru</v>
          </cell>
          <cell r="B207" t="str">
            <v>NRU</v>
          </cell>
          <cell r="C207" t="str">
            <v>Rural population (% of total population)</v>
          </cell>
          <cell r="D207" t="str">
            <v>SP.RUR.TOTL.ZS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Singapore</v>
          </cell>
          <cell r="B208" t="str">
            <v>SGP</v>
          </cell>
          <cell r="C208" t="str">
            <v>Rural population (% of total population)</v>
          </cell>
          <cell r="D208" t="str">
            <v>SP.RUR.TOTL.ZS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Kosovo</v>
          </cell>
          <cell r="B209" t="str">
            <v>XKX</v>
          </cell>
          <cell r="C209" t="str">
            <v>Rural population (% of total population)</v>
          </cell>
          <cell r="D209" t="str">
            <v>SP.RUR.TOTL.ZS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_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8Q719K2E/EY_Analysis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8Q719K2E/EY_Analysis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jal" refreshedDate="45479.50289236111" createdVersion="8" refreshedVersion="8" minRefreshableVersion="3" recordCount="208" xr:uid="{9CE07A4B-FCCE-4B7B-86E2-E66B98E6E8C7}">
  <cacheSource type="worksheet">
    <worksheetSource ref="A1:I192" sheet=".xlsx]MASTER Basis Elec Acc" r:id="rId2"/>
  </cacheSource>
  <cacheFields count="20">
    <cacheField name="Country Name" numFmtId="0">
      <sharedItems count="208">
        <s v="Aruba"/>
        <s v="Afghanistan"/>
        <s v="Angola"/>
        <s v="Albania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uba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Faroe Islands"/>
        <s v="Micronesia, Fed. Sts."/>
        <s v="Gabon"/>
        <s v="United Kingdom"/>
        <s v="Georgia"/>
        <s v="Ghana"/>
        <s v="Guinea"/>
        <s v="Gambia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sle of Man"/>
        <s v="India"/>
        <s v="Ireland"/>
        <s v="Iran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atin America &amp; Caribbean"/>
        <s v="Liechtenstein"/>
        <s v="Sri Lanka"/>
        <s v="Lesotho"/>
        <s v="Lithuania"/>
        <s v="Luxembourg"/>
        <s v="Latvia"/>
        <s v="Macao SAR, China"/>
        <s v="Morocco"/>
        <s v="Monaco"/>
        <s v="Moldova"/>
        <s v="Madagascar"/>
        <s v="Maldives"/>
        <s v="Mexico"/>
        <s v="Marshall Islands"/>
        <s v="Macedonia, FYR"/>
        <s v="Mali"/>
        <s v="Malta"/>
        <s v="Myanmar"/>
        <s v="Montenegro"/>
        <s v="Mongolia"/>
        <s v="Northern Mariana Islands"/>
        <s v="Mozambique"/>
        <s v="Mauritania"/>
        <s v="Mauritius"/>
        <s v="Malawi"/>
        <s v="Malaysia"/>
        <s v="Namib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uerto Rico"/>
        <s v="Portugal"/>
        <s v="Paraguay"/>
        <s v="West Bank and Gaz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ub-Saharan Africa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2006" numFmtId="2">
      <sharedItems containsSemiMixedTypes="0" containsString="0" containsNumber="1" minValue="0.155208259820938" maxValue="100"/>
    </cacheField>
    <cacheField name="2007" numFmtId="2">
      <sharedItems containsSemiMixedTypes="0" containsString="0" containsNumber="1" minValue="0.50294953584670998" maxValue="100"/>
    </cacheField>
    <cacheField name="2008" numFmtId="2">
      <sharedItems containsSemiMixedTypes="0" containsString="0" containsNumber="1" minValue="1.0217523574829099" maxValue="100"/>
    </cacheField>
    <cacheField name="2009" numFmtId="2">
      <sharedItems containsSemiMixedTypes="0" containsString="0" containsNumber="1" minValue="1.9" maxValue="100"/>
    </cacheField>
    <cacheField name="2010" numFmtId="2">
      <sharedItems containsSemiMixedTypes="0" containsString="0" containsNumber="1" minValue="0" maxValue="100"/>
    </cacheField>
    <cacheField name="2011" numFmtId="2">
      <sharedItems containsSemiMixedTypes="0" containsString="0" containsNumber="1" minValue="3.9186694622039799" maxValue="100"/>
    </cacheField>
    <cacheField name="2012" numFmtId="2">
      <sharedItems containsSemiMixedTypes="0" containsString="0" containsNumber="1" minValue="4.9123454093933097" maxValue="100"/>
    </cacheField>
    <cacheField name="2013" numFmtId="2">
      <sharedItems containsSemiMixedTypes="0" containsString="0" containsNumber="1" minValue="5.9150328636169398" maxValue="100"/>
    </cacheField>
    <cacheField name="2014" numFmtId="2">
      <sharedItems containsSemiMixedTypes="0" containsString="0" containsNumber="1" minValue="6.92372846603394" maxValue="100"/>
    </cacheField>
    <cacheField name="2015" numFmtId="2">
      <sharedItems containsSemiMixedTypes="0" containsString="0" containsNumber="1" minValue="7.2520895004272496" maxValue="100"/>
    </cacheField>
    <cacheField name="Electricity Access 2016" numFmtId="1">
      <sharedItems containsSemiMixedTypes="0" containsString="0" containsNumber="1" minValue="7.5884771347045898" maxValue="100"/>
    </cacheField>
    <cacheField name="SLAB - Electrification " numFmtId="0">
      <sharedItems containsMixedTypes="1" containsNumber="1" containsInteger="1" minValue="1" maxValue="1" count="7">
        <s v="&gt; 75%      &lt; 97%"/>
        <s v="&gt; 25%      &lt; 50%"/>
        <n v="1"/>
        <s v="&gt; 97%"/>
        <s v="&lt; 25%"/>
        <s v=" &gt; 50 %  &lt; 75%"/>
        <s v="100%" u="1"/>
      </sharedItems>
    </cacheField>
    <cacheField name="SLAB -GDP" numFmtId="0">
      <sharedItems count="6">
        <s v="&gt; 1   &lt; 11"/>
        <s v="&gt; 75"/>
        <s v="&gt; 25   &lt; 50"/>
        <s v="&lt; 0"/>
        <s v="&gt; 50   &lt; 75"/>
        <s v="&gt; 11   &lt; 25"/>
      </sharedItems>
    </cacheField>
    <cacheField name="SLAB-POPUL" numFmtId="0">
      <sharedItems count="5">
        <s v="&gt; 0 &lt;10"/>
        <s v="&gt; 25 &lt; 50"/>
        <s v="&lt; 0"/>
        <s v="&gt; 50"/>
        <s v="&gt; 10 &lt; 25"/>
      </sharedItems>
    </cacheField>
    <cacheField name="GDP Contrib Urban" numFmtId="9">
      <sharedItems containsSemiMixedTypes="0" containsString="0" containsNumber="1" minValue="8.2699999999999899E-2" maxValue="1"/>
    </cacheField>
    <cacheField name="GDP Contrib Rural" numFmtId="9">
      <sharedItems containsSemiMixedTypes="0" containsString="0" containsNumber="1" minValue="0" maxValue="0.9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jal" refreshedDate="45479.536236111111" createdVersion="8" refreshedVersion="8" minRefreshableVersion="3" recordCount="208" xr:uid="{123B061A-2024-C740-B512-12635C39C4B1}">
  <cacheSource type="worksheet">
    <worksheetSource ref="A1:K192" sheet=".xlsx]MASTER Basis Elec Acc" r:id="rId2"/>
  </cacheSource>
  <cacheFields count="22">
    <cacheField name="Country Name" numFmtId="0">
      <sharedItems count="208">
        <s v="Aruba"/>
        <s v="Afghanistan"/>
        <s v="Angola"/>
        <s v="Albania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uba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Faroe Islands"/>
        <s v="Micronesia, Fed. Sts."/>
        <s v="Gabon"/>
        <s v="United Kingdom"/>
        <s v="Georgia"/>
        <s v="Ghana"/>
        <s v="Guinea"/>
        <s v="Gambia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sle of Man"/>
        <s v="India"/>
        <s v="Ireland"/>
        <s v="Iran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atin America &amp; Caribbean"/>
        <s v="Liechtenstein"/>
        <s v="Sri Lanka"/>
        <s v="Lesotho"/>
        <s v="Lithuania"/>
        <s v="Luxembourg"/>
        <s v="Latvia"/>
        <s v="Macao SAR, China"/>
        <s v="Morocco"/>
        <s v="Monaco"/>
        <s v="Moldova"/>
        <s v="Madagascar"/>
        <s v="Maldives"/>
        <s v="Mexico"/>
        <s v="Marshall Islands"/>
        <s v="Macedonia, FYR"/>
        <s v="Mali"/>
        <s v="Malta"/>
        <s v="Myanmar"/>
        <s v="Montenegro"/>
        <s v="Mongolia"/>
        <s v="Northern Mariana Islands"/>
        <s v="Mozambique"/>
        <s v="Mauritania"/>
        <s v="Mauritius"/>
        <s v="Malawi"/>
        <s v="Malaysia"/>
        <s v="Namibia"/>
        <s v="Niger"/>
        <s v="Nigeria"/>
        <s v="Nicaragua"/>
        <s v="Netherlands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Puerto Rico"/>
        <s v="Portugal"/>
        <s v="Paraguay"/>
        <s v="West Bank and Gaz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outh Sudan"/>
        <s v="Sub-Saharan Africa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2006" numFmtId="2">
      <sharedItems containsSemiMixedTypes="0" containsString="0" containsNumber="1" minValue="0.155208259820938" maxValue="100"/>
    </cacheField>
    <cacheField name="2007" numFmtId="2">
      <sharedItems containsSemiMixedTypes="0" containsString="0" containsNumber="1" minValue="0.50294953584670998" maxValue="100"/>
    </cacheField>
    <cacheField name="2008" numFmtId="2">
      <sharedItems containsSemiMixedTypes="0" containsString="0" containsNumber="1" minValue="1.0217523574829099" maxValue="100"/>
    </cacheField>
    <cacheField name="2009" numFmtId="2">
      <sharedItems containsSemiMixedTypes="0" containsString="0" containsNumber="1" minValue="1.9" maxValue="100"/>
    </cacheField>
    <cacheField name="2010" numFmtId="2">
      <sharedItems containsSemiMixedTypes="0" containsString="0" containsNumber="1" minValue="0" maxValue="100"/>
    </cacheField>
    <cacheField name="2011" numFmtId="2">
      <sharedItems containsSemiMixedTypes="0" containsString="0" containsNumber="1" minValue="3.9186694622039799" maxValue="100"/>
    </cacheField>
    <cacheField name="2012" numFmtId="2">
      <sharedItems containsSemiMixedTypes="0" containsString="0" containsNumber="1" minValue="4.9123454093933097" maxValue="100"/>
    </cacheField>
    <cacheField name="2013" numFmtId="2">
      <sharedItems containsSemiMixedTypes="0" containsString="0" containsNumber="1" minValue="5.9150328636169398" maxValue="100"/>
    </cacheField>
    <cacheField name="2014" numFmtId="2">
      <sharedItems containsSemiMixedTypes="0" containsString="0" containsNumber="1" minValue="6.92372846603394" maxValue="100"/>
    </cacheField>
    <cacheField name="2015" numFmtId="2">
      <sharedItems containsSemiMixedTypes="0" containsString="0" containsNumber="1" minValue="7.2520895004272496" maxValue="100"/>
    </cacheField>
    <cacheField name="Electricity Access 2016" numFmtId="1">
      <sharedItems containsSemiMixedTypes="0" containsString="0" containsNumber="1" minValue="7.5884771347045898" maxValue="100"/>
    </cacheField>
    <cacheField name="SLAB - Electrification " numFmtId="0">
      <sharedItems containsMixedTypes="1" containsNumber="1" containsInteger="1" minValue="1" maxValue="1"/>
    </cacheField>
    <cacheField name="SLAB -GDP" numFmtId="0">
      <sharedItems/>
    </cacheField>
    <cacheField name="SLAB-POPUL" numFmtId="0">
      <sharedItems/>
    </cacheField>
    <cacheField name="GDP Contrib Urban" numFmtId="2">
      <sharedItems containsSemiMixedTypes="0" containsString="0" containsNumber="1" minValue="8.2699999999999899E-2" maxValue="1"/>
    </cacheField>
    <cacheField name="GDP Contrib Rural" numFmtId="2">
      <sharedItems containsSemiMixedTypes="0" containsString="0" containsNumber="1" minValue="0" maxValue="0.9173"/>
    </cacheField>
    <cacheField name="GDP Contribution Urban Format" numFmtId="1">
      <sharedItems containsSemiMixedTypes="0" containsString="0" containsNumber="1" minValue="8.2699999999999907" maxValue="100"/>
    </cacheField>
    <cacheField name="GDP Contribution Rural Format" numFmtId="1">
      <sharedItems containsSemiMixedTypes="0" containsString="0" containsNumber="1" minValue="0" maxValue="91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0.973126504628" createdVersion="8" refreshedVersion="8" minRefreshableVersion="3" recordCount="191" xr:uid="{F013715A-7C1F-425B-A520-696296CC7770}">
  <cacheSource type="worksheet">
    <worksheetSource ref="A1:M192" sheet="MASTER1"/>
  </cacheSource>
  <cacheFields count="13">
    <cacheField name="Country Name" numFmtId="0">
      <sharedItems count="191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yprus"/>
        <s v="Czech Republic"/>
        <s v="Germany"/>
        <s v="Djibouti"/>
        <s v="Dominica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Gabon"/>
        <s v="United Kingdom"/>
        <s v="Georgia"/>
        <s v="Ghana"/>
        <s v="Guinea"/>
        <s v="Gambia"/>
        <s v="Guinea-Bissau"/>
        <s v="Equatorial Guinea"/>
        <s v="Greece"/>
        <s v="Grenada"/>
        <s v="Guatemala"/>
        <s v="Guyana"/>
        <s v="Hong Kong SAR, China"/>
        <s v="Honduras"/>
        <s v="Croatia"/>
        <s v="Haiti"/>
        <s v="Hungary"/>
        <s v="Indonesia"/>
        <s v="India"/>
        <s v="Ireland"/>
        <s v="Iran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rshall Islands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lau"/>
        <s v="Papua New Guinea"/>
        <s v="Poland"/>
        <s v="Portugal"/>
        <s v="Paraguay"/>
        <s v="West Bank and Gaz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Vietnam"/>
        <s v="Vanuatu"/>
        <s v="Samoa"/>
        <s v="Kosovo"/>
        <s v="Yemen, Rep."/>
        <s v="South Africa"/>
        <s v="Zambia"/>
        <s v="Zimbabwe"/>
      </sharedItems>
    </cacheField>
    <cacheField name="Country Code" numFmtId="0">
      <sharedItems/>
    </cacheField>
    <cacheField name="Electricity Access 2016" numFmtId="0">
      <sharedItems containsSemiMixedTypes="0" containsString="0" containsNumber="1" minValue="7.5884771347045898" maxValue="100"/>
    </cacheField>
    <cacheField name="% Last Year to Avg GDP Increase" numFmtId="0">
      <sharedItems containsSemiMixedTypes="0" containsString="0" containsNumber="1" minValue="-83.177025970997434" maxValue="82.33005680959306"/>
    </cacheField>
    <cacheField name="SLAB - Electrification " numFmtId="0">
      <sharedItems containsMixedTypes="1" containsNumber="1" containsInteger="1" minValue="1" maxValue="1"/>
    </cacheField>
    <cacheField name="SLAB -GDP" numFmtId="0">
      <sharedItems/>
    </cacheField>
    <cacheField name="GDP Contrib Urban" numFmtId="0">
      <sharedItems containsSemiMixedTypes="0" containsString="0" containsNumber="1" minValue="8.2699999999999899E-2" maxValue="1"/>
    </cacheField>
    <cacheField name="GDP Contrib Rural" numFmtId="0">
      <sharedItems containsSemiMixedTypes="0" containsString="0" containsNumber="1" minValue="0" maxValue="0.9173"/>
    </cacheField>
    <cacheField name="GDP Contribution Urban Format" numFmtId="0">
      <sharedItems containsSemiMixedTypes="0" containsString="0" containsNumber="1" minValue="8.2699999999999907" maxValue="100"/>
    </cacheField>
    <cacheField name="GDP Contribution Rural Format" numFmtId="0">
      <sharedItems containsSemiMixedTypes="0" containsString="0" containsNumber="1" minValue="0" maxValue="91.73"/>
    </cacheField>
    <cacheField name="FDI" numFmtId="0">
      <sharedItems count="2">
        <s v="Increasing"/>
        <s v="Not Increasing"/>
      </sharedItems>
    </cacheField>
    <cacheField name="SLAB POLITICAL" numFmtId="0">
      <sharedItems/>
    </cacheField>
    <cacheField name="POLITICAL VALUE" numFmtId="0">
      <sharedItems containsSemiMixedTypes="0" containsString="0" containsNumber="1" minValue="-2.9060361385345499" maxValue="1.50114333629608" count="187">
        <n v="1.26075851917267"/>
        <n v="-2.6621561050414999"/>
        <n v="-0.32158008217811601"/>
        <n v="0.33744788169860801"/>
        <n v="0.54964613914489702"/>
        <n v="0.19774989783763899"/>
        <n v="-0.66795110702514604"/>
        <n v="0.85924965143203702"/>
        <n v="1.0334244966507"/>
        <n v="0.8921759724617"/>
        <n v="-0.80890882015228305"/>
        <n v="-1.9643751382827801"/>
        <n v="0.42960610985755898"/>
        <n v="-8.7835025042295508E-3"/>
        <n v="-0.868710696697235"/>
        <n v="-1.25973296165466"/>
        <n v="6.8279370665550204E-2"/>
        <n v="-0.79270023107528698"/>
        <n v="0.95994335412979104"/>
        <n v="-0.40266400575637801"/>
        <n v="0.13570626080036199"/>
        <n v="5.2189551293849903E-2"/>
        <n v="0.975613653659821"/>
        <n v="-0.25367596745491"/>
        <n v="-0.38103505969047502"/>
        <n v="0.960008144378662"/>
        <n v="1.14201784133911"/>
        <n v="1.1060882806778001"/>
        <n v="0.979198038578033"/>
        <n v="-1.7795487642288199"/>
        <n v="1.24041163921356"/>
        <n v="1.2898540496826201"/>
        <n v="0.402406215667725"/>
        <n v="-0.50222134590148904"/>
        <n v="-0.90923881530761697"/>
        <n v="-1.06121301651001"/>
        <n v="-2.2245893478393599"/>
        <n v="-0.52345907688140902"/>
        <n v="-0.88716399669647195"/>
        <n v="2.2001922130584699E-2"/>
        <n v="0.87119019031524703"/>
        <n v="0.64855301380157504"/>
        <n v="0.59378683567047097"/>
        <n v="0.96338421106338501"/>
        <n v="0.66754114627838101"/>
        <n v="-0.628553986549377"/>
        <n v="0.97766309976577803"/>
        <n v="0.85291242599487305"/>
        <n v="0.241259410977364"/>
        <n v="-1.09974193572998"/>
        <n v="-9.1710433363914504E-2"/>
        <n v="-1.4397268295288099"/>
        <n v="-0.66228240728378296"/>
        <n v="0.40221449732780501"/>
        <n v="0.66279625892639205"/>
        <n v="-1.6172451972961399"/>
        <n v="0.98259186744689897"/>
        <n v="0.89702945947647095"/>
        <n v="-0.106349594891071"/>
        <n v="-0.110105983912945"/>
        <n v="0.34793263673782299"/>
        <n v="-0.32011508941650402"/>
        <n v="-0.138907715678215"/>
        <n v="-0.396070927381516"/>
        <n v="-0.44204419851303101"/>
        <n v="-0.44527557492256198"/>
        <n v="-0.146742969751358"/>
        <n v="-0.12970364093780501"/>
        <n v="0.99859225749969505"/>
        <n v="-0.54500371217727706"/>
        <n v="-3.4218925982713699E-2"/>
        <n v="0.73615837097168002"/>
        <n v="-0.43745616078376798"/>
        <n v="0.65419113636016801"/>
        <n v="-0.74554747343063399"/>
        <n v="0.64338093996047996"/>
        <n v="-0.379699736833572"/>
        <n v="-0.96042650938034102"/>
        <n v="0.83384966850280795"/>
        <n v="-0.81402063369750999"/>
        <n v="-2.30333304405212"/>
        <n v="1.3465887308120701"/>
        <n v="-0.79936724901199296"/>
        <n v="0.355933427810669"/>
        <n v="0.295468419790268"/>
        <n v="-0.496246248483658"/>
        <n v="0.96818900108337402"/>
        <n v="1.46297342143953E-3"/>
        <n v="-1.3544565439224201"/>
        <n v="-0.65201967954635598"/>
        <n v="0.20619080960750599"/>
        <n v="0.84692633152008101"/>
        <n v="0.60680544376373302"/>
        <n v="0.15357650816440599"/>
        <n v="-5.6500710546970402E-2"/>
        <n v="0.52490651607513406"/>
        <n v="-1.61568403244019"/>
        <n v="-0.441768199205399"/>
        <n v="-2.2747378349304199"/>
        <n v="1.45326995849609"/>
        <n v="-1.1340050026774399E-2"/>
        <n v="-0.24485586583614299"/>
        <n v="0.81472122669220004"/>
        <n v="1.4036171436309799"/>
        <n v="0.46721956133842502"/>
        <n v="1.3905671834945701"/>
        <n v="-0.31761777400970498"/>
        <n v="-0.30549877882003801"/>
        <n v="-0.29418647289276101"/>
        <n v="0.40803319215774497"/>
        <n v="-0.63371813297271695"/>
        <n v="0.83496367931366"/>
        <n v="-0.35531261563301098"/>
        <n v="-1.61284875869751"/>
        <n v="1.0664597749710101"/>
        <n v="-0.808124959468842"/>
        <n v="0.26871621608734098"/>
        <n v="0.78760010004043601"/>
        <n v="-1.0968146324157699"/>
        <n v="-0.74869155883789096"/>
        <n v="0.99921816587448098"/>
        <n v="-0.11612751334905599"/>
        <n v="0.12948593497276301"/>
        <n v="0.69952899217605602"/>
        <n v="-1.10075747966766"/>
        <n v="-1.87388896942139"/>
        <n v="-9.5483571290969793E-2"/>
        <n v="0.89693319797515902"/>
        <n v="1.1816209554672199"/>
        <n v="-0.84698998928070102"/>
        <n v="1.50114333629608"/>
        <n v="0.74976563453674305"/>
        <n v="-2.4738738536834699"/>
        <n v="0.40072774887085"/>
        <n v="-0.20793484151363401"/>
        <n v="-1.37869036197662"/>
        <n v="-0.50431650876998901"/>
        <n v="0.496157646179199"/>
        <n v="0.95862579345703103"/>
        <n v="0.13447080552578"/>
        <n v="-1.9708783626556401"/>
        <n v="0.88412374258041404"/>
        <n v="0.26682320237159701"/>
        <n v="-0.94768816232681297"/>
        <n v="-6.6518664360046401E-2"/>
        <n v="-0.47277110815048201"/>
        <n v="-2.33110570907593"/>
        <n v="-0.22595489025116"/>
        <n v="1.4774689674377399"/>
        <n v="0.49175438284874001"/>
        <n v="-0.16711315512657199"/>
        <n v="-0.104568757116795"/>
        <n v="-2.34715795516968"/>
        <n v="0.13328160345554399"/>
        <n v="-2.41249680519104"/>
        <n v="0.215979158878326"/>
        <n v="0.15281789004802701"/>
        <n v="0.70823055505752597"/>
        <n v="0.97914189100265503"/>
        <n v="1.00078213214874"/>
        <n v="0.71595317125320401"/>
        <n v="-2.9060361385345499"/>
        <n v="-1.3018941879272501"/>
        <n v="-0.17511710524558999"/>
        <n v="-0.99130022525787398"/>
        <n v="-0.78061830997466997"/>
        <n v="-0.195148065686226"/>
        <n v="-1.7668042331934E-2"/>
        <n v="0.277257770299912"/>
        <n v="-1.1397223472595199"/>
        <n v="-2.0072147846221902"/>
        <n v="1.3827502727508501"/>
        <n v="-0.44824677705764798"/>
        <n v="-0.71827632188796997"/>
        <n v="-1.8533319234848"/>
        <n v="1.0485217571258501"/>
        <n v="0.385635316371918"/>
        <n v="-0.28075370192527799"/>
        <n v="-1.0229766368866"/>
        <n v="0.22683252394199399"/>
        <n v="0.48971042037010198"/>
        <n v="1.1758835315704299"/>
        <n v="-0.28593334555625899"/>
        <n v="-2.7844886779785201"/>
        <n v="-0.14908500015735601"/>
        <n v="0.132928282022476"/>
        <n v="-0.620809733867645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ABW"/>
    <s v="Access to electricity (% of population)"/>
    <s v="EG.ELC.ACCS.ZS"/>
    <n v="92.613983154296903"/>
    <n v="92.838821411132798"/>
    <n v="93.086166381835994"/>
    <n v="93.354545593261705"/>
    <n v="93.356292150954204"/>
    <n v="93.942375183105497"/>
    <n v="94.255813598632798"/>
    <n v="94.578262329101605"/>
    <n v="94.906723022460895"/>
    <n v="95.238182067871094"/>
    <n v="95.570144653320298"/>
    <x v="0"/>
    <x v="0"/>
    <x v="0"/>
    <n v="0.41106999999999999"/>
    <n v="0.58893000000000006"/>
  </r>
  <r>
    <x v="1"/>
    <s v="AFG"/>
    <s v="Access to electricity (% of population)"/>
    <s v="EG.ELC.ACCS.ZS"/>
    <n v="28.228612899780298"/>
    <n v="33.748680114746101"/>
    <n v="42.4"/>
    <n v="44.854885101318402"/>
    <n v="42.7"/>
    <n v="43.222018908203701"/>
    <n v="69.099999999999994"/>
    <n v="67.259552001953097"/>
    <n v="89.5"/>
    <n v="71.5"/>
    <n v="84.137138366699205"/>
    <x v="0"/>
    <x v="1"/>
    <x v="1"/>
    <n v="0.27569999999999995"/>
    <n v="0.72429999999999994"/>
  </r>
  <r>
    <x v="2"/>
    <s v="AGO"/>
    <s v="Access to electricity (% of population)"/>
    <s v="EG.ELC.ACCS.ZS"/>
    <n v="29.103675842285199"/>
    <n v="37.5"/>
    <n v="31.268013000488299"/>
    <n v="32.382469177246101"/>
    <n v="33.514949798583999"/>
    <n v="34.6"/>
    <n v="35.821964263916001"/>
    <n v="36.990489959716797"/>
    <n v="32"/>
    <n v="42"/>
    <n v="40.520606994628899"/>
    <x v="1"/>
    <x v="1"/>
    <x v="1"/>
    <n v="0.45578000000000007"/>
    <n v="0.54422000000000004"/>
  </r>
  <r>
    <x v="3"/>
    <s v="ALB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59316000000000002"/>
    <n v="0.40683999999999987"/>
  </r>
  <r>
    <x v="4"/>
    <s v="AND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2"/>
    <n v="0.84126999999999996"/>
    <n v="0.15872999999999998"/>
  </r>
  <r>
    <x v="5"/>
    <s v="ARE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3"/>
    <n v="0.86058000000000012"/>
    <n v="0.13942000000000002"/>
  </r>
  <r>
    <x v="6"/>
    <s v="ARG"/>
    <s v="Access to electricity (% of population)"/>
    <s v="EG.ELC.ACCS.ZS"/>
    <n v="97.167221069335895"/>
    <n v="97.539413452148395"/>
    <n v="97.934127807617202"/>
    <n v="98.363365173339801"/>
    <n v="98.82"/>
    <n v="99.216163635253906"/>
    <n v="99.584411621093807"/>
    <n v="99.837127685546903"/>
    <n v="99.959243774414105"/>
    <n v="99.995208740234403"/>
    <n v="100"/>
    <x v="2"/>
    <x v="1"/>
    <x v="4"/>
    <n v="0.92030000000000012"/>
    <n v="7.9699999999999979E-2"/>
  </r>
  <r>
    <x v="7"/>
    <s v="ARM"/>
    <s v="Access to electricity (% of population)"/>
    <s v="EG.ELC.ACCS.ZS"/>
    <n v="99.265731811523395"/>
    <n v="99.331039428710895"/>
    <n v="99.4156494140625"/>
    <n v="99.519813537597599"/>
    <n v="99.8"/>
    <n v="99.767150878906193"/>
    <n v="99.878875732421903"/>
    <n v="99.954055786132798"/>
    <n v="99.988975524902301"/>
    <n v="100"/>
    <n v="100"/>
    <x v="2"/>
    <x v="4"/>
    <x v="2"/>
    <n v="0.62467000000000006"/>
    <n v="0.37533000000000005"/>
  </r>
  <r>
    <x v="8"/>
    <s v="ATG"/>
    <s v="Access to electricity (% of population)"/>
    <s v="EG.ELC.ACCS.ZS"/>
    <n v="92.434402465820298"/>
    <n v="92.855644226074205"/>
    <n v="93.299407958984403"/>
    <n v="93.764198303222699"/>
    <n v="94.247009277343807"/>
    <n v="94.552014033694107"/>
    <n v="95.254692077636705"/>
    <n v="95.773551940917997"/>
    <n v="96.298416137695298"/>
    <n v="96.8262939453125"/>
    <n v="97.354667663574205"/>
    <x v="3"/>
    <x v="2"/>
    <x v="4"/>
    <n v="0.23046999999999998"/>
    <n v="0.76953000000000005"/>
  </r>
  <r>
    <x v="9"/>
    <s v="AUS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4"/>
    <n v="0.89682999999999991"/>
    <n v="0.10317000000000001"/>
  </r>
  <r>
    <x v="10"/>
    <s v="AU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0"/>
    <n v="0.66110000000000002"/>
    <n v="0.33889999999999998"/>
  </r>
  <r>
    <x v="11"/>
    <s v="AZE"/>
    <s v="Access to electricity (% of population)"/>
    <s v="EG.ELC.ACCS.ZS"/>
    <n v="99.5"/>
    <n v="99.562141418457003"/>
    <n v="99.741806030273395"/>
    <n v="99.884735107421903"/>
    <n v="99.965675354003906"/>
    <n v="99.9"/>
    <n v="99.999710083007798"/>
    <n v="100"/>
    <n v="100"/>
    <n v="100"/>
    <n v="100"/>
    <x v="2"/>
    <x v="1"/>
    <x v="4"/>
    <n v="0.55181000000000002"/>
    <n v="0.44818999999999998"/>
  </r>
  <r>
    <x v="12"/>
    <s v="BDI"/>
    <s v="Access to electricity (% of population)"/>
    <s v="EG.ELC.ACCS.ZS"/>
    <n v="4.5880656242370597"/>
    <n v="4.81732225418091"/>
    <n v="4.8"/>
    <n v="5.3419041633606001"/>
    <n v="5.3"/>
    <n v="5.9385800361633301"/>
    <n v="6.5"/>
    <n v="6.5833191871643102"/>
    <n v="7"/>
    <n v="7.2520895004272496"/>
    <n v="7.5884771347045898"/>
    <x v="4"/>
    <x v="1"/>
    <x v="1"/>
    <n v="0.12667000000000009"/>
    <n v="0.87332999999999994"/>
  </r>
  <r>
    <x v="13"/>
    <s v="BE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0"/>
    <n v="0.9793400000000001"/>
    <n v="2.0660000000000001E-2"/>
  </r>
  <r>
    <x v="14"/>
    <s v="BEN"/>
    <s v="Access to electricity (% of population)"/>
    <s v="EG.ELC.ACCS.ZS"/>
    <n v="27.9"/>
    <n v="29.336711883544901"/>
    <n v="30.621238708496101"/>
    <n v="31.926792144775401"/>
    <n v="34.200000000000003"/>
    <n v="36.9"/>
    <n v="38.4"/>
    <n v="37.299205780029297"/>
    <n v="34.1"/>
    <n v="40.033477783203097"/>
    <n v="41.402614593505902"/>
    <x v="1"/>
    <x v="4"/>
    <x v="1"/>
    <n v="0.44847000000000004"/>
    <n v="0.55152999999999996"/>
  </r>
  <r>
    <x v="15"/>
    <s v="BFA"/>
    <s v="Access to electricity (% of population)"/>
    <s v="EG.ELC.ACCS.ZS"/>
    <n v="12.581875801086399"/>
    <n v="13.169374465942401"/>
    <n v="13.7793941497803"/>
    <n v="14.4104413986206"/>
    <n v="13.1"/>
    <n v="15.7236022949219"/>
    <n v="16.399707794189499"/>
    <n v="17.0848274230957"/>
    <n v="19.2"/>
    <n v="18.4700813293457"/>
    <n v="19.1647129058838"/>
    <x v="4"/>
    <x v="1"/>
    <x v="1"/>
    <n v="0.31511000000000006"/>
    <n v="0.68489"/>
  </r>
  <r>
    <x v="16"/>
    <s v="BGD"/>
    <s v="Access to electricity (% of population)"/>
    <s v="EG.ELC.ACCS.ZS"/>
    <n v="50.525102459016402"/>
    <n v="46.5"/>
    <n v="51.2497749328613"/>
    <n v="53.632854461669901"/>
    <n v="55.26"/>
    <n v="59.6"/>
    <n v="60.878215789794901"/>
    <n v="61.5"/>
    <n v="62.4"/>
    <n v="68.204681396484403"/>
    <n v="75.92"/>
    <x v="0"/>
    <x v="1"/>
    <x v="4"/>
    <n v="0.35790000000000011"/>
    <n v="0.64209999999999978"/>
  </r>
  <r>
    <x v="17"/>
    <s v="BG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2"/>
    <n v="0.74580999999999986"/>
    <n v="0.25419000000000003"/>
  </r>
  <r>
    <x v="18"/>
    <s v="BH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1"/>
    <n v="0.88898999999999984"/>
    <n v="0.11101000000000001"/>
  </r>
  <r>
    <x v="19"/>
    <s v="BHS"/>
    <s v="Access to electricity (% of population)"/>
    <s v="EG.ELC.ACCS.ZS"/>
    <n v="97.900764465332003"/>
    <n v="98.325302124023395"/>
    <n v="98.753684997558594"/>
    <n v="99.182266235351605"/>
    <n v="99.560989379882798"/>
    <n v="99.825653076171903"/>
    <n v="99.955795288085895"/>
    <n v="99.994735717773395"/>
    <n v="100"/>
    <n v="100"/>
    <n v="100"/>
    <x v="2"/>
    <x v="5"/>
    <x v="4"/>
    <n v="0.83"/>
    <n v="0.17"/>
  </r>
  <r>
    <x v="20"/>
    <s v="BIH"/>
    <s v="Access to electricity (% of population)"/>
    <s v="EG.ELC.ACCS.ZS"/>
    <n v="99.387276986844498"/>
    <n v="99.7"/>
    <n v="99.580039978027301"/>
    <n v="99.725402832031307"/>
    <n v="99.855758666992202"/>
    <n v="99.705780546902105"/>
    <n v="99.986618041992202"/>
    <n v="99.998489379882798"/>
    <n v="100"/>
    <n v="100"/>
    <n v="100"/>
    <x v="2"/>
    <x v="2"/>
    <x v="2"/>
    <n v="0.40135000000000004"/>
    <n v="0.59865000000000002"/>
  </r>
  <r>
    <x v="21"/>
    <s v="BL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77416000000000007"/>
    <n v="0.22584000000000001"/>
  </r>
  <r>
    <x v="22"/>
    <s v="BLZ"/>
    <s v="Access to electricity (% of population)"/>
    <s v="EG.ELC.ACCS.ZS"/>
    <n v="90.988530857454904"/>
    <n v="90.478256225585895"/>
    <n v="90.615020751953097"/>
    <n v="90.772811889648395"/>
    <n v="89.917224374779806"/>
    <n v="91.681735985533507"/>
    <n v="91.342323303222699"/>
    <n v="91.554183959960895"/>
    <n v="91.772056579589801"/>
    <n v="91.8"/>
    <n v="92.214317321777301"/>
    <x v="0"/>
    <x v="2"/>
    <x v="1"/>
    <n v="0.43742000000000003"/>
    <n v="0.56257999999999997"/>
  </r>
  <r>
    <x v="23"/>
    <s v="BMU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1"/>
    <n v="0"/>
  </r>
  <r>
    <x v="24"/>
    <s v="BOL"/>
    <s v="Access to electricity (% of population)"/>
    <s v="EG.ELC.ACCS.ZS"/>
    <n v="76.211281"/>
    <n v="80.156566999999995"/>
    <n v="84.674991000000006"/>
    <n v="86.765597"/>
    <n v="84.294815063476605"/>
    <n v="88.335943"/>
    <n v="90.387375000000006"/>
    <n v="89.505685999999997"/>
    <n v="90.038729000000004"/>
    <n v="91.522822000000005"/>
    <n v="93.039131164550795"/>
    <x v="0"/>
    <x v="1"/>
    <x v="4"/>
    <n v="0.69303000000000003"/>
    <n v="0.30697000000000002"/>
  </r>
  <r>
    <x v="25"/>
    <s v="BRA"/>
    <s v="Access to electricity (% of population)"/>
    <s v="EG.ELC.ACCS.ZS"/>
    <n v="97.594313999999997"/>
    <n v="98.125382000000002"/>
    <n v="98.526624999999996"/>
    <n v="98.856938"/>
    <n v="98.883056640625"/>
    <n v="99.328691000000006"/>
    <n v="99.519493999999995"/>
    <n v="99.575151000000005"/>
    <n v="99.650246999999993"/>
    <n v="99.710902000000004"/>
    <n v="100"/>
    <x v="2"/>
    <x v="4"/>
    <x v="0"/>
    <n v="0.86172000000000015"/>
    <n v="0.13827999999999999"/>
  </r>
  <r>
    <x v="26"/>
    <s v="BRB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0.31373999999999991"/>
    <n v="0.6862600000000002"/>
  </r>
  <r>
    <x v="27"/>
    <s v="BR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4"/>
    <n v="0.77797000000000005"/>
    <n v="0.22203000000000003"/>
  </r>
  <r>
    <x v="28"/>
    <s v="BTN"/>
    <s v="Access to electricity (% of population)"/>
    <s v="EG.ELC.ACCS.ZS"/>
    <n v="61.181789398193402"/>
    <n v="71.8"/>
    <n v="70.013504028320298"/>
    <n v="74.461647033691406"/>
    <n v="73.282910874897794"/>
    <n v="83.408996582031307"/>
    <n v="91.5"/>
    <n v="92.4044189453125"/>
    <n v="96.912643432617202"/>
    <n v="98.423522949218807"/>
    <n v="100"/>
    <x v="2"/>
    <x v="1"/>
    <x v="4"/>
    <n v="0.40094999999999997"/>
    <n v="0.59904999999999997"/>
  </r>
  <r>
    <x v="29"/>
    <s v="BWA"/>
    <s v="Access to electricity (% of population)"/>
    <s v="EG.ELC.ACCS.ZS"/>
    <n v="39.455421447753899"/>
    <n v="41.5079345703125"/>
    <n v="43.1"/>
    <n v="45.679027557372997"/>
    <n v="47.793113708496101"/>
    <n v="53.24"/>
    <n v="52.063339233398402"/>
    <n v="54.213470458984403"/>
    <n v="56.3696098327637"/>
    <n v="58.528751373291001"/>
    <n v="60.688396453857401"/>
    <x v="5"/>
    <x v="4"/>
    <x v="4"/>
    <n v="0.57984000000000013"/>
    <n v="0.42016000000000003"/>
  </r>
  <r>
    <x v="30"/>
    <s v="CAF"/>
    <s v="Access to electricity (% of population)"/>
    <s v="EG.ELC.ACCS.ZS"/>
    <n v="7.8051693252580403"/>
    <n v="8.8352499008178693"/>
    <n v="9.3513278961181605"/>
    <n v="9.8884334564209002"/>
    <n v="9.8000000000000007"/>
    <n v="11.013710975646999"/>
    <n v="11.5958757400513"/>
    <n v="12.1870517730713"/>
    <n v="12.7842359542847"/>
    <n v="13.384423255920399"/>
    <n v="13.9851121902466"/>
    <x v="4"/>
    <x v="5"/>
    <x v="0"/>
    <n v="0.40646000000000004"/>
    <n v="0.59354000000000007"/>
  </r>
  <r>
    <x v="31"/>
    <s v="CA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4"/>
    <n v="0.82182999999999995"/>
    <n v="0.17817000000000005"/>
  </r>
  <r>
    <x v="32"/>
    <s v="CHE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4"/>
    <n v="0.74077000000000015"/>
    <n v="0.25922999999999996"/>
  </r>
  <r>
    <x v="33"/>
    <s v="CHI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0"/>
    <n v="0.31697999999999998"/>
    <n v="0.68301999999999996"/>
  </r>
  <r>
    <x v="34"/>
    <s v="CHL"/>
    <s v="Access to electricity (% of population)"/>
    <s v="EG.ELC.ACCS.ZS"/>
    <n v="99.368108000000007"/>
    <n v="98.556350708007798"/>
    <n v="98.817672729492202"/>
    <n v="99.593661999999995"/>
    <n v="99.388641357421903"/>
    <n v="99.588193000000004"/>
    <n v="99.858222961425795"/>
    <n v="99.6"/>
    <n v="99.995338439941406"/>
    <n v="99.714843999999999"/>
    <n v="100"/>
    <x v="2"/>
    <x v="4"/>
    <x v="0"/>
    <n v="0.89856999999999998"/>
    <n v="0.10143000000000002"/>
  </r>
  <r>
    <x v="35"/>
    <s v="CHN"/>
    <s v="Access to electricity (% of population)"/>
    <s v="EG.ELC.ACCS.ZS"/>
    <n v="98.066810607910199"/>
    <n v="98.398704528808594"/>
    <n v="98.749916076660199"/>
    <n v="99.115646362304702"/>
    <n v="99.7"/>
    <n v="99.748725891113295"/>
    <n v="99.9163818359375"/>
    <n v="99.983116149902301"/>
    <n v="99.998489379882798"/>
    <n v="100"/>
    <n v="100"/>
    <x v="2"/>
    <x v="1"/>
    <x v="0"/>
    <n v="0.57903000000000016"/>
    <n v="0.42096999999999996"/>
  </r>
  <r>
    <x v="36"/>
    <s v="CIV"/>
    <s v="Access to electricity (% of population)"/>
    <s v="EG.ELC.ACCS.ZS"/>
    <n v="53.745677947997997"/>
    <n v="54.786239624023402"/>
    <n v="55.837303161621101"/>
    <n v="56.8971138000488"/>
    <n v="57.9639282226563"/>
    <n v="59.035987854003899"/>
    <n v="55.8"/>
    <n v="61.1888618469238"/>
    <n v="61.9"/>
    <n v="64.086196899414105"/>
    <n v="64.3"/>
    <x v="5"/>
    <x v="1"/>
    <x v="1"/>
    <n v="0.55545000000000011"/>
    <n v="0.44455"/>
  </r>
  <r>
    <x v="37"/>
    <s v="CMR"/>
    <s v="Access to electricity (% of population)"/>
    <s v="EG.ELC.ACCS.ZS"/>
    <n v="49"/>
    <n v="48.2"/>
    <n v="50.569175720214801"/>
    <n v="51.715255737304702"/>
    <n v="52.879360198974602"/>
    <n v="53.7"/>
    <n v="55.249626159667997"/>
    <n v="56.449779510498097"/>
    <n v="56.8"/>
    <n v="58.865100860595703"/>
    <n v="60.0747680664063"/>
    <x v="5"/>
    <x v="4"/>
    <x v="1"/>
    <n v="0.55488999999999999"/>
    <n v="0.44511000000000006"/>
  </r>
  <r>
    <x v="38"/>
    <s v="COD"/>
    <s v="Access to electricity (% of population)"/>
    <s v="EG.ELC.ACCS.ZS"/>
    <n v="10.2286949157715"/>
    <n v="15.2"/>
    <n v="11.4933834075928"/>
    <n v="12.1580152511597"/>
    <n v="12.840670585632299"/>
    <n v="13.5383453369141"/>
    <n v="15.4"/>
    <n v="14.966738700866699"/>
    <n v="13.5"/>
    <n v="16.419164657592798"/>
    <n v="17.1473789215088"/>
    <x v="4"/>
    <x v="1"/>
    <x v="1"/>
    <n v="0.43537000000000003"/>
    <n v="0.56462999999999997"/>
  </r>
  <r>
    <x v="39"/>
    <s v="COG"/>
    <s v="Access to electricity (% of population)"/>
    <s v="EG.ELC.ACCS.ZS"/>
    <n v="33.408241271972699"/>
    <n v="35.653247833252003"/>
    <n v="37.9207763671875"/>
    <n v="37.1"/>
    <n v="42.515914916992202"/>
    <n v="44.837512969970703"/>
    <n v="41.6"/>
    <n v="49.513755798339901"/>
    <n v="51.862392425537102"/>
    <n v="60.4"/>
    <n v="56.566169738769503"/>
    <x v="5"/>
    <x v="0"/>
    <x v="1"/>
    <n v="0.66212000000000004"/>
    <n v="0.33788000000000001"/>
  </r>
  <r>
    <x v="40"/>
    <s v="COL"/>
    <s v="Access to electricity (% of population)"/>
    <s v="EG.ELC.ACCS.ZS"/>
    <n v="95.466239929199205"/>
    <n v="95.749275207519503"/>
    <n v="96.806763000000004"/>
    <n v="96.057229000000007"/>
    <n v="96.788995"/>
    <n v="96.693600000000004"/>
    <n v="97.032176000000007"/>
    <n v="97.779418000000007"/>
    <n v="97.790937999999997"/>
    <n v="98.186897999999999"/>
    <n v="99.004455566406307"/>
    <x v="3"/>
    <x v="4"/>
    <x v="4"/>
    <n v="0.76978000000000002"/>
    <n v="0.23022000000000001"/>
  </r>
  <r>
    <x v="41"/>
    <s v="COM"/>
    <s v="Access to electricity (% of population)"/>
    <s v="EG.ELC.ACCS.ZS"/>
    <n v="53.572719573974602"/>
    <n v="55.929084777832003"/>
    <n v="58.307968139648402"/>
    <n v="60.707881927490199"/>
    <n v="63.125820159912102"/>
    <n v="65.558776855468807"/>
    <n v="69.3"/>
    <n v="70.457733154296903"/>
    <n v="72.917724609375"/>
    <n v="75.380714416503906"/>
    <n v="77.844215393066406"/>
    <x v="0"/>
    <x v="4"/>
    <x v="1"/>
    <n v="0.28541"/>
    <n v="0.71458999999999995"/>
  </r>
  <r>
    <x v="42"/>
    <s v="CPV"/>
    <s v="Access to electricity (% of population)"/>
    <s v="EG.ELC.ACCS.ZS"/>
    <n v="69.298240661621094"/>
    <n v="71.558792114257798"/>
    <n v="73.841857910156307"/>
    <n v="76.145957946777301"/>
    <n v="81.099999999999994"/>
    <n v="80.805221557617202"/>
    <n v="83.154380798339801"/>
    <n v="85.512550354003906"/>
    <n v="87.876724243164105"/>
    <n v="90.243904113769503"/>
    <n v="92.611587524414105"/>
    <x v="0"/>
    <x v="2"/>
    <x v="4"/>
    <n v="0.66822999999999999"/>
    <n v="0.33176999999999995"/>
  </r>
  <r>
    <x v="43"/>
    <s v="CRI"/>
    <s v="Access to electricity (% of population)"/>
    <s v="EG.ELC.ACCS.ZS"/>
    <n v="99.147523000000007"/>
    <n v="99.217997999999994"/>
    <n v="99.263936999999999"/>
    <n v="99.409803999999994"/>
    <n v="98.995733999999999"/>
    <n v="99.232348000000002"/>
    <n v="99.503298000000001"/>
    <n v="99.563517000000004"/>
    <n v="99.359290999999999"/>
    <n v="99.409803999999994"/>
    <n v="100"/>
    <x v="2"/>
    <x v="1"/>
    <x v="4"/>
    <n v="0.78478999999999999"/>
    <n v="0.21521000000000001"/>
  </r>
  <r>
    <x v="44"/>
    <s v="CUB"/>
    <s v="Access to electricity (% of population)"/>
    <s v="EG.ELC.ACCS.ZS"/>
    <n v="98.979705810546903"/>
    <n v="99.330184936523395"/>
    <n v="99.640365600585895"/>
    <n v="99.857330322265597"/>
    <n v="99.963897705078097"/>
    <n v="99.995712280273494"/>
    <n v="100"/>
    <n v="100"/>
    <n v="100"/>
    <n v="100"/>
    <n v="100"/>
    <x v="2"/>
    <x v="4"/>
    <x v="0"/>
    <n v="0.77299999999999991"/>
    <n v="0.22700000000000001"/>
  </r>
  <r>
    <x v="45"/>
    <s v="CYP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4"/>
    <n v="0.66774000000000011"/>
    <n v="0.33226"/>
  </r>
  <r>
    <x v="46"/>
    <s v="CZE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72983000000000009"/>
    <n v="0.27017000000000002"/>
  </r>
  <r>
    <x v="47"/>
    <s v="DEU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2"/>
    <n v="0.75721000000000005"/>
    <n v="0.24279000000000001"/>
  </r>
  <r>
    <x v="48"/>
    <s v="DJI"/>
    <s v="Access to electricity (% of population)"/>
    <s v="EG.ELC.ACCS.ZS"/>
    <n v="55.5"/>
    <n v="54.226772308349602"/>
    <n v="53.899078369140597"/>
    <n v="53.592414855957003"/>
    <n v="53.3037719726563"/>
    <n v="53.030147552490199"/>
    <n v="54.6"/>
    <n v="52.515945434570298"/>
    <n v="52.269359588622997"/>
    <n v="52.0257759094238"/>
    <n v="51.782691955566399"/>
    <x v="5"/>
    <x v="1"/>
    <x v="4"/>
    <n v="0.77522999999999986"/>
    <n v="0.22477000000000003"/>
  </r>
  <r>
    <x v="49"/>
    <s v="DMA"/>
    <s v="Access to electricity (% of population)"/>
    <s v="EG.ELC.ACCS.ZS"/>
    <n v="89.095962524414105"/>
    <n v="90.501846313476605"/>
    <n v="90.9"/>
    <n v="93.379692077636705"/>
    <n v="94.847152709960994"/>
    <n v="96.329627990722699"/>
    <n v="97.824119567871094"/>
    <n v="98.855300903320298"/>
    <n v="99.581077575683594"/>
    <n v="99.902969360351605"/>
    <n v="100"/>
    <x v="2"/>
    <x v="2"/>
    <x v="0"/>
    <n v="0.70098000000000005"/>
    <n v="0.29901999999999995"/>
  </r>
  <r>
    <x v="50"/>
    <s v="DNK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0.8801500000000001"/>
    <n v="0.11984999999999998"/>
  </r>
  <r>
    <x v="51"/>
    <s v="DOM"/>
    <s v="Access to electricity (% of population)"/>
    <s v="EG.ELC.ACCS.ZS"/>
    <n v="90.118148000000005"/>
    <n v="96.876341999999994"/>
    <n v="97.576196999999993"/>
    <n v="97.857759999999999"/>
    <n v="98.145414000000002"/>
    <n v="97.898871999999997"/>
    <n v="97.867050000000006"/>
    <n v="98.385852999999997"/>
    <n v="98.470979"/>
    <n v="98.560364000000007"/>
    <n v="100"/>
    <x v="2"/>
    <x v="1"/>
    <x v="4"/>
    <n v="0.80647000000000002"/>
    <n v="0.19353000000000001"/>
  </r>
  <r>
    <x v="52"/>
    <s v="DZA"/>
    <s v="Access to electricity (% of population)"/>
    <s v="EG.ELC.ACCS.ZS"/>
    <n v="98.7744140625"/>
    <n v="98.7701416015625"/>
    <n v="99.3"/>
    <n v="98.827674865722699"/>
    <n v="98.884971618652301"/>
    <n v="98.957298278808594"/>
    <n v="98.764660465458306"/>
    <n v="99.134986877441406"/>
    <n v="99.234344482421903"/>
    <n v="99.336708068847699"/>
    <n v="99.439567565917997"/>
    <x v="3"/>
    <x v="2"/>
    <x v="4"/>
    <n v="0.71860999999999997"/>
    <n v="0.28138999999999997"/>
  </r>
  <r>
    <x v="53"/>
    <s v="ECU"/>
    <s v="Access to electricity (% of population)"/>
    <s v="EG.ELC.ACCS.ZS"/>
    <n v="96.315258999999998"/>
    <n v="96.812618000000001"/>
    <n v="97.206575999999998"/>
    <n v="96.470861999999997"/>
    <n v="97.462142"/>
    <n v="96.872698999999997"/>
    <n v="97.194929000000002"/>
    <n v="98.034673999999995"/>
    <n v="98.976067"/>
    <n v="98.825883000000005"/>
    <n v="99.936813354492202"/>
    <x v="2"/>
    <x v="1"/>
    <x v="4"/>
    <n v="0.64215999999999995"/>
    <n v="0.35783999999999999"/>
  </r>
  <r>
    <x v="54"/>
    <s v="EGY"/>
    <s v="Access to electricity (% of population)"/>
    <s v="EG.ELC.ACCS.ZS"/>
    <n v="99.04"/>
    <n v="98.819595336914105"/>
    <n v="99.8"/>
    <n v="99.379463195800795"/>
    <n v="99.649696350097699"/>
    <n v="99.853172302246094"/>
    <n v="99.7"/>
    <n v="99.995094299316406"/>
    <n v="99.8"/>
    <n v="100"/>
    <n v="100"/>
    <x v="2"/>
    <x v="1"/>
    <x v="4"/>
    <n v="0.43329999999999996"/>
    <n v="0.56670000000000009"/>
  </r>
  <r>
    <x v="55"/>
    <s v="ERI"/>
    <s v="Access to electricity (% of population)"/>
    <s v="EG.ELC.ACCS.ZS"/>
    <n v="35.372486114502003"/>
    <n v="36.432498931884801"/>
    <n v="37.5150337219238"/>
    <n v="38.618595123291001"/>
    <n v="39.740180969238303"/>
    <n v="40.876785278320298"/>
    <n v="42.025405883789098"/>
    <n v="43.183036804199197"/>
    <n v="44.346675872802699"/>
    <n v="45.513320922851598"/>
    <n v="46.680461883544901"/>
    <x v="1"/>
    <x v="1"/>
    <x v="4"/>
    <n v="0.23038114285714298"/>
    <n v="0.76961885714285705"/>
  </r>
  <r>
    <x v="56"/>
    <s v="ESP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0"/>
    <n v="0.80023999999999995"/>
    <n v="0.19975999999999999"/>
  </r>
  <r>
    <x v="57"/>
    <s v="ES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67415000000000003"/>
    <n v="0.32584999999999997"/>
  </r>
  <r>
    <x v="58"/>
    <s v="ETH"/>
    <s v="Access to electricity (% of population)"/>
    <s v="EG.ELC.ACCS.ZS"/>
    <n v="18.576078414916999"/>
    <n v="20.158500671386701"/>
    <n v="21.763442993164102"/>
    <n v="23.389411926269499"/>
    <n v="25.033405303955099"/>
    <n v="23"/>
    <n v="28.363447189331101"/>
    <n v="30.0434875488281"/>
    <n v="27.2"/>
    <n v="33.418590545654297"/>
    <n v="42.9"/>
    <x v="1"/>
    <x v="1"/>
    <x v="1"/>
    <n v="0.20379"/>
    <n v="0.79620999999999997"/>
  </r>
  <r>
    <x v="59"/>
    <s v="FI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0.84494999999999998"/>
    <n v="0.15504999999999999"/>
  </r>
  <r>
    <x v="60"/>
    <s v="FJI"/>
    <s v="Access to electricity (% of population)"/>
    <s v="EG.ELC.ACCS.ZS"/>
    <n v="83.743942260742202"/>
    <n v="88.9"/>
    <n v="86.16"/>
    <n v="88.068290710449205"/>
    <n v="89.549285888671903"/>
    <n v="91.045303344726605"/>
    <n v="92.553337097167997"/>
    <n v="91.75"/>
    <n v="95.593437194824205"/>
    <n v="97.119491577148395"/>
    <n v="98.646049499511705"/>
    <x v="3"/>
    <x v="4"/>
    <x v="0"/>
    <n v="0.54467999999999994"/>
    <n v="0.45532"/>
  </r>
  <r>
    <x v="61"/>
    <s v="FRA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0.79977999999999982"/>
    <n v="0.20021999999999998"/>
  </r>
  <r>
    <x v="62"/>
    <s v="FRO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42416999999999994"/>
    <n v="0.57583000000000006"/>
  </r>
  <r>
    <x v="63"/>
    <s v="FSM"/>
    <s v="Access to electricity (% of population)"/>
    <s v="EG.ELC.ACCS.ZS"/>
    <n v="56.989242553710902"/>
    <n v="58.763053894042997"/>
    <n v="60.559383392333999"/>
    <n v="62.376739501953097"/>
    <n v="64.531520248106403"/>
    <n v="66.062515258789105"/>
    <n v="67.924934387207003"/>
    <n v="69.796356201171903"/>
    <n v="71.673797607421903"/>
    <n v="73.554229736328097"/>
    <n v="75.435173034667997"/>
    <x v="0"/>
    <x v="2"/>
    <x v="2"/>
    <n v="0.22547999999999999"/>
    <n v="0.77451999999999999"/>
  </r>
  <r>
    <x v="64"/>
    <s v="GAB"/>
    <s v="Access to electricity (% of population)"/>
    <s v="EG.ELC.ACCS.ZS"/>
    <n v="80.878639221191406"/>
    <n v="81.859542846679702"/>
    <n v="82.862960815429702"/>
    <n v="83.887413024902301"/>
    <n v="84.929885864257798"/>
    <n v="85.987380981445298"/>
    <n v="89.3"/>
    <n v="86.4"/>
    <n v="89.219940185546903"/>
    <n v="90.307472229003906"/>
    <n v="91.395500183105497"/>
    <x v="0"/>
    <x v="2"/>
    <x v="1"/>
    <n v="0.87549999999999994"/>
    <n v="0.12449999999999999"/>
  </r>
  <r>
    <x v="65"/>
    <s v="GB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0"/>
    <n v="0.83073000000000008"/>
    <n v="0.16927"/>
  </r>
  <r>
    <x v="66"/>
    <s v="GEO"/>
    <s v="Access to electricity (% of population)"/>
    <s v="EG.ELC.ACCS.ZS"/>
    <n v="99.079605102539105"/>
    <n v="99.154922485351605"/>
    <n v="99.249557495117202"/>
    <n v="99.363731384277401"/>
    <n v="99.495635986328097"/>
    <n v="99.640335083007798"/>
    <n v="100"/>
    <n v="99.898498535156307"/>
    <n v="100"/>
    <n v="99.993499755859403"/>
    <n v="100"/>
    <x v="2"/>
    <x v="1"/>
    <x v="2"/>
    <n v="0.54025000000000001"/>
    <n v="0.45975000000000005"/>
  </r>
  <r>
    <x v="67"/>
    <s v="GHA"/>
    <s v="Access to electricity (% of population)"/>
    <s v="EG.ELC.ACCS.ZS"/>
    <n v="55.093450075770299"/>
    <n v="58.792331695556598"/>
    <n v="60.5"/>
    <n v="62.938957214355497"/>
    <n v="65.040809631347699"/>
    <n v="64.062560000000005"/>
    <n v="69.286560058593807"/>
    <n v="70.7"/>
    <n v="78.3"/>
    <n v="75.715278625488295"/>
    <n v="79.3"/>
    <x v="0"/>
    <x v="1"/>
    <x v="1"/>
    <n v="0.55313000000000012"/>
    <n v="0.44686999999999988"/>
  </r>
  <r>
    <x v="68"/>
    <s v="GIN"/>
    <s v="Access to electricity (% of population)"/>
    <s v="EG.ELC.ACCS.ZS"/>
    <n v="21.952104568481399"/>
    <n v="22.8865871429443"/>
    <n v="23.8435878753662"/>
    <n v="24.821617126464801"/>
    <n v="25.817670822143601"/>
    <n v="26.828742980956999"/>
    <n v="26.2"/>
    <n v="28.8839321136475"/>
    <n v="29.922040939331101"/>
    <n v="30.963151931762699"/>
    <n v="33.5"/>
    <x v="1"/>
    <x v="1"/>
    <x v="1"/>
    <n v="0.38150000000000001"/>
    <n v="0.61849999999999994"/>
  </r>
  <r>
    <x v="69"/>
    <s v="GMB"/>
    <s v="Access to electricity (% of population)"/>
    <s v="EG.ELC.ACCS.ZS"/>
    <n v="35.416336059570298"/>
    <n v="36.579624176025398"/>
    <n v="37.765438079833999"/>
    <n v="38.972274780273402"/>
    <n v="40.197135925292997"/>
    <n v="41.437019348144503"/>
    <n v="42.688915252685597"/>
    <n v="44.5"/>
    <n v="45.216743469238303"/>
    <n v="46.486663818359403"/>
    <n v="47.757087707519503"/>
    <x v="1"/>
    <x v="2"/>
    <x v="1"/>
    <n v="0.61"/>
    <n v="0.39"/>
  </r>
  <r>
    <x v="70"/>
    <s v="GNB"/>
    <s v="Access to electricity (% of population)"/>
    <s v="EG.ELC.ACCS.ZS"/>
    <n v="14.536199095022599"/>
    <n v="9.0520420074462908"/>
    <n v="9.6185522079467791"/>
    <n v="4.7"/>
    <n v="6"/>
    <n v="11.4322299957275"/>
    <n v="12.064826011657701"/>
    <n v="12.706434249877899"/>
    <n v="17.2"/>
    <n v="14.004670143127401"/>
    <n v="14.655790328979499"/>
    <x v="4"/>
    <x v="1"/>
    <x v="1"/>
    <n v="0.50834000000000001"/>
    <n v="0.49166000000000004"/>
  </r>
  <r>
    <x v="71"/>
    <s v="GNQ"/>
    <s v="Access to electricity (% of population)"/>
    <s v="EG.ELC.ACCS.ZS"/>
    <n v="64.097335815429702"/>
    <n v="64.405746459960895"/>
    <n v="64.736679077148395"/>
    <n v="65.088638305664105"/>
    <n v="65.4586181640625"/>
    <n v="66.099999999999994"/>
    <n v="66.240638732910199"/>
    <n v="66.646667480468807"/>
    <n v="67.058708190917997"/>
    <n v="67.473747253417997"/>
    <n v="67.889289855957003"/>
    <x v="5"/>
    <x v="5"/>
    <x v="3"/>
    <n v="0.4029600000000001"/>
    <n v="0.5970399999999999"/>
  </r>
  <r>
    <x v="72"/>
    <s v="GRC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2"/>
    <n v="0.78643999999999992"/>
    <n v="0.21356000000000003"/>
  </r>
  <r>
    <x v="73"/>
    <s v="GRD"/>
    <s v="Access to electricity (% of population)"/>
    <s v="EG.ELC.ACCS.ZS"/>
    <n v="87.981002807617202"/>
    <n v="88.3465576171875"/>
    <n v="90"/>
    <n v="89.143730163574205"/>
    <n v="89.570854187011705"/>
    <n v="88.8"/>
    <n v="90.467155456542997"/>
    <n v="90.930328369140597"/>
    <n v="91.399505615234403"/>
    <n v="91.871688842773395"/>
    <n v="92.344367980957003"/>
    <x v="0"/>
    <x v="4"/>
    <x v="0"/>
    <n v="0.35656000000000004"/>
    <n v="0.6434399999999999"/>
  </r>
  <r>
    <x v="74"/>
    <s v="GR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87160000000000015"/>
    <n v="0.12840000000000001"/>
  </r>
  <r>
    <x v="75"/>
    <s v="GTM"/>
    <s v="Access to electricity (% of population)"/>
    <s v="EG.ELC.ACCS.ZS"/>
    <n v="83.730998"/>
    <n v="80.579162597656307"/>
    <n v="81.767486572265597"/>
    <n v="82.976837158203097"/>
    <n v="84.204208374023494"/>
    <n v="84.026414000000003"/>
    <n v="86.701011657714801"/>
    <n v="87.964431762695298"/>
    <n v="85.494371000000001"/>
    <n v="90.506294250488295"/>
    <n v="91.779228210449205"/>
    <x v="0"/>
    <x v="1"/>
    <x v="4"/>
    <n v="0.52491999999999994"/>
    <n v="0.47508"/>
  </r>
  <r>
    <x v="76"/>
    <s v="GUM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9466699999999999"/>
    <n v="5.3329999999999995E-2"/>
  </r>
  <r>
    <x v="77"/>
    <s v="GUY"/>
    <s v="Access to electricity (% of population)"/>
    <s v="EG.ELC.ACCS.ZS"/>
    <n v="73.382587859424902"/>
    <n v="78.428207397460994"/>
    <n v="79.018157958984403"/>
    <n v="77.599999999999994"/>
    <n v="80.258132934570298"/>
    <n v="80.902153015136705"/>
    <n v="81.558189392089901"/>
    <n v="82.223236083984403"/>
    <n v="86.9"/>
    <n v="83.568351745605497"/>
    <n v="84.242904663085895"/>
    <x v="0"/>
    <x v="1"/>
    <x v="0"/>
    <n v="0.28784000000000004"/>
    <n v="0.7121599999999999"/>
  </r>
  <r>
    <x v="78"/>
    <s v="HKG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0"/>
    <n v="1"/>
    <n v="0"/>
  </r>
  <r>
    <x v="79"/>
    <s v="HND"/>
    <s v="Access to electricity (% of population)"/>
    <s v="EG.ELC.ACCS.ZS"/>
    <n v="71.266447999999997"/>
    <n v="73.548186999999999"/>
    <n v="76.396899000000005"/>
    <n v="78.269684999999996"/>
    <n v="80.984667999999999"/>
    <n v="82.195297999999994"/>
    <n v="83.607726999999997"/>
    <n v="87.184881000000004"/>
    <n v="88.653773000000001"/>
    <n v="89.981710000000007"/>
    <n v="87.576629638671903"/>
    <x v="0"/>
    <x v="1"/>
    <x v="4"/>
    <n v="0.55893000000000004"/>
    <n v="0.44107000000000002"/>
  </r>
  <r>
    <x v="80"/>
    <s v="HRV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2"/>
    <n v="0.59613000000000005"/>
    <n v="0.40387000000000001"/>
  </r>
  <r>
    <x v="81"/>
    <s v="HTI"/>
    <s v="Access to electricity (% of population)"/>
    <s v="EG.ELC.ACCS.ZS"/>
    <n v="33.9"/>
    <n v="34.725154876708999"/>
    <n v="35.109580993652301"/>
    <n v="35.515037536621101"/>
    <n v="35.938518524169901"/>
    <n v="36.3770141601562"/>
    <n v="37.9"/>
    <n v="37.287055969238303"/>
    <n v="37.752590179443402"/>
    <n v="38.221126556396499"/>
    <n v="38.6901664733887"/>
    <x v="1"/>
    <x v="4"/>
    <x v="4"/>
    <n v="0.60883000000000009"/>
    <n v="0.39116999999999991"/>
  </r>
  <r>
    <x v="82"/>
    <s v="HU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2"/>
    <n v="0.72108000000000005"/>
    <n v="0.27892"/>
  </r>
  <r>
    <x v="83"/>
    <s v="IDN"/>
    <s v="Access to electricity (% of population)"/>
    <s v="EG.ELC.ACCS.ZS"/>
    <n v="90.62"/>
    <n v="91.1"/>
    <n v="92.73"/>
    <n v="93.55"/>
    <n v="94.15"/>
    <n v="94.83"/>
    <n v="96"/>
    <n v="96.464258306154207"/>
    <n v="97.01"/>
    <n v="97.537367436982194"/>
    <n v="97.62"/>
    <x v="3"/>
    <x v="1"/>
    <x v="4"/>
    <n v="0.55176999999999998"/>
    <n v="0.44822999999999996"/>
  </r>
  <r>
    <x v="84"/>
    <s v="IM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0"/>
    <n v="0.52371000000000001"/>
    <n v="0.47629000000000005"/>
  </r>
  <r>
    <x v="85"/>
    <s v="IND"/>
    <s v="Access to electricity (% of population)"/>
    <s v="EG.ELC.ACCS.ZS"/>
    <n v="67.900000000000006"/>
    <n v="69.988021850585895"/>
    <n v="71.547317504882798"/>
    <n v="75"/>
    <n v="76.3"/>
    <n v="67.599999999999994"/>
    <n v="79.900000000000006"/>
    <n v="79.599113464355497"/>
    <n v="81.239509582519503"/>
    <n v="88"/>
    <n v="84.526817321777301"/>
    <x v="0"/>
    <x v="1"/>
    <x v="4"/>
    <n v="0.33534999999999998"/>
    <n v="0.66464999999999996"/>
  </r>
  <r>
    <x v="86"/>
    <s v="IR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4"/>
    <n v="0.63834000000000002"/>
    <n v="0.36165999999999998"/>
  </r>
  <r>
    <x v="87"/>
    <s v="IRN"/>
    <s v="Access to electricity (% of population)"/>
    <s v="EG.ELC.ACCS.ZS"/>
    <n v="98.4"/>
    <n v="98.579856872558594"/>
    <n v="98.743873596191406"/>
    <n v="98.927429199218693"/>
    <n v="99.128707885742202"/>
    <n v="99.344192504882798"/>
    <n v="99.563766479492202"/>
    <n v="99.761779785156307"/>
    <n v="100"/>
    <n v="99.975051879882798"/>
    <n v="100"/>
    <x v="2"/>
    <x v="4"/>
    <x v="4"/>
    <n v="0.74"/>
    <n v="0.26"/>
  </r>
  <r>
    <x v="88"/>
    <s v="IRQ"/>
    <s v="Access to electricity (% of population)"/>
    <s v="EG.ELC.ACCS.ZS"/>
    <n v="97.622111564930293"/>
    <n v="98.1"/>
    <n v="97.940597534179702"/>
    <n v="98.212455749511705"/>
    <n v="98.486602783203097"/>
    <n v="98"/>
    <n v="99.3"/>
    <n v="99.379600524902301"/>
    <n v="99.655410766601605"/>
    <n v="99.8621826171875"/>
    <n v="100"/>
    <x v="2"/>
    <x v="1"/>
    <x v="1"/>
    <n v="0.69723000000000002"/>
    <n v="0.30277000000000004"/>
  </r>
  <r>
    <x v="89"/>
    <s v="IS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4"/>
    <n v="0.94318999999999997"/>
    <n v="5.6810000000000006E-2"/>
  </r>
  <r>
    <x v="90"/>
    <s v="IS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4"/>
    <n v="0.92269999999999996"/>
    <n v="7.7300000000000008E-2"/>
  </r>
  <r>
    <x v="91"/>
    <s v="ITA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0"/>
    <n v="0.69277000000000011"/>
    <n v="0.30723000000000006"/>
  </r>
  <r>
    <x v="92"/>
    <s v="JAM"/>
    <s v="Access to electricity (% of population)"/>
    <s v="EG.ELC.ACCS.ZS"/>
    <n v="89.313896179199205"/>
    <n v="90.132148742675795"/>
    <n v="92"/>
    <n v="91.834724426269503"/>
    <n v="92.714546203613295"/>
    <n v="91.1"/>
    <n v="93.1"/>
    <n v="95.432121276855497"/>
    <n v="96.35400390625"/>
    <n v="97.278884887695298"/>
    <n v="98.204269409179702"/>
    <x v="3"/>
    <x v="5"/>
    <x v="0"/>
    <n v="0.55282999999999993"/>
    <n v="0.44717000000000001"/>
  </r>
  <r>
    <x v="93"/>
    <s v="JOR"/>
    <s v="Access to electricity (% of population)"/>
    <s v="EG.ELC.ACCS.ZS"/>
    <n v="99.120635986328097"/>
    <n v="98.8"/>
    <n v="99.309547424316406"/>
    <n v="99.4"/>
    <n v="99.573455810546903"/>
    <n v="99.720169067382798"/>
    <n v="99.5"/>
    <n v="99.941940307617202"/>
    <n v="99.985588073730497"/>
    <n v="99.998321533203097"/>
    <n v="100"/>
    <x v="2"/>
    <x v="1"/>
    <x v="3"/>
    <n v="0.84126999999999996"/>
    <n v="0.15872999999999998"/>
  </r>
  <r>
    <x v="94"/>
    <s v="JP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2"/>
    <n v="0.94316000000000011"/>
    <n v="5.6840000000000009E-2"/>
  </r>
  <r>
    <x v="95"/>
    <s v="KAZ"/>
    <s v="Access to electricity (% of population)"/>
    <s v="EG.ELC.ACCS.ZS"/>
    <n v="99.766547651744006"/>
    <n v="99.334152221679702"/>
    <n v="99.416564941406307"/>
    <n v="100"/>
    <n v="99.637123107910199"/>
    <n v="99.797468354430407"/>
    <n v="99.874732971191406"/>
    <n v="99.951614379882798"/>
    <n v="99.988143920898395"/>
    <n v="100"/>
    <n v="100"/>
    <x v="2"/>
    <x v="4"/>
    <x v="4"/>
    <n v="0.53238999999999992"/>
    <n v="0.46761000000000003"/>
  </r>
  <r>
    <x v="96"/>
    <s v="KEN"/>
    <s v="Access to electricity (% of population)"/>
    <s v="EG.ELC.ACCS.ZS"/>
    <n v="22.863132476806602"/>
    <n v="24.0489711761475"/>
    <n v="25.257329940795898"/>
    <n v="23"/>
    <n v="19.2"/>
    <n v="28.996553421020501"/>
    <n v="30.270999908447301"/>
    <n v="31.554456710815401"/>
    <n v="36"/>
    <n v="41.6"/>
    <n v="56"/>
    <x v="5"/>
    <x v="1"/>
    <x v="1"/>
    <n v="0.26494000000000001"/>
    <n v="0.73506000000000005"/>
  </r>
  <r>
    <x v="97"/>
    <s v="KGZ"/>
    <s v="Access to electricity (% of population)"/>
    <s v="EG.ELC.ACCS.ZS"/>
    <n v="99.464126586914105"/>
    <n v="99.446540832519503"/>
    <n v="99.451469421386705"/>
    <n v="99.477432250976506"/>
    <n v="99"/>
    <n v="99.580421447753906"/>
    <n v="99.8"/>
    <n v="99.731475830078097"/>
    <n v="99.8"/>
    <n v="99.906555175781307"/>
    <n v="99.996101379394503"/>
    <x v="2"/>
    <x v="1"/>
    <x v="4"/>
    <n v="0.36014000000000002"/>
    <n v="0.6398600000000001"/>
  </r>
  <r>
    <x v="98"/>
    <s v="KHM"/>
    <s v="Access to electricity (% of population)"/>
    <s v="EG.ELC.ACCS.ZS"/>
    <n v="28.084947586059599"/>
    <n v="30.182733535766602"/>
    <n v="26.4"/>
    <n v="34.444374084472699"/>
    <n v="31.1"/>
    <n v="38.778110504150398"/>
    <n v="40.964504241943402"/>
    <n v="43.159908294677699"/>
    <n v="56.1"/>
    <n v="47.565738677978501"/>
    <n v="49.770656585693402"/>
    <x v="1"/>
    <x v="1"/>
    <x v="4"/>
    <n v="0.2118000000000001"/>
    <n v="0.7881999999999999"/>
  </r>
  <r>
    <x v="99"/>
    <s v="KIR"/>
    <s v="Access to electricity (% of population)"/>
    <s v="EG.ELC.ACCS.ZS"/>
    <n v="64.190979003906307"/>
    <n v="66.194725036621094"/>
    <n v="68.220993041992202"/>
    <n v="64.19"/>
    <n v="63.167736707598301"/>
    <n v="74.413932800292997"/>
    <n v="76.506286621093807"/>
    <n v="78.607650756835994"/>
    <n v="80.715019226074205"/>
    <n v="90.558181408957907"/>
    <n v="84.936271667480497"/>
    <x v="0"/>
    <x v="4"/>
    <x v="4"/>
    <n v="0.44603000000000009"/>
    <n v="0.55396999999999996"/>
  </r>
  <r>
    <x v="100"/>
    <s v="KNA"/>
    <s v="Access to electricity (% of population)"/>
    <s v="EG.ELC.ACCS.ZS"/>
    <n v="95.722679138183594"/>
    <n v="96.198234558105497"/>
    <n v="96.696311950683594"/>
    <n v="97.215423583984403"/>
    <n v="97.752555847167997"/>
    <n v="98.313385009765597"/>
    <n v="98.864212036132798"/>
    <n v="99.366477966308594"/>
    <n v="99.7366943359375"/>
    <n v="99.930015563964801"/>
    <n v="100"/>
    <x v="2"/>
    <x v="2"/>
    <x v="4"/>
    <n v="0.32279000000000008"/>
    <n v="0.67720999999999998"/>
  </r>
  <r>
    <x v="101"/>
    <s v="KO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82711999999999997"/>
    <n v="0.17288000000000001"/>
  </r>
  <r>
    <x v="102"/>
    <s v="KW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3"/>
    <n v="0.98373999999999995"/>
    <n v="1.626E-2"/>
  </r>
  <r>
    <x v="103"/>
    <s v="LAO"/>
    <s v="Access to electricity (% of population)"/>
    <s v="EG.ELC.ACCS.ZS"/>
    <n v="57.041058703766502"/>
    <n v="61.979244232177699"/>
    <n v="66"/>
    <n v="67.469467163085895"/>
    <n v="70.243110656738295"/>
    <n v="70"/>
    <n v="76.366627746523704"/>
    <n v="78.642158508300795"/>
    <n v="81.457862854003906"/>
    <n v="89.7"/>
    <n v="87.095771789550795"/>
    <x v="0"/>
    <x v="1"/>
    <x v="4"/>
    <n v="0.40669"/>
    <n v="0.59331"/>
  </r>
  <r>
    <x v="104"/>
    <s v="LBN"/>
    <s v="Access to electricity (% of population)"/>
    <s v="EG.ELC.ACCS.ZS"/>
    <n v="99.383817090968094"/>
    <n v="99.9"/>
    <n v="99.9"/>
    <n v="99.878303527832003"/>
    <n v="99.948806762695298"/>
    <n v="99.684010954286904"/>
    <n v="99.998306274414105"/>
    <n v="100"/>
    <n v="100"/>
    <n v="100"/>
    <n v="100"/>
    <x v="2"/>
    <x v="1"/>
    <x v="1"/>
    <n v="0.8803700000000001"/>
    <n v="0.11962999999999999"/>
  </r>
  <r>
    <x v="105"/>
    <s v="LBR"/>
    <s v="Access to electricity (% of population)"/>
    <s v="EG.ELC.ACCS.ZS"/>
    <n v="0.244776546955109"/>
    <n v="3"/>
    <n v="1.7526564598083501"/>
    <n v="1.9"/>
    <n v="5.1461310386657697"/>
    <n v="4.0999999999999996"/>
    <n v="8.5996837615966797"/>
    <n v="9.8000000000000007"/>
    <n v="9.4"/>
    <n v="13.840091705322299"/>
    <n v="19.8"/>
    <x v="4"/>
    <x v="1"/>
    <x v="1"/>
    <n v="0.50505"/>
    <n v="0.49495"/>
  </r>
  <r>
    <x v="106"/>
    <s v="LBY"/>
    <s v="Access to electricity (% of population)"/>
    <s v="EG.ELC.ACCS.ZS"/>
    <n v="98.820564270019503"/>
    <n v="98.721397399902401"/>
    <n v="98.644752502441406"/>
    <n v="98.589126586914105"/>
    <n v="98.551536560058594"/>
    <n v="98.528953552246094"/>
    <n v="98.518394470214801"/>
    <n v="98.516845703125"/>
    <n v="98.521301269531307"/>
    <n v="98.528762817382798"/>
    <n v="98.536727905273494"/>
    <x v="3"/>
    <x v="3"/>
    <x v="0"/>
    <n v="0.78960999999999992"/>
    <n v="0.21039000000000002"/>
  </r>
  <r>
    <x v="107"/>
    <s v="LCA"/>
    <s v="Access to electricity (% of population)"/>
    <s v="EG.ELC.ACCS.ZS"/>
    <n v="92.145942687988295"/>
    <n v="92.636657714843807"/>
    <n v="93.149894714355497"/>
    <n v="93.684150695800795"/>
    <n v="94.2"/>
    <n v="94.803741455078097"/>
    <n v="95.3434225844005"/>
    <n v="95.971397399902301"/>
    <n v="96.565734863281307"/>
    <n v="97.163078308105497"/>
    <n v="97.760917663574205"/>
    <x v="3"/>
    <x v="2"/>
    <x v="0"/>
    <n v="0.18585999999999991"/>
    <n v="0.8141400000000002"/>
  </r>
  <r>
    <x v="108"/>
    <s v="LCN"/>
    <s v="Access to electricity (% of population)"/>
    <s v="EG.ELC.ACCS.ZS"/>
    <n v="94.283120522211206"/>
    <n v="94.606209431096104"/>
    <n v="95.308896182954697"/>
    <n v="95.559862640606795"/>
    <n v="95.910934383659395"/>
    <n v="96.260928417325104"/>
    <n v="96.611470494732202"/>
    <n v="97.000283713494397"/>
    <n v="97.013168057363998"/>
    <n v="97.252755921312499"/>
    <n v="97.797594206049297"/>
    <x v="3"/>
    <x v="4"/>
    <x v="4"/>
    <n v="0.80334635799248588"/>
    <n v="0.19665364200751401"/>
  </r>
  <r>
    <x v="109"/>
    <s v="LIE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0"/>
    <n v="0.14286000000000004"/>
    <n v="0.8571399999999999"/>
  </r>
  <r>
    <x v="110"/>
    <s v="LKA"/>
    <s v="Access to electricity (% of population)"/>
    <s v="EG.ELC.ACCS.ZS"/>
    <n v="78.968307495117202"/>
    <n v="80"/>
    <n v="82.173248291015597"/>
    <n v="83.807998657226605"/>
    <n v="85.3"/>
    <n v="87.76"/>
    <n v="88.808395385742202"/>
    <n v="90.2"/>
    <n v="92.192062377929702"/>
    <n v="93.889900207519503"/>
    <n v="95.588233947753906"/>
    <x v="0"/>
    <x v="1"/>
    <x v="0"/>
    <n v="0.18474999999999983"/>
    <n v="0.81525000000000014"/>
  </r>
  <r>
    <x v="111"/>
    <s v="LSO"/>
    <s v="Access to electricity (% of population)"/>
    <s v="EG.ELC.ACCS.ZS"/>
    <n v="9.6999999999999993"/>
    <n v="13.699016571044901"/>
    <n v="15.424475669860801"/>
    <n v="17"/>
    <n v="18.935472488403299"/>
    <n v="20.715002059936499"/>
    <n v="22.506547927856399"/>
    <n v="24.307104110717798"/>
    <n v="27.8"/>
    <n v="27.9232387542725"/>
    <n v="29.7333087921143"/>
    <x v="1"/>
    <x v="2"/>
    <x v="4"/>
    <n v="0.28371999999999997"/>
    <n v="0.71627999999999992"/>
  </r>
  <r>
    <x v="112"/>
    <s v="LTU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66532999999999998"/>
    <n v="0.33466999999999997"/>
  </r>
  <r>
    <x v="113"/>
    <s v="LUX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4"/>
    <n v="0.90688999999999997"/>
    <n v="9.3110000000000082E-2"/>
  </r>
  <r>
    <x v="114"/>
    <s v="LVA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67357"/>
    <n v="0.32642999999999994"/>
  </r>
  <r>
    <x v="115"/>
    <s v="MAC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4"/>
    <n v="1"/>
    <n v="0"/>
  </r>
  <r>
    <x v="116"/>
    <s v="MAR"/>
    <s v="Access to electricity (% of population)"/>
    <s v="EG.ELC.ACCS.ZS"/>
    <n v="96.5"/>
    <n v="84.384605407714801"/>
    <n v="86.506950378417997"/>
    <n v="88.650321960449205"/>
    <n v="90.811714172363295"/>
    <n v="92.988128662109403"/>
    <n v="95.176567077636705"/>
    <n v="97.374008178710895"/>
    <n v="91.6"/>
    <n v="99.586013793945298"/>
    <n v="100"/>
    <x v="2"/>
    <x v="4"/>
    <x v="4"/>
    <n v="0.61172000000000004"/>
    <n v="0.38828000000000001"/>
  </r>
  <r>
    <x v="117"/>
    <s v="MCO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4"/>
    <n v="1"/>
    <n v="0"/>
  </r>
  <r>
    <x v="118"/>
    <s v="MDA"/>
    <s v="Access to electricity (% of population)"/>
    <s v="EG.ELC.ACCS.ZS"/>
    <n v="99.409637451171903"/>
    <n v="99.633293151855497"/>
    <n v="99.819427490234403"/>
    <n v="99.936302185058594"/>
    <n v="99.986061096191406"/>
    <n v="99.998603820800795"/>
    <n v="100"/>
    <n v="100"/>
    <n v="100"/>
    <n v="100"/>
    <n v="100"/>
    <x v="2"/>
    <x v="1"/>
    <x v="2"/>
    <n v="0.45207999999999993"/>
    <n v="0.54792000000000007"/>
  </r>
  <r>
    <x v="119"/>
    <s v="MDG"/>
    <s v="Access to electricity (% of population)"/>
    <s v="EG.ELC.ACCS.ZS"/>
    <n v="15.4495029449463"/>
    <n v="15.781151771545399"/>
    <n v="16.135322570800799"/>
    <n v="17.399999999999999"/>
    <n v="16.903739929199201"/>
    <n v="14.3"/>
    <n v="17.732236862182599"/>
    <n v="12.9"/>
    <n v="18.5967807769775"/>
    <n v="19.035060882568398"/>
    <n v="22.9"/>
    <x v="4"/>
    <x v="1"/>
    <x v="1"/>
    <n v="0.36375999999999992"/>
    <n v="0.63623999999999992"/>
  </r>
  <r>
    <x v="120"/>
    <s v="MDV"/>
    <s v="Access to electricity (% of population)"/>
    <s v="EG.ELC.ACCS.ZS"/>
    <n v="92.324440002441406"/>
    <n v="93.491004943847599"/>
    <n v="94.680084228515597"/>
    <n v="99.9"/>
    <n v="97.118324279785199"/>
    <n v="98.254302978515597"/>
    <n v="99.161804199218807"/>
    <n v="99.711517333984403"/>
    <n v="100"/>
    <n v="99.994010925292997"/>
    <n v="100"/>
    <x v="2"/>
    <x v="1"/>
    <x v="1"/>
    <n v="0.47504999999999997"/>
    <n v="0.52495000000000003"/>
  </r>
  <r>
    <x v="121"/>
    <s v="MEX"/>
    <s v="Access to electricity (% of population)"/>
    <s v="EG.ELC.ACCS.ZS"/>
    <n v="99.114159999999998"/>
    <n v="98.252830505371094"/>
    <n v="98.914036999999993"/>
    <n v="98.716613769531307"/>
    <n v="99.236695999999995"/>
    <n v="99.248359680175795"/>
    <n v="99.111637000000002"/>
    <n v="99.748733520507798"/>
    <n v="99.172927999999999"/>
    <n v="99"/>
    <n v="100"/>
    <x v="2"/>
    <x v="0"/>
    <x v="4"/>
    <n v="0.79783999999999999"/>
    <n v="0.20216000000000001"/>
  </r>
  <r>
    <x v="122"/>
    <s v="MHL"/>
    <s v="Access to electricity (% of population)"/>
    <s v="EG.ELC.ACCS.ZS"/>
    <n v="77.269828796386705"/>
    <n v="72.3"/>
    <n v="80.324424743652301"/>
    <n v="81.884010314941406"/>
    <n v="83.461616516113295"/>
    <n v="89.919606785433004"/>
    <n v="86.658889770507798"/>
    <n v="88.272544860839901"/>
    <n v="89.8922119140625"/>
    <n v="91.514877319335895"/>
    <n v="93.138046264648395"/>
    <x v="0"/>
    <x v="2"/>
    <x v="0"/>
    <n v="0.73192000000000013"/>
    <n v="0.26807999999999998"/>
  </r>
  <r>
    <x v="123"/>
    <s v="MKD"/>
    <s v="Access to electricity (% of population)"/>
    <s v="EG.ELC.ACCS.ZS"/>
    <n v="99"/>
    <n v="98.871299743652301"/>
    <n v="99.2"/>
    <n v="99.2"/>
    <n v="99.651535034179702"/>
    <n v="99.7261638038337"/>
    <n v="99.957458496093807"/>
    <n v="99.993843078613295"/>
    <n v="99.999809265136705"/>
    <n v="100"/>
    <n v="100"/>
    <x v="2"/>
    <x v="4"/>
    <x v="0"/>
    <n v="0.57328999999999997"/>
    <n v="0.42671000000000003"/>
  </r>
  <r>
    <x v="124"/>
    <s v="MLI"/>
    <s v="Access to electricity (% of population)"/>
    <s v="EG.ELC.ACCS.ZS"/>
    <n v="16.600000000000001"/>
    <n v="20.725141525268601"/>
    <n v="22.262830734252901"/>
    <n v="24.030895834837199"/>
    <n v="25.398286819458001"/>
    <n v="26.990045547485298"/>
    <n v="25.6"/>
    <n v="30.206607818603501"/>
    <n v="31.825401306152301"/>
    <n v="37.6"/>
    <n v="35.069499969482401"/>
    <x v="1"/>
    <x v="1"/>
    <x v="1"/>
    <n v="0.41441"/>
    <n v="0.58558999999999994"/>
  </r>
  <r>
    <x v="125"/>
    <s v="ML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4"/>
    <n v="0.95644000000000007"/>
    <n v="4.3559999999999897E-2"/>
  </r>
  <r>
    <x v="126"/>
    <s v="MMR"/>
    <s v="Access to electricity (% of population)"/>
    <s v="EG.ELC.ACCS.ZS"/>
    <n v="48.5791625976563"/>
    <n v="49.351398468017599"/>
    <n v="50.146156311035099"/>
    <n v="50.961944580078097"/>
    <n v="48.8"/>
    <n v="52.644580841064403"/>
    <n v="53.505424499511697"/>
    <n v="54.375282287597699"/>
    <n v="52"/>
    <n v="60.5"/>
    <n v="57.009384155273402"/>
    <x v="5"/>
    <x v="1"/>
    <x v="0"/>
    <n v="0.35205999999999998"/>
    <n v="0.64794000000000007"/>
  </r>
  <r>
    <x v="127"/>
    <s v="MNE"/>
    <s v="Access to electricity (% of population)"/>
    <s v="EG.ELC.ACCS.ZS"/>
    <n v="99.483322143554702"/>
    <n v="99.516265869140597"/>
    <n v="99.568878173828097"/>
    <n v="99.641120910644503"/>
    <n v="99.729934692382798"/>
    <n v="99.825820922851605"/>
    <n v="99.910598754882798"/>
    <n v="99.7"/>
    <n v="99.992263793945298"/>
    <n v="99.999160766601605"/>
    <n v="100"/>
    <x v="2"/>
    <x v="4"/>
    <x v="0"/>
    <n v="0.64423999999999992"/>
    <n v="0.35576000000000002"/>
  </r>
  <r>
    <x v="128"/>
    <s v="MNG"/>
    <s v="Access to electricity (% of population)"/>
    <s v="EG.ELC.ACCS.ZS"/>
    <n v="76.304489135742202"/>
    <n v="76.78076171875"/>
    <n v="77.279548645019503"/>
    <n v="77.799369812011705"/>
    <n v="78.502080443828007"/>
    <n v="72.057074910820404"/>
    <n v="79.454948425292997"/>
    <n v="81.2"/>
    <n v="80.608734130859403"/>
    <n v="81.191627502441406"/>
    <n v="81.775032043457003"/>
    <x v="0"/>
    <x v="1"/>
    <x v="4"/>
    <n v="0.73570000000000002"/>
    <n v="0.26430000000000003"/>
  </r>
  <r>
    <x v="129"/>
    <s v="MNP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89187000000000005"/>
    <n v="0.10813"/>
  </r>
  <r>
    <x v="130"/>
    <s v="MOZ"/>
    <s v="Access to electricity (% of population)"/>
    <s v="EG.ELC.ACCS.ZS"/>
    <n v="12.8901414871216"/>
    <n v="13.950177192688001"/>
    <n v="13.5712238463743"/>
    <n v="15"/>
    <n v="17.2579231262207"/>
    <n v="20.2"/>
    <n v="19.54319190979"/>
    <n v="20.7008457183838"/>
    <n v="21.864507675170898"/>
    <n v="24"/>
    <n v="24.198339462280298"/>
    <x v="4"/>
    <x v="2"/>
    <x v="1"/>
    <n v="0.32816000000000006"/>
    <n v="0.67183999999999988"/>
  </r>
  <r>
    <x v="131"/>
    <s v="MRT"/>
    <s v="Access to electricity (% of population)"/>
    <s v="EG.ELC.ACCS.ZS"/>
    <n v="26.9108982086182"/>
    <n v="33.040540540540498"/>
    <n v="30"/>
    <n v="31.186975479126001"/>
    <n v="32.651882171630902"/>
    <n v="34.131813049316399"/>
    <n v="35.623756408691399"/>
    <n v="37.124710083007798"/>
    <n v="38.799999999999997"/>
    <n v="39.5"/>
    <n v="41.652107238769503"/>
    <x v="1"/>
    <x v="4"/>
    <x v="1"/>
    <n v="0.6101700000000001"/>
    <n v="0.38983000000000001"/>
  </r>
  <r>
    <x v="132"/>
    <s v="MUS"/>
    <s v="Access to electricity (% of population)"/>
    <s v="EG.ELC.ACCS.ZS"/>
    <n v="98.740020751953097"/>
    <n v="98.673408508300795"/>
    <n v="98.629325866699205"/>
    <n v="98.606262207031307"/>
    <n v="98.601226806640597"/>
    <n v="99.4"/>
    <n v="98.633209228515597"/>
    <n v="98.664222717285199"/>
    <n v="98.701240539550795"/>
    <n v="98.741256713867202"/>
    <n v="98.781784057617202"/>
    <x v="3"/>
    <x v="4"/>
    <x v="0"/>
    <n v="0.39447000000000004"/>
    <n v="0.6055299999999999"/>
  </r>
  <r>
    <x v="133"/>
    <s v="MWI"/>
    <s v="Access to electricity (% of population)"/>
    <s v="EG.ELC.ACCS.ZS"/>
    <n v="3.65322733295476"/>
    <n v="7.0993618965148899"/>
    <n v="7.4399595260620099"/>
    <n v="7.8015847206115696"/>
    <n v="8.6999999999999993"/>
    <n v="7.6"/>
    <n v="7.4"/>
    <n v="9"/>
    <n v="11.9"/>
    <n v="10.8"/>
    <n v="11"/>
    <x v="4"/>
    <x v="2"/>
    <x v="1"/>
    <n v="0.16647999999999996"/>
    <n v="0.83352000000000004"/>
  </r>
  <r>
    <x v="134"/>
    <s v="MYS"/>
    <s v="Access to electricity (% of population)"/>
    <s v="EG.ELC.ACCS.ZS"/>
    <n v="98.241668701171903"/>
    <n v="98.475799560546903"/>
    <n v="98.729248046875"/>
    <n v="99.3"/>
    <n v="99.289230346679702"/>
    <n v="99.567344665527301"/>
    <n v="99.8"/>
    <n v="99.929138183593807"/>
    <n v="99.985122680664105"/>
    <n v="99.998588562011705"/>
    <n v="100"/>
    <x v="2"/>
    <x v="1"/>
    <x v="4"/>
    <n v="0.76005999999999985"/>
    <n v="0.23994000000000001"/>
  </r>
  <r>
    <x v="135"/>
    <s v="NAM"/>
    <s v="Access to electricity (% of population)"/>
    <s v="EG.ELC.ACCS.ZS"/>
    <n v="41.355941772460902"/>
    <n v="43.7"/>
    <n v="43.322189331054702"/>
    <n v="44.337600708007798"/>
    <n v="45.371036529541001"/>
    <n v="46.419490814208999"/>
    <n v="47.4799613952637"/>
    <n v="47.4"/>
    <n v="49.624935150146499"/>
    <n v="50.7034301757813"/>
    <n v="51.782424926757798"/>
    <x v="5"/>
    <x v="2"/>
    <x v="4"/>
    <n v="0.48570999999999998"/>
    <n v="0.51429000000000002"/>
  </r>
  <r>
    <x v="136"/>
    <s v="NER"/>
    <s v="Access to electricity (% of population)"/>
    <s v="EG.ELC.ACCS.ZS"/>
    <n v="9.3000000000000007"/>
    <n v="11.13121509552"/>
    <n v="11.640199661254901"/>
    <n v="12.1702108383179"/>
    <n v="12.7182464599609"/>
    <n v="14.3"/>
    <n v="14.4"/>
    <n v="14.4404544830322"/>
    <n v="15.0305442810059"/>
    <n v="16.600000000000001"/>
    <n v="16.2172336578369"/>
    <x v="4"/>
    <x v="1"/>
    <x v="1"/>
    <n v="0.19302999999999998"/>
    <n v="0.80696999999999997"/>
  </r>
  <r>
    <x v="137"/>
    <s v="NGA"/>
    <s v="Access to electricity (% of population)"/>
    <s v="EG.ELC.ACCS.ZS"/>
    <n v="48.274776458740199"/>
    <n v="50.1309194284432"/>
    <n v="50.3"/>
    <n v="51.191989898681598"/>
    <n v="48"/>
    <n v="55.9"/>
    <n v="54.269905090332003"/>
    <n v="55.6"/>
    <n v="56.371913909912102"/>
    <n v="52.5"/>
    <n v="59.3"/>
    <x v="5"/>
    <x v="1"/>
    <x v="1"/>
    <n v="0.49403000000000002"/>
    <n v="0.50597000000000003"/>
  </r>
  <r>
    <x v="138"/>
    <s v="NIC"/>
    <s v="Access to electricity (% of population)"/>
    <s v="EG.ELC.ACCS.ZS"/>
    <n v="75.82373046875"/>
    <n v="76.350250244140597"/>
    <n v="76.8992919921875"/>
    <n v="77.916313000000002"/>
    <n v="78.057456970214801"/>
    <n v="78.660568237304702"/>
    <n v="79.275695800781307"/>
    <n v="79.899841308593807"/>
    <n v="81.853072999999995"/>
    <n v="81.163139343261705"/>
    <n v="81.796798706054702"/>
    <x v="0"/>
    <x v="1"/>
    <x v="4"/>
    <n v="0.5944100000000001"/>
    <n v="0.40559000000000001"/>
  </r>
  <r>
    <x v="139"/>
    <s v="NLD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0"/>
    <n v="0.91523999999999994"/>
    <n v="8.4759999999999988E-2"/>
  </r>
  <r>
    <x v="140"/>
    <s v="NO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0"/>
    <x v="4"/>
    <n v="0.80989999999999984"/>
    <n v="0.19009999999999999"/>
  </r>
  <r>
    <x v="141"/>
    <s v="NPL"/>
    <s v="Access to electricity (% of population)"/>
    <s v="EG.ELC.ACCS.ZS"/>
    <n v="51.2"/>
    <n v="55.018013000488303"/>
    <n v="58.989894866943402"/>
    <n v="62.9828071594238"/>
    <n v="66.993743896484403"/>
    <n v="76.3"/>
    <n v="75.057662963867202"/>
    <n v="79.104644775390597"/>
    <n v="84.9"/>
    <n v="87.213623046875"/>
    <n v="90.7"/>
    <x v="0"/>
    <x v="1"/>
    <x v="4"/>
    <n v="0.19382999999999989"/>
    <n v="0.80617000000000016"/>
  </r>
  <r>
    <x v="142"/>
    <s v="NRU"/>
    <s v="Access to electricity (% of population)"/>
    <s v="EG.ELC.ACCS.ZS"/>
    <n v="99.409561157226605"/>
    <n v="99.8"/>
    <n v="99.254089355468807"/>
    <n v="99.205657958984403"/>
    <n v="99.175643920898395"/>
    <n v="99"/>
    <n v="99.162200927734403"/>
    <n v="99.162445068359403"/>
    <n v="99.172058105468807"/>
    <n v="99"/>
    <n v="99.202804565429702"/>
    <x v="3"/>
    <x v="1"/>
    <x v="1"/>
    <n v="1"/>
    <n v="0"/>
  </r>
  <r>
    <x v="143"/>
    <s v="NZ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4"/>
    <n v="0.86364999999999992"/>
    <n v="0.13635"/>
  </r>
  <r>
    <x v="144"/>
    <s v="OM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3"/>
    <n v="0.78519000000000005"/>
    <n v="0.21481"/>
  </r>
  <r>
    <x v="145"/>
    <s v="PAK"/>
    <s v="Access to electricity (% of population)"/>
    <s v="EG.ELC.ACCS.ZS"/>
    <n v="83.850494384765597"/>
    <n v="89.2"/>
    <n v="86.790832519531307"/>
    <n v="90.73"/>
    <n v="89.813774108886705"/>
    <n v="91.37"/>
    <n v="92.896789550781307"/>
    <n v="93.6"/>
    <n v="96.015853881835895"/>
    <n v="93.5"/>
    <n v="99.147438049316406"/>
    <x v="3"/>
    <x v="1"/>
    <x v="4"/>
    <n v="0.39700000000000002"/>
    <n v="0.60299999999999998"/>
  </r>
  <r>
    <x v="146"/>
    <s v="PAN"/>
    <s v="Access to electricity (% of population)"/>
    <s v="EG.ELC.ACCS.ZS"/>
    <n v="85.151664733886705"/>
    <n v="85.907493591308594"/>
    <n v="86.685844421386705"/>
    <n v="87.485221862792997"/>
    <n v="86.85"/>
    <n v="89.135040283203097"/>
    <n v="89.979476928710895"/>
    <n v="89.1"/>
    <n v="91.6923828125"/>
    <n v="92.554840087890597"/>
    <n v="93.417800903320298"/>
    <x v="0"/>
    <x v="1"/>
    <x v="4"/>
    <n v="0.67200000000000015"/>
    <n v="0.32799999999999996"/>
  </r>
  <r>
    <x v="147"/>
    <s v="PER"/>
    <s v="Access to electricity (% of population)"/>
    <s v="EG.ELC.ACCS.ZS"/>
    <n v="80.157274999999998"/>
    <n v="81.988130999999996"/>
    <n v="84.678342999999998"/>
    <n v="86.424319999999994"/>
    <n v="88.123061000000007"/>
    <n v="89.707491000000005"/>
    <n v="91.099508"/>
    <n v="92.135364999999993"/>
    <n v="92.919989000000001"/>
    <n v="93.852179000000007"/>
    <n v="94.851745605468807"/>
    <x v="0"/>
    <x v="1"/>
    <x v="4"/>
    <n v="0.79232999999999998"/>
    <n v="0.20766999999999999"/>
  </r>
  <r>
    <x v="148"/>
    <s v="PHL"/>
    <s v="Access to electricity (% of population)"/>
    <s v="EG.ELC.ACCS.ZS"/>
    <n v="79.663002014160199"/>
    <n v="80.724082946777301"/>
    <n v="83.3"/>
    <n v="82.912300109863295"/>
    <n v="84.034950256347699"/>
    <n v="85.172622680664105"/>
    <n v="86.322303771972699"/>
    <n v="87.5"/>
    <n v="88.645698547363295"/>
    <n v="89.08"/>
    <n v="90.981613159179702"/>
    <x v="0"/>
    <x v="1"/>
    <x v="4"/>
    <n v="0.44235000000000002"/>
    <n v="0.55764999999999998"/>
  </r>
  <r>
    <x v="149"/>
    <s v="PLW"/>
    <s v="Access to electricity (% of population)"/>
    <s v="EG.ELC.ACCS.ZS"/>
    <n v="98.373924255371094"/>
    <n v="98.394676208496094"/>
    <n v="98.437957763671903"/>
    <n v="98.502265930175795"/>
    <n v="98.5845947265625"/>
    <n v="98.681945800781307"/>
    <n v="97.630426309378805"/>
    <n v="98.909683227539105"/>
    <n v="99.810299999999998"/>
    <n v="99.161460876464801"/>
    <n v="99.289352416992202"/>
    <x v="3"/>
    <x v="4"/>
    <x v="0"/>
    <n v="0.88151000000000002"/>
    <n v="0.11848999999999998"/>
  </r>
  <r>
    <x v="150"/>
    <s v="PNG"/>
    <s v="Access to electricity (% of population)"/>
    <s v="EG.ELC.ACCS.ZS"/>
    <n v="12.4"/>
    <n v="16.499507904052699"/>
    <n v="17.158117294311499"/>
    <n v="17.837755203247099"/>
    <n v="19.5"/>
    <n v="19.248094558715799"/>
    <n v="19.972791671752901"/>
    <n v="20.706499099731399"/>
    <n v="21.446214675903299"/>
    <n v="22.1889343261719"/>
    <n v="22.932153701782202"/>
    <x v="4"/>
    <x v="1"/>
    <x v="4"/>
    <n v="0.13084999999999988"/>
    <n v="0.86915000000000009"/>
  </r>
  <r>
    <x v="151"/>
    <s v="POL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2"/>
    <n v="0.60545000000000004"/>
    <n v="0.39455000000000007"/>
  </r>
  <r>
    <x v="152"/>
    <s v="PRI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2"/>
    <n v="0.93543000000000021"/>
    <n v="6.4569999999999905E-2"/>
  </r>
  <r>
    <x v="153"/>
    <s v="PR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2"/>
    <n v="0.64556000000000002"/>
    <n v="0.35444000000000009"/>
  </r>
  <r>
    <x v="154"/>
    <s v="PRY"/>
    <s v="Access to electricity (% of population)"/>
    <s v="EG.ELC.ACCS.ZS"/>
    <n v="96.749044999999995"/>
    <n v="96.452770999999998"/>
    <n v="96.677896000000004"/>
    <n v="96.891334999999998"/>
    <n v="97.430859999999996"/>
    <n v="98.236559999999997"/>
    <n v="97.835616000000002"/>
    <n v="99.015884"/>
    <n v="99.000715999999997"/>
    <n v="99.331531999999996"/>
    <n v="98.4"/>
    <x v="3"/>
    <x v="1"/>
    <x v="4"/>
    <n v="0.60189999999999999"/>
    <n v="0.39810000000000001"/>
  </r>
  <r>
    <x v="155"/>
    <s v="PSE"/>
    <s v="Access to electricity (% of population)"/>
    <s v="EG.ELC.ACCS.ZS"/>
    <n v="99.7"/>
    <n v="99.342880249023395"/>
    <n v="99.448791503906193"/>
    <n v="99.575721740722699"/>
    <n v="99.9"/>
    <n v="99.7"/>
    <n v="100"/>
    <n v="100"/>
    <n v="99.9"/>
    <n v="100"/>
    <n v="100"/>
    <x v="2"/>
    <x v="1"/>
    <x v="1"/>
    <n v="0.7571"/>
    <n v="0.24290000000000003"/>
  </r>
  <r>
    <x v="156"/>
    <s v="QAT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3"/>
    <n v="0.99381000000000019"/>
    <n v="6.1900000000000002E-3"/>
  </r>
  <r>
    <x v="157"/>
    <s v="ROU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2"/>
    <n v="0.54947000000000001"/>
    <n v="0.45052999999999999"/>
  </r>
  <r>
    <x v="158"/>
    <s v="RUS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74203000000000008"/>
    <n v="0.25797000000000003"/>
  </r>
  <r>
    <x v="159"/>
    <s v="RWA"/>
    <s v="Access to electricity (% of population)"/>
    <s v="EG.ELC.ACCS.ZS"/>
    <n v="10.285608291626"/>
    <n v="11.2008304595947"/>
    <n v="6"/>
    <n v="13.097342491149901"/>
    <n v="9.6999999999999993"/>
    <n v="10.8"/>
    <n v="16.069776535034201"/>
    <n v="15.2"/>
    <n v="19.8"/>
    <n v="22.8"/>
    <n v="29.37"/>
    <x v="1"/>
    <x v="1"/>
    <x v="1"/>
    <n v="0.30730999999999997"/>
    <n v="0.69269000000000003"/>
  </r>
  <r>
    <x v="160"/>
    <s v="SAU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4"/>
    <x v="1"/>
    <n v="0.83529999999999993"/>
    <n v="0.16469999999999999"/>
  </r>
  <r>
    <x v="161"/>
    <s v="SDN"/>
    <s v="Access to electricity (% of population)"/>
    <s v="EG.ELC.ACCS.ZS"/>
    <n v="33.699031829833999"/>
    <n v="34.1111869812012"/>
    <n v="34.545864105224602"/>
    <n v="29"/>
    <n v="35.475299835205099"/>
    <n v="35.964046478271499"/>
    <n v="36.464809417724602"/>
    <n v="36.974586486816399"/>
    <n v="44.9"/>
    <n v="38.0091552734375"/>
    <n v="38.5284423828125"/>
    <x v="1"/>
    <x v="1"/>
    <x v="1"/>
    <n v="0.34227000000000007"/>
    <n v="0.65772999999999981"/>
  </r>
  <r>
    <x v="162"/>
    <s v="SEN"/>
    <s v="Access to electricity (% of population)"/>
    <s v="EG.ELC.ACCS.ZS"/>
    <n v="49.9"/>
    <n v="49.780738830566399"/>
    <n v="51.219661712646499"/>
    <n v="53.5"/>
    <n v="54.157588958740199"/>
    <n v="56.5"/>
    <n v="57.155597686767599"/>
    <n v="57"/>
    <n v="61"/>
    <n v="60.5"/>
    <n v="64.5"/>
    <x v="5"/>
    <x v="4"/>
    <x v="1"/>
    <n v="0.44423999999999997"/>
    <n v="0.55576000000000003"/>
  </r>
  <r>
    <x v="163"/>
    <s v="SGP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1"/>
    <x v="1"/>
    <n v="1"/>
    <n v="0"/>
  </r>
  <r>
    <x v="164"/>
    <s v="SLB"/>
    <s v="Access to electricity (% of population)"/>
    <s v="EG.ELC.ACCS.ZS"/>
    <n v="14.4"/>
    <n v="12.9"/>
    <n v="26.829710006713899"/>
    <n v="21.2"/>
    <n v="32.035858154296903"/>
    <n v="34.6629638671875"/>
    <n v="37.302082061767599"/>
    <n v="44.7"/>
    <n v="42.604354858398402"/>
    <n v="55.1"/>
    <n v="47.919143676757798"/>
    <x v="1"/>
    <x v="1"/>
    <x v="4"/>
    <n v="0.23225999999999997"/>
    <n v="0.76773999999999998"/>
  </r>
  <r>
    <x v="165"/>
    <s v="SLE"/>
    <s v="Access to electricity (% of population)"/>
    <s v="EG.ELC.ACCS.ZS"/>
    <n v="12.910337448120099"/>
    <n v="13.238929748535201"/>
    <n v="12.1"/>
    <n v="13.962181091308601"/>
    <n v="11.4621730735475"/>
    <n v="14.2"/>
    <n v="15.174726486206101"/>
    <n v="13.5"/>
    <n v="16.033155441284201"/>
    <n v="16.468376159668001"/>
    <n v="20.3"/>
    <x v="4"/>
    <x v="1"/>
    <x v="1"/>
    <n v="0.40706999999999993"/>
    <n v="0.59293000000000007"/>
  </r>
  <r>
    <x v="166"/>
    <s v="SLV"/>
    <s v="Access to electricity (% of population)"/>
    <s v="EG.ELC.ACCS.ZS"/>
    <n v="89.201466999999994"/>
    <n v="91.109558000000007"/>
    <n v="91.000226999999995"/>
    <n v="91.084019999999995"/>
    <n v="91.580237999999994"/>
    <n v="92.574686"/>
    <n v="93.680571"/>
    <n v="95.043104999999997"/>
    <n v="95.125416000000001"/>
    <n v="95.4"/>
    <n v="98.618896484375"/>
    <x v="3"/>
    <x v="2"/>
    <x v="0"/>
    <n v="0.67642999999999998"/>
    <n v="0.32356999999999997"/>
  </r>
  <r>
    <x v="167"/>
    <s v="SM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4"/>
    <n v="0.94243999999999994"/>
    <n v="5.756E-2"/>
  </r>
  <r>
    <x v="168"/>
    <s v="SOM"/>
    <s v="Access to electricity (% of population)"/>
    <s v="EG.ELC.ACCS.ZS"/>
    <n v="15.233785822021099"/>
    <n v="15.765428543090801"/>
    <n v="17.278732299804702"/>
    <n v="18.813062667846701"/>
    <n v="20.3654174804688"/>
    <n v="21.9327907562256"/>
    <n v="23.512180328369102"/>
    <n v="25.100582122802699"/>
    <n v="26.694992065429702"/>
    <n v="28.292404174804702"/>
    <n v="29.890317916870099"/>
    <x v="1"/>
    <x v="5"/>
    <x v="1"/>
    <n v="0.40516999999999997"/>
    <n v="0.59482999999999997"/>
  </r>
  <r>
    <x v="169"/>
    <s v="SRB"/>
    <s v="Access to electricity (% of population)"/>
    <s v="EG.ELC.ACCS.ZS"/>
    <n v="99.623825073242202"/>
    <n v="99.621017456054702"/>
    <n v="99.621017456054702"/>
    <n v="99.642448425292997"/>
    <n v="99.718397997496893"/>
    <n v="99.744583129882798"/>
    <n v="99.814971923828097"/>
    <n v="99.887268066406307"/>
    <n v="99.660797932482595"/>
    <n v="99.982742309570298"/>
    <n v="100"/>
    <x v="2"/>
    <x v="2"/>
    <x v="2"/>
    <n v="0.55798999999999999"/>
    <n v="0.44200999999999996"/>
  </r>
  <r>
    <x v="170"/>
    <s v="SSD"/>
    <s v="Access to electricity (% of population)"/>
    <s v="EG.ELC.ACCS.ZS"/>
    <n v="0.155208259820938"/>
    <n v="0.50294953584670998"/>
    <n v="1.0217523574829099"/>
    <n v="3"/>
    <n v="1.5"/>
    <n v="3.9186694622039799"/>
    <n v="4.9123454093933097"/>
    <n v="5.9150328636169398"/>
    <n v="6.92372846603394"/>
    <n v="7.9354276657104501"/>
    <n v="8.9476280212402308"/>
    <x v="4"/>
    <x v="3"/>
    <x v="1"/>
    <n v="0.19267999999999993"/>
    <n v="0.80732000000000015"/>
  </r>
  <r>
    <x v="171"/>
    <s v="SSF"/>
    <s v="Access to electricity (% of population)"/>
    <s v="EG.ELC.ACCS.ZS"/>
    <n v="30.4991105020645"/>
    <n v="32.052252202469802"/>
    <n v="31.973326905087699"/>
    <n v="32.490060479258503"/>
    <n v="32.6335607297694"/>
    <n v="34.880127565106399"/>
    <n v="35.770348275019103"/>
    <n v="36.542705133165697"/>
    <n v="37.760012898291002"/>
    <n v="38.459814654027397"/>
    <n v="42.813753840212101"/>
    <x v="1"/>
    <x v="1"/>
    <x v="1"/>
    <n v="0.387769810605676"/>
    <n v="0.61223018939432394"/>
  </r>
  <r>
    <x v="172"/>
    <s v="STP"/>
    <s v="Access to electricity (% of population)"/>
    <s v="EG.ELC.ACCS.ZS"/>
    <n v="56.500587463378899"/>
    <n v="57.3237915039063"/>
    <n v="58.169517517089801"/>
    <n v="56.9"/>
    <n v="59.921047210693402"/>
    <n v="60.820842742919901"/>
    <n v="57.9"/>
    <n v="62.653480529785199"/>
    <n v="68.599999999999994"/>
    <n v="64.510147094726605"/>
    <n v="65.440483093261705"/>
    <x v="5"/>
    <x v="1"/>
    <x v="1"/>
    <n v="0.66173999999999988"/>
    <n v="0.33825999999999995"/>
  </r>
  <r>
    <x v="173"/>
    <s v="SUR"/>
    <s v="Access to electricity (% of population)"/>
    <s v="EG.ELC.ACCS.ZS"/>
    <n v="91.019839888618193"/>
    <n v="92.547874450683594"/>
    <n v="91.894905090332003"/>
    <n v="91.262962341308594"/>
    <n v="91.197515863372502"/>
    <n v="90.050148010253906"/>
    <n v="89.463264465332003"/>
    <n v="88.885391235351605"/>
    <n v="88.313529968261705"/>
    <n v="87.744674682617202"/>
    <n v="87.176315307617202"/>
    <x v="0"/>
    <x v="5"/>
    <x v="4"/>
    <n v="0.65999999999999992"/>
    <n v="0.33999999999999997"/>
  </r>
  <r>
    <x v="174"/>
    <s v="SVK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53368000000000004"/>
    <n v="0.46632000000000007"/>
  </r>
  <r>
    <x v="175"/>
    <s v="SVN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0"/>
    <n v="0.49628000000000005"/>
    <n v="0.50372000000000006"/>
  </r>
  <r>
    <x v="176"/>
    <s v="SWE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5"/>
    <x v="0"/>
    <n v="0.86112"/>
    <n v="0.13887999999999998"/>
  </r>
  <r>
    <x v="177"/>
    <s v="SWZ"/>
    <s v="Access to electricity (% of population)"/>
    <s v="EG.ELC.ACCS.ZS"/>
    <n v="35.200000000000003"/>
    <n v="40.885547637939503"/>
    <n v="43.596603393554702"/>
    <n v="46.328685760497997"/>
    <n v="45.552337608605697"/>
    <n v="51.843917846679702"/>
    <n v="54.621063232421903"/>
    <n v="57.407215118408203"/>
    <n v="65"/>
    <n v="62.994544982910199"/>
    <n v="65.790206909179702"/>
    <x v="5"/>
    <x v="5"/>
    <x v="4"/>
    <n v="0.21337000000000012"/>
    <n v="0.78662999999999983"/>
  </r>
  <r>
    <x v="178"/>
    <s v="SYC"/>
    <s v="Access to electricity (% of population)"/>
    <s v="EG.ELC.ACCS.ZS"/>
    <n v="99"/>
    <n v="96.293136596679702"/>
    <n v="96.678962707519503"/>
    <n v="97.085823059082003"/>
    <n v="97"/>
    <n v="97.950599670410199"/>
    <n v="98.409271240234403"/>
    <n v="98"/>
    <n v="99.298889160156307"/>
    <n v="99.678321838378906"/>
    <n v="100"/>
    <x v="2"/>
    <x v="2"/>
    <x v="4"/>
    <n v="0.54540999999999995"/>
    <n v="0.45459000000000011"/>
  </r>
  <r>
    <x v="179"/>
    <s v="SYR"/>
    <s v="Access to electricity (% of population)"/>
    <s v="EG.ELC.ACCS.ZS"/>
    <n v="99.505757400494304"/>
    <n v="93.583503723144503"/>
    <n v="94.339340209960994"/>
    <n v="95.116203308105497"/>
    <n v="92.7"/>
    <n v="96.720993041992202"/>
    <n v="97.542915344238295"/>
    <n v="98.359680175781307"/>
    <n v="99.090652465820298"/>
    <n v="99.636520385742202"/>
    <n v="100"/>
    <x v="2"/>
    <x v="1"/>
    <x v="2"/>
    <n v="0.58467000000000002"/>
    <n v="0.41533000000000003"/>
  </r>
  <r>
    <x v="180"/>
    <s v="TCD"/>
    <s v="Access to electricity (% of population)"/>
    <s v="EG.ELC.ACCS.ZS"/>
    <n v="4.7569284439086896"/>
    <n v="5.0935411453247097"/>
    <n v="5.4526739120483398"/>
    <n v="5.8328347206115696"/>
    <n v="6.4"/>
    <n v="6.6442222595214799"/>
    <n v="7.0694417953491202"/>
    <n v="7.5036730766296396"/>
    <n v="7.9439120292663601"/>
    <n v="7.7"/>
    <n v="8.8308982849121094"/>
    <x v="4"/>
    <x v="2"/>
    <x v="1"/>
    <n v="0.22781999999999999"/>
    <n v="0.77217999999999998"/>
  </r>
  <r>
    <x v="181"/>
    <s v="TGO"/>
    <s v="Access to electricity (% of population)"/>
    <s v="EG.ELC.ACCS.ZS"/>
    <n v="27.9"/>
    <n v="30.0862636566162"/>
    <n v="31.9014797210693"/>
    <n v="33.737724304199197"/>
    <n v="30.791743684534801"/>
    <n v="39.700000000000003"/>
    <n v="39.342582702636697"/>
    <n v="41.232898712158203"/>
    <n v="45.7"/>
    <n v="45.0285453796387"/>
    <n v="46.928375244140597"/>
    <x v="1"/>
    <x v="1"/>
    <x v="1"/>
    <n v="0.40965000000000001"/>
    <n v="0.59034999999999993"/>
  </r>
  <r>
    <x v="182"/>
    <s v="THA"/>
    <s v="Access to electricity (% of population)"/>
    <s v="EG.ELC.ACCS.ZS"/>
    <n v="99.146201481454"/>
    <n v="94.422843933105497"/>
    <n v="95.501411437988295"/>
    <n v="98.96"/>
    <n v="99.7"/>
    <n v="98.716415405273395"/>
    <n v="99.108623548922097"/>
    <n v="99.855697631835895"/>
    <n v="99.981666564941406"/>
    <n v="99.6"/>
    <n v="100"/>
    <x v="2"/>
    <x v="1"/>
    <x v="0"/>
    <n v="0.52671000000000001"/>
    <n v="0.47328999999999999"/>
  </r>
  <r>
    <x v="183"/>
    <s v="TJK"/>
    <s v="Access to electricity (% of population)"/>
    <s v="EG.ELC.ACCS.ZS"/>
    <n v="98.906448364257798"/>
    <n v="99.016609191894503"/>
    <n v="99.146080017089801"/>
    <n v="99"/>
    <n v="99.461280822753906"/>
    <n v="99.636390686035199"/>
    <n v="99.1"/>
    <n v="99.917449951171903"/>
    <n v="99.978408813476605"/>
    <n v="99.997352600097599"/>
    <n v="100"/>
    <x v="2"/>
    <x v="1"/>
    <x v="4"/>
    <n v="0.27018000000000003"/>
    <n v="0.72982000000000002"/>
  </r>
  <r>
    <x v="184"/>
    <s v="TKM"/>
    <s v="Access to electricity (% of population)"/>
    <s v="EG.ELC.ACCS.ZS"/>
    <n v="99.8413328044427"/>
    <n v="99.636093139648395"/>
    <n v="99.683265686035199"/>
    <n v="99.749771118164105"/>
    <n v="100"/>
    <n v="99.905868530273395"/>
    <n v="99.962120056152301"/>
    <n v="99.990341186523395"/>
    <n v="99.998847961425795"/>
    <n v="100"/>
    <n v="100"/>
    <x v="2"/>
    <x v="1"/>
    <x v="4"/>
    <n v="0.50766"/>
    <n v="0.49234"/>
  </r>
  <r>
    <x v="185"/>
    <s v="TLS"/>
    <s v="Access to electricity (% of population)"/>
    <s v="EG.ELC.ACCS.ZS"/>
    <n v="35.675403594970703"/>
    <n v="36.6"/>
    <n v="41.100101470947301"/>
    <n v="43.844738006591797"/>
    <n v="38"/>
    <n v="49.385078430175803"/>
    <n v="52.174774169921903"/>
    <n v="54.973484039306598"/>
    <n v="57.7781982421875"/>
    <n v="67.2815339423354"/>
    <n v="63.394138336181598"/>
    <x v="5"/>
    <x v="3"/>
    <x v="4"/>
    <n v="0.34022000000000002"/>
    <n v="0.65977999999999992"/>
  </r>
  <r>
    <x v="186"/>
    <s v="TON"/>
    <s v="Access to electricity (% of population)"/>
    <s v="EG.ELC.ACCS.ZS"/>
    <n v="92.3"/>
    <n v="90.069572448730497"/>
    <n v="90.780235290527301"/>
    <n v="91.511932373046903"/>
    <n v="92.261650085449205"/>
    <n v="92.175456108245996"/>
    <n v="92.8"/>
    <n v="94.588905334472699"/>
    <n v="95.380676269531307"/>
    <n v="96.175453186035199"/>
    <n v="97.02"/>
    <x v="3"/>
    <x v="2"/>
    <x v="0"/>
    <n v="0.23898"/>
    <n v="0.76102000000000003"/>
  </r>
  <r>
    <x v="187"/>
    <s v="TTO"/>
    <s v="Access to electricity (% of population)"/>
    <s v="EG.ELC.ACCS.ZS"/>
    <n v="96.190330505371094"/>
    <n v="96.997734069824205"/>
    <n v="97.827667236328097"/>
    <n v="99"/>
    <n v="99.298362731933594"/>
    <n v="99.736145019531307"/>
    <n v="99.936935424804702"/>
    <n v="99.992935180664105"/>
    <n v="100"/>
    <n v="100"/>
    <n v="100"/>
    <x v="2"/>
    <x v="5"/>
    <x v="0"/>
    <n v="8.2699999999999899E-2"/>
    <n v="0.9173"/>
  </r>
  <r>
    <x v="188"/>
    <s v="TUN"/>
    <s v="Access to electricity (% of population)"/>
    <s v="EG.ELC.ACCS.ZS"/>
    <n v="99.4"/>
    <n v="99.4"/>
    <n v="99.4"/>
    <n v="99.5"/>
    <n v="99.5"/>
    <n v="99.5"/>
    <n v="99.5"/>
    <n v="99.7"/>
    <n v="99.8"/>
    <n v="100"/>
    <n v="100"/>
    <x v="2"/>
    <x v="5"/>
    <x v="4"/>
    <n v="0.67259000000000002"/>
    <n v="0.32741000000000003"/>
  </r>
  <r>
    <x v="189"/>
    <s v="TUR"/>
    <s v="Access to electricity (% of population)"/>
    <s v="EG.ELC.ACCS.ZS"/>
    <n v="97.730339050292997"/>
    <n v="98.269851684570298"/>
    <n v="98.806900024414105"/>
    <n v="99.310745239257798"/>
    <n v="100"/>
    <n v="99.910781860351506"/>
    <n v="99.985656738281307"/>
    <n v="99.999252319335895"/>
    <n v="100"/>
    <n v="100"/>
    <n v="100"/>
    <x v="2"/>
    <x v="4"/>
    <x v="4"/>
    <n v="0.74363000000000001"/>
    <n v="0.25636999999999999"/>
  </r>
  <r>
    <x v="190"/>
    <s v="TUV"/>
    <s v="Access to electricity (% of population)"/>
    <s v="EG.ELC.ACCS.ZS"/>
    <n v="95.854827880859403"/>
    <n v="96.7"/>
    <n v="96.450042724609403"/>
    <n v="96.779937744140597"/>
    <n v="97.127861022949205"/>
    <n v="97.490798950195298"/>
    <n v="97.671777399204998"/>
    <n v="98.249725341796903"/>
    <n v="98.639701843261705"/>
    <n v="99.032676696777301"/>
    <n v="99.426155090332003"/>
    <x v="3"/>
    <x v="4"/>
    <x v="0"/>
    <n v="0.61489000000000005"/>
    <n v="0.38511000000000001"/>
  </r>
  <r>
    <x v="191"/>
    <s v="TZA"/>
    <s v="Access to electricity (% of population)"/>
    <s v="EG.ELC.ACCS.ZS"/>
    <n v="13.295744895935099"/>
    <n v="13.935788154601999"/>
    <n v="11.5"/>
    <n v="11.2"/>
    <n v="14.8"/>
    <n v="14.2"/>
    <n v="15.3"/>
    <n v="16.399999999999999"/>
    <n v="18.910179138183601"/>
    <n v="18.5"/>
    <n v="32.799999999999997"/>
    <x v="1"/>
    <x v="1"/>
    <x v="1"/>
    <n v="0.33022999999999991"/>
    <n v="0.66976999999999998"/>
  </r>
  <r>
    <x v="192"/>
    <s v="UGA"/>
    <s v="Access to electricity (% of population)"/>
    <s v="EG.ELC.ACCS.ZS"/>
    <n v="9"/>
    <n v="12.7211399078369"/>
    <n v="13.3838567733765"/>
    <n v="10"/>
    <n v="14.769371032714799"/>
    <n v="14.6"/>
    <n v="16.214963912963899"/>
    <n v="13.9"/>
    <n v="20.399999999999999"/>
    <n v="18.5"/>
    <n v="26.7"/>
    <x v="1"/>
    <x v="1"/>
    <x v="1"/>
    <n v="0.16794000000000003"/>
    <n v="0.83205999999999991"/>
  </r>
  <r>
    <x v="193"/>
    <s v="UKR"/>
    <s v="Access to electricity (% of population)"/>
    <s v="EG.ELC.ACCS.ZS"/>
    <n v="99.63037109375"/>
    <n v="99.8"/>
    <n v="99.782707214355497"/>
    <n v="99.872482299804702"/>
    <n v="99.945075988769503"/>
    <n v="99.985046386718807"/>
    <n v="99.867491166077698"/>
    <n v="100"/>
    <n v="100"/>
    <n v="100"/>
    <n v="100"/>
    <x v="2"/>
    <x v="3"/>
    <x v="2"/>
    <n v="0.70139999999999991"/>
    <n v="0.29860000000000003"/>
  </r>
  <r>
    <x v="194"/>
    <s v="URY"/>
    <s v="Access to electricity (% of population)"/>
    <s v="EG.ELC.ACCS.ZS"/>
    <n v="98.505426"/>
    <n v="98.692635999999993"/>
    <n v="98.784355000000005"/>
    <n v="98.830696105957003"/>
    <n v="98.989486694335994"/>
    <n v="99.17"/>
    <n v="99.349075317382798"/>
    <n v="99.611807999999996"/>
    <n v="99.657084999999995"/>
    <n v="99.709479999999999"/>
    <n v="100"/>
    <x v="2"/>
    <x v="1"/>
    <x v="0"/>
    <n v="0.95600999999999992"/>
    <n v="4.3990000000000001E-2"/>
  </r>
  <r>
    <x v="195"/>
    <s v="USA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2"/>
    <x v="0"/>
    <n v="0.8196"/>
    <n v="0.18039999999999998"/>
  </r>
  <r>
    <x v="196"/>
    <s v="UZB"/>
    <s v="Access to electricity (% of population)"/>
    <s v="EG.ELC.ACCS.ZS"/>
    <n v="99.490096097274005"/>
    <n v="99.843109130859403"/>
    <n v="99.9029541015625"/>
    <n v="99.955497741699205"/>
    <n v="99.9866943359375"/>
    <n v="99.997909545898395"/>
    <n v="99.999908447265597"/>
    <n v="100"/>
    <n v="100"/>
    <n v="100"/>
    <n v="100"/>
    <x v="2"/>
    <x v="1"/>
    <x v="4"/>
    <n v="0.36620000000000003"/>
    <n v="0.63380000000000003"/>
  </r>
  <r>
    <x v="197"/>
    <s v="VCT"/>
    <s v="Access to electricity (% of population)"/>
    <s v="EG.ELC.ACCS.ZS"/>
    <n v="87.800765991210994"/>
    <n v="88.79"/>
    <n v="90.470222473144503"/>
    <n v="91.837242126464801"/>
    <n v="93.222282409667997"/>
    <n v="94.622344970703097"/>
    <n v="96.034423828125"/>
    <n v="97.455513000488295"/>
    <n v="98.598648071289006"/>
    <n v="99.455062866210895"/>
    <n v="100"/>
    <x v="2"/>
    <x v="2"/>
    <x v="0"/>
    <n v="0.51246999999999998"/>
    <n v="0.48752999999999996"/>
  </r>
  <r>
    <x v="198"/>
    <s v="VEN"/>
    <s v="Access to electricity (% of population)"/>
    <s v="EG.ELC.ACCS.ZS"/>
    <n v="98.536346435546903"/>
    <n v="98.572311401367202"/>
    <n v="98.630798339843807"/>
    <n v="98.710304260253906"/>
    <n v="98.807846069335895"/>
    <n v="98.84"/>
    <n v="99.044967651367202"/>
    <n v="99.178550720214801"/>
    <n v="99.318145751953097"/>
    <n v="99.460739135742202"/>
    <n v="99.603836059570298"/>
    <x v="2"/>
    <x v="1"/>
    <x v="4"/>
    <n v="0.89097999999999999"/>
    <n v="0.10901999999999999"/>
  </r>
  <r>
    <x v="199"/>
    <s v="VIR"/>
    <s v="Access to electricity (% of population)"/>
    <s v="EG.ELC.ACCS.ZS"/>
    <n v="100"/>
    <n v="100"/>
    <n v="100"/>
    <n v="100"/>
    <n v="100"/>
    <n v="100"/>
    <n v="100"/>
    <n v="100"/>
    <n v="100"/>
    <n v="100"/>
    <n v="100"/>
    <x v="2"/>
    <x v="3"/>
    <x v="2"/>
    <n v="0.95575999999999972"/>
    <n v="4.4240000000000099E-2"/>
  </r>
  <r>
    <x v="200"/>
    <s v="VNM"/>
    <s v="Access to electricity (% of population)"/>
    <s v="EG.ELC.ACCS.ZS"/>
    <n v="96"/>
    <n v="94.046867370605497"/>
    <n v="95.208259582519503"/>
    <n v="96.1"/>
    <n v="97.591133117675795"/>
    <n v="99"/>
    <n v="100"/>
    <n v="100"/>
    <n v="99.2"/>
    <n v="100"/>
    <n v="100"/>
    <x v="2"/>
    <x v="1"/>
    <x v="4"/>
    <n v="0.34878999999999999"/>
    <n v="0.65120999999999984"/>
  </r>
  <r>
    <x v="201"/>
    <s v="VUT"/>
    <s v="Access to electricity (% of population)"/>
    <s v="EG.ELC.ACCS.ZS"/>
    <n v="26.44"/>
    <n v="33.624620060790299"/>
    <n v="33.873973846435497"/>
    <n v="33.291115192198099"/>
    <n v="36.898365020752003"/>
    <n v="38.4345893859863"/>
    <n v="39.982830047607401"/>
    <n v="31.7"/>
    <n v="43.103347778320298"/>
    <n v="44.669612884521499"/>
    <n v="57.82"/>
    <x v="5"/>
    <x v="1"/>
    <x v="1"/>
    <n v="0.26754000000000006"/>
    <n v="0.73245999999999989"/>
  </r>
  <r>
    <x v="202"/>
    <s v="WSM"/>
    <s v="Access to electricity (% of population)"/>
    <s v="EG.ELC.ACCS.ZS"/>
    <n v="96.371729727459794"/>
    <n v="93.768531799316406"/>
    <n v="94.694328308105497"/>
    <n v="97.9"/>
    <n v="96.606010437011705"/>
    <n v="96.668574699484907"/>
    <n v="98.504707336425795"/>
    <n v="99.255645751953097"/>
    <n v="97.9"/>
    <n v="99.938278198242202"/>
    <n v="100"/>
    <x v="2"/>
    <x v="4"/>
    <x v="0"/>
    <n v="0.18830000000000002"/>
    <n v="0.81169999999999998"/>
  </r>
  <r>
    <x v="203"/>
    <s v="XKX"/>
    <s v="Access to electricity (% of population)"/>
    <s v="EG.ELC.ACCS.ZS"/>
    <n v="96.715919494628906"/>
    <n v="97.244033813476605"/>
    <n v="97.794670104980497"/>
    <n v="98.377059936523395"/>
    <n v="0"/>
    <n v="99.430435180664105"/>
    <n v="99.773651123046903"/>
    <n v="99.9425048828125"/>
    <n v="99.993133544921903"/>
    <n v="100"/>
    <n v="100"/>
    <x v="2"/>
    <x v="4"/>
    <x v="0"/>
    <n v="1"/>
    <n v="0"/>
  </r>
  <r>
    <x v="204"/>
    <s v="YEM"/>
    <s v="Access to electricity (% of population)"/>
    <s v="EG.ELC.ACCS.ZS"/>
    <n v="55.8003346346905"/>
    <n v="59.042709350585902"/>
    <n v="60.386539459228501"/>
    <n v="61.751399993896499"/>
    <n v="63.134281158447301"/>
    <n v="64.532180786132798"/>
    <n v="65.942100524902301"/>
    <n v="75.599999999999994"/>
    <n v="66.099999999999994"/>
    <n v="70.213905334472699"/>
    <n v="71.642349243164105"/>
    <x v="5"/>
    <x v="3"/>
    <x v="1"/>
    <n v="0.35769000000000001"/>
    <n v="0.64230999999999983"/>
  </r>
  <r>
    <x v="205"/>
    <s v="ZAF"/>
    <s v="Access to electricity (% of population)"/>
    <s v="EG.ELC.ACCS.ZS"/>
    <n v="80.7"/>
    <n v="82"/>
    <n v="81.900000000000006"/>
    <n v="82.7"/>
    <n v="82.9"/>
    <n v="84.7"/>
    <n v="85.3"/>
    <n v="85.4"/>
    <n v="86"/>
    <n v="85.5"/>
    <n v="84.2"/>
    <x v="0"/>
    <x v="0"/>
    <x v="4"/>
    <n v="0.65782000000000018"/>
    <n v="0.34217999999999998"/>
  </r>
  <r>
    <x v="206"/>
    <s v="ZMB"/>
    <s v="Access to electricity (% of population)"/>
    <s v="EG.ELC.ACCS.ZS"/>
    <n v="21.737333297729499"/>
    <n v="18.5"/>
    <n v="22.714685440063501"/>
    <n v="23.235649108886701"/>
    <n v="22"/>
    <n v="24.3286437988281"/>
    <n v="24.894666671752901"/>
    <n v="25.469701766967798"/>
    <n v="27.9"/>
    <n v="31.1"/>
    <n v="27.219337463378899"/>
    <x v="1"/>
    <x v="4"/>
    <x v="1"/>
    <n v="0.41839999999999994"/>
    <n v="0.58160000000000001"/>
  </r>
  <r>
    <x v="207"/>
    <s v="ZWE"/>
    <s v="Access to electricity (% of population)"/>
    <s v="EG.ELC.ACCS.ZS"/>
    <n v="37.200000000000003"/>
    <n v="35.184478759765597"/>
    <n v="35.457309722900398"/>
    <n v="43.369081872874702"/>
    <n v="36.063056945800803"/>
    <n v="36.9"/>
    <n v="36.728878021240199"/>
    <n v="37.076812744140597"/>
    <n v="32.299999999999997"/>
    <n v="33.700000000000003"/>
    <n v="38.145137786865199"/>
    <x v="1"/>
    <x v="1"/>
    <x v="4"/>
    <n v="0.32207000000000002"/>
    <n v="0.67793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s v="ABW"/>
    <s v="Access to electricity (% of population)"/>
    <s v="EG.ELC.ACCS.ZS"/>
    <n v="92.613983154296903"/>
    <n v="92.838821411132798"/>
    <n v="93.086166381835994"/>
    <n v="93.354545593261705"/>
    <n v="93.356292150954204"/>
    <n v="93.942375183105497"/>
    <n v="94.255813598632798"/>
    <n v="94.578262329101605"/>
    <n v="94.906723022460895"/>
    <n v="95.238182067871094"/>
    <n v="95.570144653320298"/>
    <s v="&gt; 75%      &lt; 97%"/>
    <s v="&gt; 1   &lt; 11"/>
    <s v="&gt; 0 &lt;10"/>
    <n v="0.41106999999999999"/>
    <n v="0.58893000000000006"/>
    <n v="41.106999999999999"/>
    <n v="58.893000000000008"/>
  </r>
  <r>
    <x v="1"/>
    <s v="AFG"/>
    <s v="Access to electricity (% of population)"/>
    <s v="EG.ELC.ACCS.ZS"/>
    <n v="28.228612899780298"/>
    <n v="33.748680114746101"/>
    <n v="42.4"/>
    <n v="44.854885101318402"/>
    <n v="42.7"/>
    <n v="43.222018908203701"/>
    <n v="69.099999999999994"/>
    <n v="67.259552001953097"/>
    <n v="89.5"/>
    <n v="71.5"/>
    <n v="84.137138366699205"/>
    <s v="&gt; 75%      &lt; 97%"/>
    <s v="&gt; 75"/>
    <s v="&gt; 25 &lt; 50"/>
    <n v="0.27569999999999995"/>
    <n v="0.72429999999999994"/>
    <n v="27.569999999999993"/>
    <n v="72.429999999999993"/>
  </r>
  <r>
    <x v="2"/>
    <s v="AGO"/>
    <s v="Access to electricity (% of population)"/>
    <s v="EG.ELC.ACCS.ZS"/>
    <n v="29.103675842285199"/>
    <n v="37.5"/>
    <n v="31.268013000488299"/>
    <n v="32.382469177246101"/>
    <n v="33.514949798583999"/>
    <n v="34.6"/>
    <n v="35.821964263916001"/>
    <n v="36.990489959716797"/>
    <n v="32"/>
    <n v="42"/>
    <n v="40.520606994628899"/>
    <s v="&gt; 25%      &lt; 50%"/>
    <s v="&gt; 75"/>
    <s v="&gt; 25 &lt; 50"/>
    <n v="0.45578000000000007"/>
    <n v="0.54422000000000004"/>
    <n v="45.57800000000001"/>
    <n v="54.422000000000004"/>
  </r>
  <r>
    <x v="3"/>
    <s v="ALB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59316000000000002"/>
    <n v="0.40683999999999987"/>
    <n v="59.316000000000003"/>
    <n v="40.683999999999983"/>
  </r>
  <r>
    <x v="4"/>
    <s v="AND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lt; 0"/>
    <n v="0.84126999999999996"/>
    <n v="0.15872999999999998"/>
    <n v="84.126999999999995"/>
    <n v="15.872999999999998"/>
  </r>
  <r>
    <x v="5"/>
    <s v="ARE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50"/>
    <n v="0.86058000000000012"/>
    <n v="0.13942000000000002"/>
    <n v="86.058000000000007"/>
    <n v="13.942000000000002"/>
  </r>
  <r>
    <x v="6"/>
    <s v="ARG"/>
    <s v="Access to electricity (% of population)"/>
    <s v="EG.ELC.ACCS.ZS"/>
    <n v="97.167221069335895"/>
    <n v="97.539413452148395"/>
    <n v="97.934127807617202"/>
    <n v="98.363365173339801"/>
    <n v="98.82"/>
    <n v="99.216163635253906"/>
    <n v="99.584411621093807"/>
    <n v="99.837127685546903"/>
    <n v="99.959243774414105"/>
    <n v="99.995208740234403"/>
    <n v="100"/>
    <n v="1"/>
    <s v="&gt; 75"/>
    <s v="&gt; 10 &lt; 25"/>
    <n v="0.92030000000000012"/>
    <n v="7.9699999999999979E-2"/>
    <n v="92.030000000000015"/>
    <n v="7.969999999999998"/>
  </r>
  <r>
    <x v="7"/>
    <s v="ARM"/>
    <s v="Access to electricity (% of population)"/>
    <s v="EG.ELC.ACCS.ZS"/>
    <n v="99.265731811523395"/>
    <n v="99.331039428710895"/>
    <n v="99.4156494140625"/>
    <n v="99.519813537597599"/>
    <n v="99.8"/>
    <n v="99.767150878906193"/>
    <n v="99.878875732421903"/>
    <n v="99.954055786132798"/>
    <n v="99.988975524902301"/>
    <n v="100"/>
    <n v="100"/>
    <n v="1"/>
    <s v="&gt; 50   &lt; 75"/>
    <s v="&lt; 0"/>
    <n v="0.62467000000000006"/>
    <n v="0.37533000000000005"/>
    <n v="62.467000000000006"/>
    <n v="37.533000000000008"/>
  </r>
  <r>
    <x v="8"/>
    <s v="ATG"/>
    <s v="Access to electricity (% of population)"/>
    <s v="EG.ELC.ACCS.ZS"/>
    <n v="92.434402465820298"/>
    <n v="92.855644226074205"/>
    <n v="93.299407958984403"/>
    <n v="93.764198303222699"/>
    <n v="94.247009277343807"/>
    <n v="94.552014033694107"/>
    <n v="95.254692077636705"/>
    <n v="95.773551940917997"/>
    <n v="96.298416137695298"/>
    <n v="96.8262939453125"/>
    <n v="97.354667663574205"/>
    <s v="&gt; 97%"/>
    <s v="&gt; 25   &lt; 50"/>
    <s v="&gt; 10 &lt; 25"/>
    <n v="0.23046999999999998"/>
    <n v="0.76953000000000005"/>
    <n v="23.046999999999997"/>
    <n v="76.953000000000003"/>
  </r>
  <r>
    <x v="9"/>
    <s v="AUS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10 &lt; 25"/>
    <n v="0.89682999999999991"/>
    <n v="0.10317000000000001"/>
    <n v="89.682999999999993"/>
    <n v="10.317000000000002"/>
  </r>
  <r>
    <x v="10"/>
    <s v="AU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0 &lt;10"/>
    <n v="0.66110000000000002"/>
    <n v="0.33889999999999998"/>
    <n v="66.11"/>
    <n v="33.89"/>
  </r>
  <r>
    <x v="11"/>
    <s v="AZE"/>
    <s v="Access to electricity (% of population)"/>
    <s v="EG.ELC.ACCS.ZS"/>
    <n v="99.5"/>
    <n v="99.562141418457003"/>
    <n v="99.741806030273395"/>
    <n v="99.884735107421903"/>
    <n v="99.965675354003906"/>
    <n v="99.9"/>
    <n v="99.999710083007798"/>
    <n v="100"/>
    <n v="100"/>
    <n v="100"/>
    <n v="100"/>
    <n v="1"/>
    <s v="&gt; 75"/>
    <s v="&gt; 10 &lt; 25"/>
    <n v="0.55181000000000002"/>
    <n v="0.44818999999999998"/>
    <n v="55.181000000000004"/>
    <n v="44.818999999999996"/>
  </r>
  <r>
    <x v="12"/>
    <s v="BDI"/>
    <s v="Access to electricity (% of population)"/>
    <s v="EG.ELC.ACCS.ZS"/>
    <n v="4.5880656242370597"/>
    <n v="4.81732225418091"/>
    <n v="4.8"/>
    <n v="5.3419041633606001"/>
    <n v="5.3"/>
    <n v="5.9385800361633301"/>
    <n v="6.5"/>
    <n v="6.5833191871643102"/>
    <n v="7"/>
    <n v="7.2520895004272496"/>
    <n v="7.5884771347045898"/>
    <s v="&lt; 25%"/>
    <s v="&gt; 75"/>
    <s v="&gt; 25 &lt; 50"/>
    <n v="0.12667000000000009"/>
    <n v="0.87332999999999994"/>
    <n v="12.667000000000009"/>
    <n v="87.332999999999998"/>
  </r>
  <r>
    <x v="13"/>
    <s v="BE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0 &lt;10"/>
    <n v="0.9793400000000001"/>
    <n v="2.0660000000000001E-2"/>
    <n v="97.934000000000012"/>
    <n v="2.0660000000000003"/>
  </r>
  <r>
    <x v="14"/>
    <s v="BEN"/>
    <s v="Access to electricity (% of population)"/>
    <s v="EG.ELC.ACCS.ZS"/>
    <n v="27.9"/>
    <n v="29.336711883544901"/>
    <n v="30.621238708496101"/>
    <n v="31.926792144775401"/>
    <n v="34.200000000000003"/>
    <n v="36.9"/>
    <n v="38.4"/>
    <n v="37.299205780029297"/>
    <n v="34.1"/>
    <n v="40.033477783203097"/>
    <n v="41.402614593505902"/>
    <s v="&gt; 25%      &lt; 50%"/>
    <s v="&gt; 50   &lt; 75"/>
    <s v="&gt; 25 &lt; 50"/>
    <n v="0.44847000000000004"/>
    <n v="0.55152999999999996"/>
    <n v="44.847000000000001"/>
    <n v="55.152999999999999"/>
  </r>
  <r>
    <x v="15"/>
    <s v="BFA"/>
    <s v="Access to electricity (% of population)"/>
    <s v="EG.ELC.ACCS.ZS"/>
    <n v="12.581875801086399"/>
    <n v="13.169374465942401"/>
    <n v="13.7793941497803"/>
    <n v="14.4104413986206"/>
    <n v="13.1"/>
    <n v="15.7236022949219"/>
    <n v="16.399707794189499"/>
    <n v="17.0848274230957"/>
    <n v="19.2"/>
    <n v="18.4700813293457"/>
    <n v="19.1647129058838"/>
    <s v="&lt; 25%"/>
    <s v="&gt; 75"/>
    <s v="&gt; 25 &lt; 50"/>
    <n v="0.31511000000000006"/>
    <n v="0.68489"/>
    <n v="31.511000000000006"/>
    <n v="68.489000000000004"/>
  </r>
  <r>
    <x v="16"/>
    <s v="BGD"/>
    <s v="Access to electricity (% of population)"/>
    <s v="EG.ELC.ACCS.ZS"/>
    <n v="50.525102459016402"/>
    <n v="46.5"/>
    <n v="51.2497749328613"/>
    <n v="53.632854461669901"/>
    <n v="55.26"/>
    <n v="59.6"/>
    <n v="60.878215789794901"/>
    <n v="61.5"/>
    <n v="62.4"/>
    <n v="68.204681396484403"/>
    <n v="75.92"/>
    <s v="&gt; 75%      &lt; 97%"/>
    <s v="&gt; 75"/>
    <s v="&gt; 10 &lt; 25"/>
    <n v="0.35790000000000011"/>
    <n v="0.64209999999999978"/>
    <n v="35.790000000000013"/>
    <n v="64.20999999999998"/>
  </r>
  <r>
    <x v="17"/>
    <s v="BG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lt; 0"/>
    <n v="0.74580999999999986"/>
    <n v="0.25419000000000003"/>
    <n v="74.580999999999989"/>
    <n v="25.419000000000004"/>
  </r>
  <r>
    <x v="18"/>
    <s v="BH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25 &lt; 50"/>
    <n v="0.88898999999999984"/>
    <n v="0.11101000000000001"/>
    <n v="88.898999999999987"/>
    <n v="11.101000000000001"/>
  </r>
  <r>
    <x v="19"/>
    <s v="BHS"/>
    <s v="Access to electricity (% of population)"/>
    <s v="EG.ELC.ACCS.ZS"/>
    <n v="97.900764465332003"/>
    <n v="98.325302124023395"/>
    <n v="98.753684997558594"/>
    <n v="99.182266235351605"/>
    <n v="99.560989379882798"/>
    <n v="99.825653076171903"/>
    <n v="99.955795288085895"/>
    <n v="99.994735717773395"/>
    <n v="100"/>
    <n v="100"/>
    <n v="100"/>
    <n v="1"/>
    <s v="&gt; 11   &lt; 25"/>
    <s v="&gt; 10 &lt; 25"/>
    <n v="0.83"/>
    <n v="0.17"/>
    <n v="83"/>
    <n v="17"/>
  </r>
  <r>
    <x v="20"/>
    <s v="BIH"/>
    <s v="Access to electricity (% of population)"/>
    <s v="EG.ELC.ACCS.ZS"/>
    <n v="99.387276986844498"/>
    <n v="99.7"/>
    <n v="99.580039978027301"/>
    <n v="99.725402832031307"/>
    <n v="99.855758666992202"/>
    <n v="99.705780546902105"/>
    <n v="99.986618041992202"/>
    <n v="99.998489379882798"/>
    <n v="100"/>
    <n v="100"/>
    <n v="100"/>
    <n v="1"/>
    <s v="&gt; 25   &lt; 50"/>
    <s v="&lt; 0"/>
    <n v="0.40135000000000004"/>
    <n v="0.59865000000000002"/>
    <n v="40.135000000000005"/>
    <n v="59.865000000000002"/>
  </r>
  <r>
    <x v="21"/>
    <s v="BL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77416000000000007"/>
    <n v="0.22584000000000001"/>
    <n v="77.416000000000011"/>
    <n v="22.584"/>
  </r>
  <r>
    <x v="22"/>
    <s v="BLZ"/>
    <s v="Access to electricity (% of population)"/>
    <s v="EG.ELC.ACCS.ZS"/>
    <n v="90.988530857454904"/>
    <n v="90.478256225585895"/>
    <n v="90.615020751953097"/>
    <n v="90.772811889648395"/>
    <n v="89.917224374779806"/>
    <n v="91.681735985533507"/>
    <n v="91.342323303222699"/>
    <n v="91.554183959960895"/>
    <n v="91.772056579589801"/>
    <n v="91.8"/>
    <n v="92.214317321777301"/>
    <s v="&gt; 75%      &lt; 97%"/>
    <s v="&gt; 25   &lt; 50"/>
    <s v="&gt; 25 &lt; 50"/>
    <n v="0.43742000000000003"/>
    <n v="0.56257999999999997"/>
    <n v="43.742000000000004"/>
    <n v="56.257999999999996"/>
  </r>
  <r>
    <x v="23"/>
    <s v="BMU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1"/>
    <n v="0"/>
    <n v="100"/>
    <n v="0"/>
  </r>
  <r>
    <x v="24"/>
    <s v="BOL"/>
    <s v="Access to electricity (% of population)"/>
    <s v="EG.ELC.ACCS.ZS"/>
    <n v="76.211281"/>
    <n v="80.156566999999995"/>
    <n v="84.674991000000006"/>
    <n v="86.765597"/>
    <n v="84.294815063476605"/>
    <n v="88.335943"/>
    <n v="90.387375000000006"/>
    <n v="89.505685999999997"/>
    <n v="90.038729000000004"/>
    <n v="91.522822000000005"/>
    <n v="93.039131164550795"/>
    <s v="&gt; 75%      &lt; 97%"/>
    <s v="&gt; 75"/>
    <s v="&gt; 10 &lt; 25"/>
    <n v="0.69303000000000003"/>
    <n v="0.30697000000000002"/>
    <n v="69.302999999999997"/>
    <n v="30.697000000000003"/>
  </r>
  <r>
    <x v="25"/>
    <s v="BRA"/>
    <s v="Access to electricity (% of population)"/>
    <s v="EG.ELC.ACCS.ZS"/>
    <n v="97.594313999999997"/>
    <n v="98.125382000000002"/>
    <n v="98.526624999999996"/>
    <n v="98.856938"/>
    <n v="98.883056640625"/>
    <n v="99.328691000000006"/>
    <n v="99.519493999999995"/>
    <n v="99.575151000000005"/>
    <n v="99.650246999999993"/>
    <n v="99.710902000000004"/>
    <n v="100"/>
    <n v="1"/>
    <s v="&gt; 50   &lt; 75"/>
    <s v="&gt; 0 &lt;10"/>
    <n v="0.86172000000000015"/>
    <n v="0.13827999999999999"/>
    <n v="86.172000000000011"/>
    <n v="13.827999999999999"/>
  </r>
  <r>
    <x v="26"/>
    <s v="BRB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0.31373999999999991"/>
    <n v="0.6862600000000002"/>
    <n v="31.373999999999992"/>
    <n v="68.626000000000019"/>
  </r>
  <r>
    <x v="27"/>
    <s v="BR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10 &lt; 25"/>
    <n v="0.77797000000000005"/>
    <n v="0.22203000000000003"/>
    <n v="77.797000000000011"/>
    <n v="22.203000000000003"/>
  </r>
  <r>
    <x v="28"/>
    <s v="BTN"/>
    <s v="Access to electricity (% of population)"/>
    <s v="EG.ELC.ACCS.ZS"/>
    <n v="61.181789398193402"/>
    <n v="71.8"/>
    <n v="70.013504028320298"/>
    <n v="74.461647033691406"/>
    <n v="73.282910874897794"/>
    <n v="83.408996582031307"/>
    <n v="91.5"/>
    <n v="92.4044189453125"/>
    <n v="96.912643432617202"/>
    <n v="98.423522949218807"/>
    <n v="100"/>
    <n v="1"/>
    <s v="&gt; 75"/>
    <s v="&gt; 10 &lt; 25"/>
    <n v="0.40094999999999997"/>
    <n v="0.59904999999999997"/>
    <n v="40.094999999999999"/>
    <n v="59.904999999999994"/>
  </r>
  <r>
    <x v="29"/>
    <s v="BWA"/>
    <s v="Access to electricity (% of population)"/>
    <s v="EG.ELC.ACCS.ZS"/>
    <n v="39.455421447753899"/>
    <n v="41.5079345703125"/>
    <n v="43.1"/>
    <n v="45.679027557372997"/>
    <n v="47.793113708496101"/>
    <n v="53.24"/>
    <n v="52.063339233398402"/>
    <n v="54.213470458984403"/>
    <n v="56.3696098327637"/>
    <n v="58.528751373291001"/>
    <n v="60.688396453857401"/>
    <s v=" &gt; 50 %  &lt; 75%"/>
    <s v="&gt; 50   &lt; 75"/>
    <s v="&gt; 10 &lt; 25"/>
    <n v="0.57984000000000013"/>
    <n v="0.42016000000000003"/>
    <n v="57.984000000000016"/>
    <n v="42.016000000000005"/>
  </r>
  <r>
    <x v="30"/>
    <s v="CAF"/>
    <s v="Access to electricity (% of population)"/>
    <s v="EG.ELC.ACCS.ZS"/>
    <n v="7.8051693252580403"/>
    <n v="8.8352499008178693"/>
    <n v="9.3513278961181605"/>
    <n v="9.8884334564209002"/>
    <n v="9.8000000000000007"/>
    <n v="11.013710975646999"/>
    <n v="11.5958757400513"/>
    <n v="12.1870517730713"/>
    <n v="12.7842359542847"/>
    <n v="13.384423255920399"/>
    <n v="13.9851121902466"/>
    <s v="&lt; 25%"/>
    <s v="&gt; 11   &lt; 25"/>
    <s v="&gt; 0 &lt;10"/>
    <n v="0.40646000000000004"/>
    <n v="0.59354000000000007"/>
    <n v="40.646000000000001"/>
    <n v="59.354000000000006"/>
  </r>
  <r>
    <x v="31"/>
    <s v="CA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10 &lt; 25"/>
    <n v="0.82182999999999995"/>
    <n v="0.17817000000000005"/>
    <n v="82.182999999999993"/>
    <n v="17.817000000000004"/>
  </r>
  <r>
    <x v="32"/>
    <s v="CHE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10 &lt; 25"/>
    <n v="0.74077000000000015"/>
    <n v="0.25922999999999996"/>
    <n v="74.077000000000012"/>
    <n v="25.922999999999995"/>
  </r>
  <r>
    <x v="33"/>
    <s v="CHI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0 &lt;10"/>
    <n v="0.31697999999999998"/>
    <n v="0.68301999999999996"/>
    <n v="31.697999999999997"/>
    <n v="68.301999999999992"/>
  </r>
  <r>
    <x v="34"/>
    <s v="CHL"/>
    <s v="Access to electricity (% of population)"/>
    <s v="EG.ELC.ACCS.ZS"/>
    <n v="99.368108000000007"/>
    <n v="98.556350708007798"/>
    <n v="98.817672729492202"/>
    <n v="99.593661999999995"/>
    <n v="99.388641357421903"/>
    <n v="99.588193000000004"/>
    <n v="99.858222961425795"/>
    <n v="99.6"/>
    <n v="99.995338439941406"/>
    <n v="99.714843999999999"/>
    <n v="100"/>
    <n v="1"/>
    <s v="&gt; 50   &lt; 75"/>
    <s v="&gt; 0 &lt;10"/>
    <n v="0.89856999999999998"/>
    <n v="0.10143000000000002"/>
    <n v="89.856999999999999"/>
    <n v="10.143000000000002"/>
  </r>
  <r>
    <x v="35"/>
    <s v="CHN"/>
    <s v="Access to electricity (% of population)"/>
    <s v="EG.ELC.ACCS.ZS"/>
    <n v="98.066810607910199"/>
    <n v="98.398704528808594"/>
    <n v="98.749916076660199"/>
    <n v="99.115646362304702"/>
    <n v="99.7"/>
    <n v="99.748725891113295"/>
    <n v="99.9163818359375"/>
    <n v="99.983116149902301"/>
    <n v="99.998489379882798"/>
    <n v="100"/>
    <n v="100"/>
    <n v="1"/>
    <s v="&gt; 75"/>
    <s v="&gt; 0 &lt;10"/>
    <n v="0.57903000000000016"/>
    <n v="0.42096999999999996"/>
    <n v="57.903000000000013"/>
    <n v="42.096999999999994"/>
  </r>
  <r>
    <x v="36"/>
    <s v="CIV"/>
    <s v="Access to electricity (% of population)"/>
    <s v="EG.ELC.ACCS.ZS"/>
    <n v="53.745677947997997"/>
    <n v="54.786239624023402"/>
    <n v="55.837303161621101"/>
    <n v="56.8971138000488"/>
    <n v="57.9639282226563"/>
    <n v="59.035987854003899"/>
    <n v="55.8"/>
    <n v="61.1888618469238"/>
    <n v="61.9"/>
    <n v="64.086196899414105"/>
    <n v="64.3"/>
    <s v=" &gt; 50 %  &lt; 75%"/>
    <s v="&gt; 75"/>
    <s v="&gt; 25 &lt; 50"/>
    <n v="0.55545000000000011"/>
    <n v="0.44455"/>
    <n v="55.545000000000009"/>
    <n v="44.454999999999998"/>
  </r>
  <r>
    <x v="37"/>
    <s v="CMR"/>
    <s v="Access to electricity (% of population)"/>
    <s v="EG.ELC.ACCS.ZS"/>
    <n v="49"/>
    <n v="48.2"/>
    <n v="50.569175720214801"/>
    <n v="51.715255737304702"/>
    <n v="52.879360198974602"/>
    <n v="53.7"/>
    <n v="55.249626159667997"/>
    <n v="56.449779510498097"/>
    <n v="56.8"/>
    <n v="58.865100860595703"/>
    <n v="60.0747680664063"/>
    <s v=" &gt; 50 %  &lt; 75%"/>
    <s v="&gt; 50   &lt; 75"/>
    <s v="&gt; 25 &lt; 50"/>
    <n v="0.55488999999999999"/>
    <n v="0.44511000000000006"/>
    <n v="55.488999999999997"/>
    <n v="44.511000000000003"/>
  </r>
  <r>
    <x v="38"/>
    <s v="COD"/>
    <s v="Access to electricity (% of population)"/>
    <s v="EG.ELC.ACCS.ZS"/>
    <n v="10.2286949157715"/>
    <n v="15.2"/>
    <n v="11.4933834075928"/>
    <n v="12.1580152511597"/>
    <n v="12.840670585632299"/>
    <n v="13.5383453369141"/>
    <n v="15.4"/>
    <n v="14.966738700866699"/>
    <n v="13.5"/>
    <n v="16.419164657592798"/>
    <n v="17.1473789215088"/>
    <s v="&lt; 25%"/>
    <s v="&gt; 75"/>
    <s v="&gt; 25 &lt; 50"/>
    <n v="0.43537000000000003"/>
    <n v="0.56462999999999997"/>
    <n v="43.537000000000006"/>
    <n v="56.462999999999994"/>
  </r>
  <r>
    <x v="39"/>
    <s v="COG"/>
    <s v="Access to electricity (% of population)"/>
    <s v="EG.ELC.ACCS.ZS"/>
    <n v="33.408241271972699"/>
    <n v="35.653247833252003"/>
    <n v="37.9207763671875"/>
    <n v="37.1"/>
    <n v="42.515914916992202"/>
    <n v="44.837512969970703"/>
    <n v="41.6"/>
    <n v="49.513755798339901"/>
    <n v="51.862392425537102"/>
    <n v="60.4"/>
    <n v="56.566169738769503"/>
    <s v=" &gt; 50 %  &lt; 75%"/>
    <s v="&gt; 1   &lt; 11"/>
    <s v="&gt; 25 &lt; 50"/>
    <n v="0.66212000000000004"/>
    <n v="0.33788000000000001"/>
    <n v="66.212000000000003"/>
    <n v="33.788000000000004"/>
  </r>
  <r>
    <x v="40"/>
    <s v="COL"/>
    <s v="Access to electricity (% of population)"/>
    <s v="EG.ELC.ACCS.ZS"/>
    <n v="95.466239929199205"/>
    <n v="95.749275207519503"/>
    <n v="96.806763000000004"/>
    <n v="96.057229000000007"/>
    <n v="96.788995"/>
    <n v="96.693600000000004"/>
    <n v="97.032176000000007"/>
    <n v="97.779418000000007"/>
    <n v="97.790937999999997"/>
    <n v="98.186897999999999"/>
    <n v="99.004455566406307"/>
    <s v="&gt; 97%"/>
    <s v="&gt; 50   &lt; 75"/>
    <s v="&gt; 10 &lt; 25"/>
    <n v="0.76978000000000002"/>
    <n v="0.23022000000000001"/>
    <n v="76.978000000000009"/>
    <n v="23.022000000000002"/>
  </r>
  <r>
    <x v="41"/>
    <s v="COM"/>
    <s v="Access to electricity (% of population)"/>
    <s v="EG.ELC.ACCS.ZS"/>
    <n v="53.572719573974602"/>
    <n v="55.929084777832003"/>
    <n v="58.307968139648402"/>
    <n v="60.707881927490199"/>
    <n v="63.125820159912102"/>
    <n v="65.558776855468807"/>
    <n v="69.3"/>
    <n v="70.457733154296903"/>
    <n v="72.917724609375"/>
    <n v="75.380714416503906"/>
    <n v="77.844215393066406"/>
    <s v="&gt; 75%      &lt; 97%"/>
    <s v="&gt; 50   &lt; 75"/>
    <s v="&gt; 25 &lt; 50"/>
    <n v="0.28541"/>
    <n v="0.71458999999999995"/>
    <n v="28.541"/>
    <n v="71.458999999999989"/>
  </r>
  <r>
    <x v="42"/>
    <s v="CPV"/>
    <s v="Access to electricity (% of population)"/>
    <s v="EG.ELC.ACCS.ZS"/>
    <n v="69.298240661621094"/>
    <n v="71.558792114257798"/>
    <n v="73.841857910156307"/>
    <n v="76.145957946777301"/>
    <n v="81.099999999999994"/>
    <n v="80.805221557617202"/>
    <n v="83.154380798339801"/>
    <n v="85.512550354003906"/>
    <n v="87.876724243164105"/>
    <n v="90.243904113769503"/>
    <n v="92.611587524414105"/>
    <s v="&gt; 75%      &lt; 97%"/>
    <s v="&gt; 25   &lt; 50"/>
    <s v="&gt; 10 &lt; 25"/>
    <n v="0.66822999999999999"/>
    <n v="0.33176999999999995"/>
    <n v="66.822999999999993"/>
    <n v="33.176999999999992"/>
  </r>
  <r>
    <x v="43"/>
    <s v="CRI"/>
    <s v="Access to electricity (% of population)"/>
    <s v="EG.ELC.ACCS.ZS"/>
    <n v="99.147523000000007"/>
    <n v="99.217997999999994"/>
    <n v="99.263936999999999"/>
    <n v="99.409803999999994"/>
    <n v="98.995733999999999"/>
    <n v="99.232348000000002"/>
    <n v="99.503298000000001"/>
    <n v="99.563517000000004"/>
    <n v="99.359290999999999"/>
    <n v="99.409803999999994"/>
    <n v="100"/>
    <n v="1"/>
    <s v="&gt; 75"/>
    <s v="&gt; 10 &lt; 25"/>
    <n v="0.78478999999999999"/>
    <n v="0.21521000000000001"/>
    <n v="78.478999999999999"/>
    <n v="21.521000000000001"/>
  </r>
  <r>
    <x v="44"/>
    <s v="CUB"/>
    <s v="Access to electricity (% of population)"/>
    <s v="EG.ELC.ACCS.ZS"/>
    <n v="98.979705810546903"/>
    <n v="99.330184936523395"/>
    <n v="99.640365600585895"/>
    <n v="99.857330322265597"/>
    <n v="99.963897705078097"/>
    <n v="99.995712280273494"/>
    <n v="100"/>
    <n v="100"/>
    <n v="100"/>
    <n v="100"/>
    <n v="100"/>
    <n v="1"/>
    <s v="&gt; 50   &lt; 75"/>
    <s v="&gt; 0 &lt;10"/>
    <n v="0.77299999999999991"/>
    <n v="0.22700000000000001"/>
    <n v="77.3"/>
    <n v="22.7"/>
  </r>
  <r>
    <x v="45"/>
    <s v="CYP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10 &lt; 25"/>
    <n v="0.66774000000000011"/>
    <n v="0.33226"/>
    <n v="66.774000000000015"/>
    <n v="33.225999999999999"/>
  </r>
  <r>
    <x v="46"/>
    <s v="CZE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72983000000000009"/>
    <n v="0.27017000000000002"/>
    <n v="72.983000000000004"/>
    <n v="27.017000000000003"/>
  </r>
  <r>
    <x v="47"/>
    <s v="DEU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lt; 0"/>
    <n v="0.75721000000000005"/>
    <n v="0.24279000000000001"/>
    <n v="75.721000000000004"/>
    <n v="24.279"/>
  </r>
  <r>
    <x v="48"/>
    <s v="DJI"/>
    <s v="Access to electricity (% of population)"/>
    <s v="EG.ELC.ACCS.ZS"/>
    <n v="55.5"/>
    <n v="54.226772308349602"/>
    <n v="53.899078369140597"/>
    <n v="53.592414855957003"/>
    <n v="53.3037719726563"/>
    <n v="53.030147552490199"/>
    <n v="54.6"/>
    <n v="52.515945434570298"/>
    <n v="52.269359588622997"/>
    <n v="52.0257759094238"/>
    <n v="51.782691955566399"/>
    <s v=" &gt; 50 %  &lt; 75%"/>
    <s v="&gt; 75"/>
    <s v="&gt; 10 &lt; 25"/>
    <n v="0.77522999999999986"/>
    <n v="0.22477000000000003"/>
    <n v="77.522999999999982"/>
    <n v="22.477000000000004"/>
  </r>
  <r>
    <x v="49"/>
    <s v="DMA"/>
    <s v="Access to electricity (% of population)"/>
    <s v="EG.ELC.ACCS.ZS"/>
    <n v="89.095962524414105"/>
    <n v="90.501846313476605"/>
    <n v="90.9"/>
    <n v="93.379692077636705"/>
    <n v="94.847152709960994"/>
    <n v="96.329627990722699"/>
    <n v="97.824119567871094"/>
    <n v="98.855300903320298"/>
    <n v="99.581077575683594"/>
    <n v="99.902969360351605"/>
    <n v="100"/>
    <n v="1"/>
    <s v="&gt; 25   &lt; 50"/>
    <s v="&gt; 0 &lt;10"/>
    <n v="0.70098000000000005"/>
    <n v="0.29901999999999995"/>
    <n v="70.097999999999999"/>
    <n v="29.901999999999994"/>
  </r>
  <r>
    <x v="50"/>
    <s v="DNK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0.8801500000000001"/>
    <n v="0.11984999999999998"/>
    <n v="88.015000000000015"/>
    <n v="11.984999999999998"/>
  </r>
  <r>
    <x v="51"/>
    <s v="DOM"/>
    <s v="Access to electricity (% of population)"/>
    <s v="EG.ELC.ACCS.ZS"/>
    <n v="90.118148000000005"/>
    <n v="96.876341999999994"/>
    <n v="97.576196999999993"/>
    <n v="97.857759999999999"/>
    <n v="98.145414000000002"/>
    <n v="97.898871999999997"/>
    <n v="97.867050000000006"/>
    <n v="98.385852999999997"/>
    <n v="98.470979"/>
    <n v="98.560364000000007"/>
    <n v="100"/>
    <n v="1"/>
    <s v="&gt; 75"/>
    <s v="&gt; 10 &lt; 25"/>
    <n v="0.80647000000000002"/>
    <n v="0.19353000000000001"/>
    <n v="80.647000000000006"/>
    <n v="19.353000000000002"/>
  </r>
  <r>
    <x v="52"/>
    <s v="DZA"/>
    <s v="Access to electricity (% of population)"/>
    <s v="EG.ELC.ACCS.ZS"/>
    <n v="98.7744140625"/>
    <n v="98.7701416015625"/>
    <n v="99.3"/>
    <n v="98.827674865722699"/>
    <n v="98.884971618652301"/>
    <n v="98.957298278808594"/>
    <n v="98.764660465458306"/>
    <n v="99.134986877441406"/>
    <n v="99.234344482421903"/>
    <n v="99.336708068847699"/>
    <n v="99.439567565917997"/>
    <s v="&gt; 97%"/>
    <s v="&gt; 25   &lt; 50"/>
    <s v="&gt; 10 &lt; 25"/>
    <n v="0.71860999999999997"/>
    <n v="0.28138999999999997"/>
    <n v="71.86099999999999"/>
    <n v="28.138999999999996"/>
  </r>
  <r>
    <x v="53"/>
    <s v="ECU"/>
    <s v="Access to electricity (% of population)"/>
    <s v="EG.ELC.ACCS.ZS"/>
    <n v="96.315258999999998"/>
    <n v="96.812618000000001"/>
    <n v="97.206575999999998"/>
    <n v="96.470861999999997"/>
    <n v="97.462142"/>
    <n v="96.872698999999997"/>
    <n v="97.194929000000002"/>
    <n v="98.034673999999995"/>
    <n v="98.976067"/>
    <n v="98.825883000000005"/>
    <n v="99.936813354492202"/>
    <n v="1"/>
    <s v="&gt; 75"/>
    <s v="&gt; 10 &lt; 25"/>
    <n v="0.64215999999999995"/>
    <n v="0.35783999999999999"/>
    <n v="64.215999999999994"/>
    <n v="35.783999999999999"/>
  </r>
  <r>
    <x v="54"/>
    <s v="EGY"/>
    <s v="Access to electricity (% of population)"/>
    <s v="EG.ELC.ACCS.ZS"/>
    <n v="99.04"/>
    <n v="98.819595336914105"/>
    <n v="99.8"/>
    <n v="99.379463195800795"/>
    <n v="99.649696350097699"/>
    <n v="99.853172302246094"/>
    <n v="99.7"/>
    <n v="99.995094299316406"/>
    <n v="99.8"/>
    <n v="100"/>
    <n v="100"/>
    <n v="1"/>
    <s v="&gt; 75"/>
    <s v="&gt; 10 &lt; 25"/>
    <n v="0.43329999999999996"/>
    <n v="0.56670000000000009"/>
    <n v="43.33"/>
    <n v="56.670000000000009"/>
  </r>
  <r>
    <x v="55"/>
    <s v="ERI"/>
    <s v="Access to electricity (% of population)"/>
    <s v="EG.ELC.ACCS.ZS"/>
    <n v="35.372486114502003"/>
    <n v="36.432498931884801"/>
    <n v="37.5150337219238"/>
    <n v="38.618595123291001"/>
    <n v="39.740180969238303"/>
    <n v="40.876785278320298"/>
    <n v="42.025405883789098"/>
    <n v="43.183036804199197"/>
    <n v="44.346675872802699"/>
    <n v="45.513320922851598"/>
    <n v="46.680461883544901"/>
    <s v="&gt; 25%      &lt; 50%"/>
    <s v="&gt; 75"/>
    <s v="&gt; 10 &lt; 25"/>
    <n v="0.23038114285714298"/>
    <n v="0.76961885714285705"/>
    <n v="23.038114285714297"/>
    <n v="76.9618857142857"/>
  </r>
  <r>
    <x v="56"/>
    <s v="ESP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0 &lt;10"/>
    <n v="0.80023999999999995"/>
    <n v="0.19975999999999999"/>
    <n v="80.024000000000001"/>
    <n v="19.975999999999999"/>
  </r>
  <r>
    <x v="57"/>
    <s v="ES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67415000000000003"/>
    <n v="0.32584999999999997"/>
    <n v="67.415000000000006"/>
    <n v="32.584999999999994"/>
  </r>
  <r>
    <x v="58"/>
    <s v="ETH"/>
    <s v="Access to electricity (% of population)"/>
    <s v="EG.ELC.ACCS.ZS"/>
    <n v="18.576078414916999"/>
    <n v="20.158500671386701"/>
    <n v="21.763442993164102"/>
    <n v="23.389411926269499"/>
    <n v="25.033405303955099"/>
    <n v="23"/>
    <n v="28.363447189331101"/>
    <n v="30.0434875488281"/>
    <n v="27.2"/>
    <n v="33.418590545654297"/>
    <n v="42.9"/>
    <s v="&gt; 25%      &lt; 50%"/>
    <s v="&gt; 75"/>
    <s v="&gt; 25 &lt; 50"/>
    <n v="0.20379"/>
    <n v="0.79620999999999997"/>
    <n v="20.379000000000001"/>
    <n v="79.620999999999995"/>
  </r>
  <r>
    <x v="59"/>
    <s v="FI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0.84494999999999998"/>
    <n v="0.15504999999999999"/>
    <n v="84.495000000000005"/>
    <n v="15.504999999999999"/>
  </r>
  <r>
    <x v="60"/>
    <s v="FJI"/>
    <s v="Access to electricity (% of population)"/>
    <s v="EG.ELC.ACCS.ZS"/>
    <n v="83.743942260742202"/>
    <n v="88.9"/>
    <n v="86.16"/>
    <n v="88.068290710449205"/>
    <n v="89.549285888671903"/>
    <n v="91.045303344726605"/>
    <n v="92.553337097167997"/>
    <n v="91.75"/>
    <n v="95.593437194824205"/>
    <n v="97.119491577148395"/>
    <n v="98.646049499511705"/>
    <s v="&gt; 97%"/>
    <s v="&gt; 50   &lt; 75"/>
    <s v="&gt; 0 &lt;10"/>
    <n v="0.54467999999999994"/>
    <n v="0.45532"/>
    <n v="54.467999999999996"/>
    <n v="45.532000000000004"/>
  </r>
  <r>
    <x v="61"/>
    <s v="FRA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0.79977999999999982"/>
    <n v="0.20021999999999998"/>
    <n v="79.97799999999998"/>
    <n v="20.021999999999998"/>
  </r>
  <r>
    <x v="62"/>
    <s v="FRO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42416999999999994"/>
    <n v="0.57583000000000006"/>
    <n v="42.416999999999994"/>
    <n v="57.583000000000006"/>
  </r>
  <r>
    <x v="63"/>
    <s v="FSM"/>
    <s v="Access to electricity (% of population)"/>
    <s v="EG.ELC.ACCS.ZS"/>
    <n v="56.989242553710902"/>
    <n v="58.763053894042997"/>
    <n v="60.559383392333999"/>
    <n v="62.376739501953097"/>
    <n v="64.531520248106403"/>
    <n v="66.062515258789105"/>
    <n v="67.924934387207003"/>
    <n v="69.796356201171903"/>
    <n v="71.673797607421903"/>
    <n v="73.554229736328097"/>
    <n v="75.435173034667997"/>
    <s v="&gt; 75%      &lt; 97%"/>
    <s v="&gt; 25   &lt; 50"/>
    <s v="&lt; 0"/>
    <n v="0.22547999999999999"/>
    <n v="0.77451999999999999"/>
    <n v="22.547999999999998"/>
    <n v="77.451999999999998"/>
  </r>
  <r>
    <x v="64"/>
    <s v="GAB"/>
    <s v="Access to electricity (% of population)"/>
    <s v="EG.ELC.ACCS.ZS"/>
    <n v="80.878639221191406"/>
    <n v="81.859542846679702"/>
    <n v="82.862960815429702"/>
    <n v="83.887413024902301"/>
    <n v="84.929885864257798"/>
    <n v="85.987380981445298"/>
    <n v="89.3"/>
    <n v="86.4"/>
    <n v="89.219940185546903"/>
    <n v="90.307472229003906"/>
    <n v="91.395500183105497"/>
    <s v="&gt; 75%      &lt; 97%"/>
    <s v="&gt; 25   &lt; 50"/>
    <s v="&gt; 25 &lt; 50"/>
    <n v="0.87549999999999994"/>
    <n v="0.12449999999999999"/>
    <n v="87.55"/>
    <n v="12.45"/>
  </r>
  <r>
    <x v="65"/>
    <s v="GB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0 &lt;10"/>
    <n v="0.83073000000000008"/>
    <n v="0.16927"/>
    <n v="83.073000000000008"/>
    <n v="16.927"/>
  </r>
  <r>
    <x v="66"/>
    <s v="GEO"/>
    <s v="Access to electricity (% of population)"/>
    <s v="EG.ELC.ACCS.ZS"/>
    <n v="99.079605102539105"/>
    <n v="99.154922485351605"/>
    <n v="99.249557495117202"/>
    <n v="99.363731384277401"/>
    <n v="99.495635986328097"/>
    <n v="99.640335083007798"/>
    <n v="100"/>
    <n v="99.898498535156307"/>
    <n v="100"/>
    <n v="99.993499755859403"/>
    <n v="100"/>
    <n v="1"/>
    <s v="&gt; 75"/>
    <s v="&lt; 0"/>
    <n v="0.54025000000000001"/>
    <n v="0.45975000000000005"/>
    <n v="54.024999999999999"/>
    <n v="45.975000000000001"/>
  </r>
  <r>
    <x v="67"/>
    <s v="GHA"/>
    <s v="Access to electricity (% of population)"/>
    <s v="EG.ELC.ACCS.ZS"/>
    <n v="55.093450075770299"/>
    <n v="58.792331695556598"/>
    <n v="60.5"/>
    <n v="62.938957214355497"/>
    <n v="65.040809631347699"/>
    <n v="64.062560000000005"/>
    <n v="69.286560058593807"/>
    <n v="70.7"/>
    <n v="78.3"/>
    <n v="75.715278625488295"/>
    <n v="79.3"/>
    <s v="&gt; 75%      &lt; 97%"/>
    <s v="&gt; 75"/>
    <s v="&gt; 25 &lt; 50"/>
    <n v="0.55313000000000012"/>
    <n v="0.44686999999999988"/>
    <n v="55.313000000000009"/>
    <n v="44.686999999999991"/>
  </r>
  <r>
    <x v="68"/>
    <s v="GIN"/>
    <s v="Access to electricity (% of population)"/>
    <s v="EG.ELC.ACCS.ZS"/>
    <n v="21.952104568481399"/>
    <n v="22.8865871429443"/>
    <n v="23.8435878753662"/>
    <n v="24.821617126464801"/>
    <n v="25.817670822143601"/>
    <n v="26.828742980956999"/>
    <n v="26.2"/>
    <n v="28.8839321136475"/>
    <n v="29.922040939331101"/>
    <n v="30.963151931762699"/>
    <n v="33.5"/>
    <s v="&gt; 25%      &lt; 50%"/>
    <s v="&gt; 75"/>
    <s v="&gt; 25 &lt; 50"/>
    <n v="0.38150000000000001"/>
    <n v="0.61849999999999994"/>
    <n v="38.15"/>
    <n v="61.849999999999994"/>
  </r>
  <r>
    <x v="69"/>
    <s v="GMB"/>
    <s v="Access to electricity (% of population)"/>
    <s v="EG.ELC.ACCS.ZS"/>
    <n v="35.416336059570298"/>
    <n v="36.579624176025398"/>
    <n v="37.765438079833999"/>
    <n v="38.972274780273402"/>
    <n v="40.197135925292997"/>
    <n v="41.437019348144503"/>
    <n v="42.688915252685597"/>
    <n v="44.5"/>
    <n v="45.216743469238303"/>
    <n v="46.486663818359403"/>
    <n v="47.757087707519503"/>
    <s v="&gt; 25%      &lt; 50%"/>
    <s v="&gt; 25   &lt; 50"/>
    <s v="&gt; 25 &lt; 50"/>
    <n v="0.61"/>
    <n v="0.39"/>
    <n v="61"/>
    <n v="39"/>
  </r>
  <r>
    <x v="70"/>
    <s v="GNB"/>
    <s v="Access to electricity (% of population)"/>
    <s v="EG.ELC.ACCS.ZS"/>
    <n v="14.536199095022599"/>
    <n v="9.0520420074462908"/>
    <n v="9.6185522079467791"/>
    <n v="4.7"/>
    <n v="6"/>
    <n v="11.4322299957275"/>
    <n v="12.064826011657701"/>
    <n v="12.706434249877899"/>
    <n v="17.2"/>
    <n v="14.004670143127401"/>
    <n v="14.655790328979499"/>
    <s v="&lt; 25%"/>
    <s v="&gt; 75"/>
    <s v="&gt; 25 &lt; 50"/>
    <n v="0.50834000000000001"/>
    <n v="0.49166000000000004"/>
    <n v="50.834000000000003"/>
    <n v="49.166000000000004"/>
  </r>
  <r>
    <x v="71"/>
    <s v="GNQ"/>
    <s v="Access to electricity (% of population)"/>
    <s v="EG.ELC.ACCS.ZS"/>
    <n v="64.097335815429702"/>
    <n v="64.405746459960895"/>
    <n v="64.736679077148395"/>
    <n v="65.088638305664105"/>
    <n v="65.4586181640625"/>
    <n v="66.099999999999994"/>
    <n v="66.240638732910199"/>
    <n v="66.646667480468807"/>
    <n v="67.058708190917997"/>
    <n v="67.473747253417997"/>
    <n v="67.889289855957003"/>
    <s v=" &gt; 50 %  &lt; 75%"/>
    <s v="&gt; 11   &lt; 25"/>
    <s v="&gt; 50"/>
    <n v="0.4029600000000001"/>
    <n v="0.5970399999999999"/>
    <n v="40.296000000000006"/>
    <n v="59.703999999999994"/>
  </r>
  <r>
    <x v="72"/>
    <s v="GRC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lt; 0"/>
    <n v="0.78643999999999992"/>
    <n v="0.21356000000000003"/>
    <n v="78.643999999999991"/>
    <n v="21.356000000000002"/>
  </r>
  <r>
    <x v="73"/>
    <s v="GRD"/>
    <s v="Access to electricity (% of population)"/>
    <s v="EG.ELC.ACCS.ZS"/>
    <n v="87.981002807617202"/>
    <n v="88.3465576171875"/>
    <n v="90"/>
    <n v="89.143730163574205"/>
    <n v="89.570854187011705"/>
    <n v="88.8"/>
    <n v="90.467155456542997"/>
    <n v="90.930328369140597"/>
    <n v="91.399505615234403"/>
    <n v="91.871688842773395"/>
    <n v="92.344367980957003"/>
    <s v="&gt; 75%      &lt; 97%"/>
    <s v="&gt; 50   &lt; 75"/>
    <s v="&gt; 0 &lt;10"/>
    <n v="0.35656000000000004"/>
    <n v="0.6434399999999999"/>
    <n v="35.656000000000006"/>
    <n v="64.343999999999994"/>
  </r>
  <r>
    <x v="74"/>
    <s v="GR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87160000000000015"/>
    <n v="0.12840000000000001"/>
    <n v="87.160000000000011"/>
    <n v="12.840000000000002"/>
  </r>
  <r>
    <x v="75"/>
    <s v="GTM"/>
    <s v="Access to electricity (% of population)"/>
    <s v="EG.ELC.ACCS.ZS"/>
    <n v="83.730998"/>
    <n v="80.579162597656307"/>
    <n v="81.767486572265597"/>
    <n v="82.976837158203097"/>
    <n v="84.204208374023494"/>
    <n v="84.026414000000003"/>
    <n v="86.701011657714801"/>
    <n v="87.964431762695298"/>
    <n v="85.494371000000001"/>
    <n v="90.506294250488295"/>
    <n v="91.779228210449205"/>
    <s v="&gt; 75%      &lt; 97%"/>
    <s v="&gt; 75"/>
    <s v="&gt; 10 &lt; 25"/>
    <n v="0.52491999999999994"/>
    <n v="0.47508"/>
    <n v="52.491999999999997"/>
    <n v="47.508000000000003"/>
  </r>
  <r>
    <x v="76"/>
    <s v="GUM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9466699999999999"/>
    <n v="5.3329999999999995E-2"/>
    <n v="94.666999999999987"/>
    <n v="5.3329999999999993"/>
  </r>
  <r>
    <x v="77"/>
    <s v="GUY"/>
    <s v="Access to electricity (% of population)"/>
    <s v="EG.ELC.ACCS.ZS"/>
    <n v="73.382587859424902"/>
    <n v="78.428207397460994"/>
    <n v="79.018157958984403"/>
    <n v="77.599999999999994"/>
    <n v="80.258132934570298"/>
    <n v="80.902153015136705"/>
    <n v="81.558189392089901"/>
    <n v="82.223236083984403"/>
    <n v="86.9"/>
    <n v="83.568351745605497"/>
    <n v="84.242904663085895"/>
    <s v="&gt; 75%      &lt; 97%"/>
    <s v="&gt; 75"/>
    <s v="&gt; 0 &lt;10"/>
    <n v="0.28784000000000004"/>
    <n v="0.7121599999999999"/>
    <n v="28.784000000000002"/>
    <n v="71.215999999999994"/>
  </r>
  <r>
    <x v="78"/>
    <s v="HKG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0 &lt;10"/>
    <n v="1"/>
    <n v="0"/>
    <n v="100"/>
    <n v="0"/>
  </r>
  <r>
    <x v="79"/>
    <s v="HND"/>
    <s v="Access to electricity (% of population)"/>
    <s v="EG.ELC.ACCS.ZS"/>
    <n v="71.266447999999997"/>
    <n v="73.548186999999999"/>
    <n v="76.396899000000005"/>
    <n v="78.269684999999996"/>
    <n v="80.984667999999999"/>
    <n v="82.195297999999994"/>
    <n v="83.607726999999997"/>
    <n v="87.184881000000004"/>
    <n v="88.653773000000001"/>
    <n v="89.981710000000007"/>
    <n v="87.576629638671903"/>
    <s v="&gt; 75%      &lt; 97%"/>
    <s v="&gt; 75"/>
    <s v="&gt; 10 &lt; 25"/>
    <n v="0.55893000000000004"/>
    <n v="0.44107000000000002"/>
    <n v="55.893000000000001"/>
    <n v="44.106999999999999"/>
  </r>
  <r>
    <x v="80"/>
    <s v="HRV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lt; 0"/>
    <n v="0.59613000000000005"/>
    <n v="0.40387000000000001"/>
    <n v="59.613000000000007"/>
    <n v="40.387"/>
  </r>
  <r>
    <x v="81"/>
    <s v="HTI"/>
    <s v="Access to electricity (% of population)"/>
    <s v="EG.ELC.ACCS.ZS"/>
    <n v="33.9"/>
    <n v="34.725154876708999"/>
    <n v="35.109580993652301"/>
    <n v="35.515037536621101"/>
    <n v="35.938518524169901"/>
    <n v="36.3770141601562"/>
    <n v="37.9"/>
    <n v="37.287055969238303"/>
    <n v="37.752590179443402"/>
    <n v="38.221126556396499"/>
    <n v="38.6901664733887"/>
    <s v="&gt; 25%      &lt; 50%"/>
    <s v="&gt; 50   &lt; 75"/>
    <s v="&gt; 10 &lt; 25"/>
    <n v="0.60883000000000009"/>
    <n v="0.39116999999999991"/>
    <n v="60.88300000000001"/>
    <n v="39.11699999999999"/>
  </r>
  <r>
    <x v="82"/>
    <s v="HU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lt; 0"/>
    <n v="0.72108000000000005"/>
    <n v="0.27892"/>
    <n v="72.108000000000004"/>
    <n v="27.891999999999999"/>
  </r>
  <r>
    <x v="83"/>
    <s v="IDN"/>
    <s v="Access to electricity (% of population)"/>
    <s v="EG.ELC.ACCS.ZS"/>
    <n v="90.62"/>
    <n v="91.1"/>
    <n v="92.73"/>
    <n v="93.55"/>
    <n v="94.15"/>
    <n v="94.83"/>
    <n v="96"/>
    <n v="96.464258306154207"/>
    <n v="97.01"/>
    <n v="97.537367436982194"/>
    <n v="97.62"/>
    <s v="&gt; 97%"/>
    <s v="&gt; 75"/>
    <s v="&gt; 10 &lt; 25"/>
    <n v="0.55176999999999998"/>
    <n v="0.44822999999999996"/>
    <n v="55.177"/>
    <n v="44.822999999999993"/>
  </r>
  <r>
    <x v="84"/>
    <s v="IM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0 &lt;10"/>
    <n v="0.52371000000000001"/>
    <n v="0.47629000000000005"/>
    <n v="52.371000000000002"/>
    <n v="47.629000000000005"/>
  </r>
  <r>
    <x v="85"/>
    <s v="IND"/>
    <s v="Access to electricity (% of population)"/>
    <s v="EG.ELC.ACCS.ZS"/>
    <n v="67.900000000000006"/>
    <n v="69.988021850585895"/>
    <n v="71.547317504882798"/>
    <n v="75"/>
    <n v="76.3"/>
    <n v="67.599999999999994"/>
    <n v="79.900000000000006"/>
    <n v="79.599113464355497"/>
    <n v="81.239509582519503"/>
    <n v="88"/>
    <n v="84.526817321777301"/>
    <s v="&gt; 75%      &lt; 97%"/>
    <s v="&gt; 75"/>
    <s v="&gt; 10 &lt; 25"/>
    <n v="0.33534999999999998"/>
    <n v="0.66464999999999996"/>
    <n v="33.534999999999997"/>
    <n v="66.465000000000003"/>
  </r>
  <r>
    <x v="86"/>
    <s v="IR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10 &lt; 25"/>
    <n v="0.63834000000000002"/>
    <n v="0.36165999999999998"/>
    <n v="63.834000000000003"/>
    <n v="36.165999999999997"/>
  </r>
  <r>
    <x v="87"/>
    <s v="IRN"/>
    <s v="Access to electricity (% of population)"/>
    <s v="EG.ELC.ACCS.ZS"/>
    <n v="98.4"/>
    <n v="98.579856872558594"/>
    <n v="98.743873596191406"/>
    <n v="98.927429199218693"/>
    <n v="99.128707885742202"/>
    <n v="99.344192504882798"/>
    <n v="99.563766479492202"/>
    <n v="99.761779785156307"/>
    <n v="100"/>
    <n v="99.975051879882798"/>
    <n v="100"/>
    <n v="1"/>
    <s v="&gt; 50   &lt; 75"/>
    <s v="&gt; 10 &lt; 25"/>
    <n v="0.74"/>
    <n v="0.26"/>
    <n v="74"/>
    <n v="26"/>
  </r>
  <r>
    <x v="88"/>
    <s v="IRQ"/>
    <s v="Access to electricity (% of population)"/>
    <s v="EG.ELC.ACCS.ZS"/>
    <n v="97.622111564930293"/>
    <n v="98.1"/>
    <n v="97.940597534179702"/>
    <n v="98.212455749511705"/>
    <n v="98.486602783203097"/>
    <n v="98"/>
    <n v="99.3"/>
    <n v="99.379600524902301"/>
    <n v="99.655410766601605"/>
    <n v="99.8621826171875"/>
    <n v="100"/>
    <n v="1"/>
    <s v="&gt; 75"/>
    <s v="&gt; 25 &lt; 50"/>
    <n v="0.69723000000000002"/>
    <n v="0.30277000000000004"/>
    <n v="69.722999999999999"/>
    <n v="30.277000000000005"/>
  </r>
  <r>
    <x v="89"/>
    <s v="IS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10 &lt; 25"/>
    <n v="0.94318999999999997"/>
    <n v="5.6810000000000006E-2"/>
    <n v="94.319000000000003"/>
    <n v="5.6810000000000009"/>
  </r>
  <r>
    <x v="90"/>
    <s v="IS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10 &lt; 25"/>
    <n v="0.92269999999999996"/>
    <n v="7.7300000000000008E-2"/>
    <n v="92.27"/>
    <n v="7.73"/>
  </r>
  <r>
    <x v="91"/>
    <s v="ITA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0 &lt;10"/>
    <n v="0.69277000000000011"/>
    <n v="0.30723000000000006"/>
    <n v="69.277000000000015"/>
    <n v="30.723000000000006"/>
  </r>
  <r>
    <x v="92"/>
    <s v="JAM"/>
    <s v="Access to electricity (% of population)"/>
    <s v="EG.ELC.ACCS.ZS"/>
    <n v="89.313896179199205"/>
    <n v="90.132148742675795"/>
    <n v="92"/>
    <n v="91.834724426269503"/>
    <n v="92.714546203613295"/>
    <n v="91.1"/>
    <n v="93.1"/>
    <n v="95.432121276855497"/>
    <n v="96.35400390625"/>
    <n v="97.278884887695298"/>
    <n v="98.204269409179702"/>
    <s v="&gt; 97%"/>
    <s v="&gt; 11   &lt; 25"/>
    <s v="&gt; 0 &lt;10"/>
    <n v="0.55282999999999993"/>
    <n v="0.44717000000000001"/>
    <n v="55.282999999999994"/>
    <n v="44.716999999999999"/>
  </r>
  <r>
    <x v="93"/>
    <s v="JOR"/>
    <s v="Access to electricity (% of population)"/>
    <s v="EG.ELC.ACCS.ZS"/>
    <n v="99.120635986328097"/>
    <n v="98.8"/>
    <n v="99.309547424316406"/>
    <n v="99.4"/>
    <n v="99.573455810546903"/>
    <n v="99.720169067382798"/>
    <n v="99.5"/>
    <n v="99.941940307617202"/>
    <n v="99.985588073730497"/>
    <n v="99.998321533203097"/>
    <n v="100"/>
    <n v="1"/>
    <s v="&gt; 75"/>
    <s v="&gt; 50"/>
    <n v="0.84126999999999996"/>
    <n v="0.15872999999999998"/>
    <n v="84.126999999999995"/>
    <n v="15.872999999999998"/>
  </r>
  <r>
    <x v="94"/>
    <s v="JP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lt; 0"/>
    <n v="0.94316000000000011"/>
    <n v="5.6840000000000009E-2"/>
    <n v="94.316000000000017"/>
    <n v="5.6840000000000011"/>
  </r>
  <r>
    <x v="95"/>
    <s v="KAZ"/>
    <s v="Access to electricity (% of population)"/>
    <s v="EG.ELC.ACCS.ZS"/>
    <n v="99.766547651744006"/>
    <n v="99.334152221679702"/>
    <n v="99.416564941406307"/>
    <n v="100"/>
    <n v="99.637123107910199"/>
    <n v="99.797468354430407"/>
    <n v="99.874732971191406"/>
    <n v="99.951614379882798"/>
    <n v="99.988143920898395"/>
    <n v="100"/>
    <n v="100"/>
    <n v="1"/>
    <s v="&gt; 50   &lt; 75"/>
    <s v="&gt; 10 &lt; 25"/>
    <n v="0.53238999999999992"/>
    <n v="0.46761000000000003"/>
    <n v="53.23899999999999"/>
    <n v="46.761000000000003"/>
  </r>
  <r>
    <x v="96"/>
    <s v="KEN"/>
    <s v="Access to electricity (% of population)"/>
    <s v="EG.ELC.ACCS.ZS"/>
    <n v="22.863132476806602"/>
    <n v="24.0489711761475"/>
    <n v="25.257329940795898"/>
    <n v="23"/>
    <n v="19.2"/>
    <n v="28.996553421020501"/>
    <n v="30.270999908447301"/>
    <n v="31.554456710815401"/>
    <n v="36"/>
    <n v="41.6"/>
    <n v="56"/>
    <s v=" &gt; 50 %  &lt; 75%"/>
    <s v="&gt; 75"/>
    <s v="&gt; 25 &lt; 50"/>
    <n v="0.26494000000000001"/>
    <n v="0.73506000000000005"/>
    <n v="26.494"/>
    <n v="73.506"/>
  </r>
  <r>
    <x v="97"/>
    <s v="KGZ"/>
    <s v="Access to electricity (% of population)"/>
    <s v="EG.ELC.ACCS.ZS"/>
    <n v="99.464126586914105"/>
    <n v="99.446540832519503"/>
    <n v="99.451469421386705"/>
    <n v="99.477432250976506"/>
    <n v="99"/>
    <n v="99.580421447753906"/>
    <n v="99.8"/>
    <n v="99.731475830078097"/>
    <n v="99.8"/>
    <n v="99.906555175781307"/>
    <n v="99.996101379394503"/>
    <n v="1"/>
    <s v="&gt; 75"/>
    <s v="&gt; 10 &lt; 25"/>
    <n v="0.36014000000000002"/>
    <n v="0.6398600000000001"/>
    <n v="36.014000000000003"/>
    <n v="63.986000000000011"/>
  </r>
  <r>
    <x v="98"/>
    <s v="KHM"/>
    <s v="Access to electricity (% of population)"/>
    <s v="EG.ELC.ACCS.ZS"/>
    <n v="28.084947586059599"/>
    <n v="30.182733535766602"/>
    <n v="26.4"/>
    <n v="34.444374084472699"/>
    <n v="31.1"/>
    <n v="38.778110504150398"/>
    <n v="40.964504241943402"/>
    <n v="43.159908294677699"/>
    <n v="56.1"/>
    <n v="47.565738677978501"/>
    <n v="49.770656585693402"/>
    <s v="&gt; 25%      &lt; 50%"/>
    <s v="&gt; 75"/>
    <s v="&gt; 10 &lt; 25"/>
    <n v="0.2118000000000001"/>
    <n v="0.7881999999999999"/>
    <n v="21.18000000000001"/>
    <n v="78.819999999999993"/>
  </r>
  <r>
    <x v="99"/>
    <s v="KIR"/>
    <s v="Access to electricity (% of population)"/>
    <s v="EG.ELC.ACCS.ZS"/>
    <n v="64.190979003906307"/>
    <n v="66.194725036621094"/>
    <n v="68.220993041992202"/>
    <n v="64.19"/>
    <n v="63.167736707598301"/>
    <n v="74.413932800292997"/>
    <n v="76.506286621093807"/>
    <n v="78.607650756835994"/>
    <n v="80.715019226074205"/>
    <n v="90.558181408957907"/>
    <n v="84.936271667480497"/>
    <s v="&gt; 75%      &lt; 97%"/>
    <s v="&gt; 50   &lt; 75"/>
    <s v="&gt; 10 &lt; 25"/>
    <n v="0.44603000000000009"/>
    <n v="0.55396999999999996"/>
    <n v="44.603000000000009"/>
    <n v="55.396999999999998"/>
  </r>
  <r>
    <x v="100"/>
    <s v="KNA"/>
    <s v="Access to electricity (% of population)"/>
    <s v="EG.ELC.ACCS.ZS"/>
    <n v="95.722679138183594"/>
    <n v="96.198234558105497"/>
    <n v="96.696311950683594"/>
    <n v="97.215423583984403"/>
    <n v="97.752555847167997"/>
    <n v="98.313385009765597"/>
    <n v="98.864212036132798"/>
    <n v="99.366477966308594"/>
    <n v="99.7366943359375"/>
    <n v="99.930015563964801"/>
    <n v="100"/>
    <n v="1"/>
    <s v="&gt; 25   &lt; 50"/>
    <s v="&gt; 10 &lt; 25"/>
    <n v="0.32279000000000008"/>
    <n v="0.67720999999999998"/>
    <n v="32.279000000000011"/>
    <n v="67.721000000000004"/>
  </r>
  <r>
    <x v="101"/>
    <s v="KO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82711999999999997"/>
    <n v="0.17288000000000001"/>
    <n v="82.712000000000003"/>
    <n v="17.288"/>
  </r>
  <r>
    <x v="102"/>
    <s v="KW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50"/>
    <n v="0.98373999999999995"/>
    <n v="1.626E-2"/>
    <n v="98.373999999999995"/>
    <n v="1.6260000000000001"/>
  </r>
  <r>
    <x v="103"/>
    <s v="LAO"/>
    <s v="Access to electricity (% of population)"/>
    <s v="EG.ELC.ACCS.ZS"/>
    <n v="57.041058703766502"/>
    <n v="61.979244232177699"/>
    <n v="66"/>
    <n v="67.469467163085895"/>
    <n v="70.243110656738295"/>
    <n v="70"/>
    <n v="76.366627746523704"/>
    <n v="78.642158508300795"/>
    <n v="81.457862854003906"/>
    <n v="89.7"/>
    <n v="87.095771789550795"/>
    <s v="&gt; 75%      &lt; 97%"/>
    <s v="&gt; 75"/>
    <s v="&gt; 10 &lt; 25"/>
    <n v="0.40669"/>
    <n v="0.59331"/>
    <n v="40.668999999999997"/>
    <n v="59.331000000000003"/>
  </r>
  <r>
    <x v="104"/>
    <s v="LBN"/>
    <s v="Access to electricity (% of population)"/>
    <s v="EG.ELC.ACCS.ZS"/>
    <n v="99.383817090968094"/>
    <n v="99.9"/>
    <n v="99.9"/>
    <n v="99.878303527832003"/>
    <n v="99.948806762695298"/>
    <n v="99.684010954286904"/>
    <n v="99.998306274414105"/>
    <n v="100"/>
    <n v="100"/>
    <n v="100"/>
    <n v="100"/>
    <n v="1"/>
    <s v="&gt; 75"/>
    <s v="&gt; 25 &lt; 50"/>
    <n v="0.8803700000000001"/>
    <n v="0.11962999999999999"/>
    <n v="88.037000000000006"/>
    <n v="11.962999999999999"/>
  </r>
  <r>
    <x v="105"/>
    <s v="LBR"/>
    <s v="Access to electricity (% of population)"/>
    <s v="EG.ELC.ACCS.ZS"/>
    <n v="0.244776546955109"/>
    <n v="3"/>
    <n v="1.7526564598083501"/>
    <n v="1.9"/>
    <n v="5.1461310386657697"/>
    <n v="4.0999999999999996"/>
    <n v="8.5996837615966797"/>
    <n v="9.8000000000000007"/>
    <n v="9.4"/>
    <n v="13.840091705322299"/>
    <n v="19.8"/>
    <s v="&lt; 25%"/>
    <s v="&gt; 75"/>
    <s v="&gt; 25 &lt; 50"/>
    <n v="0.50505"/>
    <n v="0.49495"/>
    <n v="50.505000000000003"/>
    <n v="49.494999999999997"/>
  </r>
  <r>
    <x v="106"/>
    <s v="LBY"/>
    <s v="Access to electricity (% of population)"/>
    <s v="EG.ELC.ACCS.ZS"/>
    <n v="98.820564270019503"/>
    <n v="98.721397399902401"/>
    <n v="98.644752502441406"/>
    <n v="98.589126586914105"/>
    <n v="98.551536560058594"/>
    <n v="98.528953552246094"/>
    <n v="98.518394470214801"/>
    <n v="98.516845703125"/>
    <n v="98.521301269531307"/>
    <n v="98.528762817382798"/>
    <n v="98.536727905273494"/>
    <s v="&gt; 97%"/>
    <s v="&lt; 0"/>
    <s v="&gt; 0 &lt;10"/>
    <n v="0.78960999999999992"/>
    <n v="0.21039000000000002"/>
    <n v="78.960999999999999"/>
    <n v="21.039000000000001"/>
  </r>
  <r>
    <x v="107"/>
    <s v="LCA"/>
    <s v="Access to electricity (% of population)"/>
    <s v="EG.ELC.ACCS.ZS"/>
    <n v="92.145942687988295"/>
    <n v="92.636657714843807"/>
    <n v="93.149894714355497"/>
    <n v="93.684150695800795"/>
    <n v="94.2"/>
    <n v="94.803741455078097"/>
    <n v="95.3434225844005"/>
    <n v="95.971397399902301"/>
    <n v="96.565734863281307"/>
    <n v="97.163078308105497"/>
    <n v="97.760917663574205"/>
    <s v="&gt; 97%"/>
    <s v="&gt; 25   &lt; 50"/>
    <s v="&gt; 0 &lt;10"/>
    <n v="0.18585999999999991"/>
    <n v="0.8141400000000002"/>
    <n v="18.585999999999991"/>
    <n v="81.414000000000016"/>
  </r>
  <r>
    <x v="108"/>
    <s v="LCN"/>
    <s v="Access to electricity (% of population)"/>
    <s v="EG.ELC.ACCS.ZS"/>
    <n v="94.283120522211206"/>
    <n v="94.606209431096104"/>
    <n v="95.308896182954697"/>
    <n v="95.559862640606795"/>
    <n v="95.910934383659395"/>
    <n v="96.260928417325104"/>
    <n v="96.611470494732202"/>
    <n v="97.000283713494397"/>
    <n v="97.013168057363998"/>
    <n v="97.252755921312499"/>
    <n v="97.797594206049297"/>
    <s v="&gt; 97%"/>
    <s v="&gt; 50   &lt; 75"/>
    <s v="&gt; 10 &lt; 25"/>
    <n v="0.80334635799248588"/>
    <n v="0.19665364200751401"/>
    <n v="80.334635799248588"/>
    <n v="19.665364200751402"/>
  </r>
  <r>
    <x v="109"/>
    <s v="LIE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0 &lt;10"/>
    <n v="0.14286000000000004"/>
    <n v="0.8571399999999999"/>
    <n v="14.286000000000005"/>
    <n v="85.713999999999984"/>
  </r>
  <r>
    <x v="110"/>
    <s v="LKA"/>
    <s v="Access to electricity (% of population)"/>
    <s v="EG.ELC.ACCS.ZS"/>
    <n v="78.968307495117202"/>
    <n v="80"/>
    <n v="82.173248291015597"/>
    <n v="83.807998657226605"/>
    <n v="85.3"/>
    <n v="87.76"/>
    <n v="88.808395385742202"/>
    <n v="90.2"/>
    <n v="92.192062377929702"/>
    <n v="93.889900207519503"/>
    <n v="95.588233947753906"/>
    <s v="&gt; 75%      &lt; 97%"/>
    <s v="&gt; 75"/>
    <s v="&gt; 0 &lt;10"/>
    <n v="0.18474999999999983"/>
    <n v="0.81525000000000014"/>
    <n v="18.474999999999984"/>
    <n v="81.52500000000002"/>
  </r>
  <r>
    <x v="111"/>
    <s v="LSO"/>
    <s v="Access to electricity (% of population)"/>
    <s v="EG.ELC.ACCS.ZS"/>
    <n v="9.6999999999999993"/>
    <n v="13.699016571044901"/>
    <n v="15.424475669860801"/>
    <n v="17"/>
    <n v="18.935472488403299"/>
    <n v="20.715002059936499"/>
    <n v="22.506547927856399"/>
    <n v="24.307104110717798"/>
    <n v="27.8"/>
    <n v="27.9232387542725"/>
    <n v="29.7333087921143"/>
    <s v="&gt; 25%      &lt; 50%"/>
    <s v="&gt; 25   &lt; 50"/>
    <s v="&gt; 10 &lt; 25"/>
    <n v="0.28371999999999997"/>
    <n v="0.71627999999999992"/>
    <n v="28.371999999999996"/>
    <n v="71.627999999999986"/>
  </r>
  <r>
    <x v="112"/>
    <s v="LTU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66532999999999998"/>
    <n v="0.33466999999999997"/>
    <n v="66.533000000000001"/>
    <n v="33.466999999999999"/>
  </r>
  <r>
    <x v="113"/>
    <s v="LUX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10 &lt; 25"/>
    <n v="0.90688999999999997"/>
    <n v="9.3110000000000082E-2"/>
    <n v="90.688999999999993"/>
    <n v="9.3110000000000088"/>
  </r>
  <r>
    <x v="114"/>
    <s v="LVA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67357"/>
    <n v="0.32642999999999994"/>
    <n v="67.356999999999999"/>
    <n v="32.642999999999994"/>
  </r>
  <r>
    <x v="115"/>
    <s v="MAC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10 &lt; 25"/>
    <n v="1"/>
    <n v="0"/>
    <n v="100"/>
    <n v="0"/>
  </r>
  <r>
    <x v="116"/>
    <s v="MAR"/>
    <s v="Access to electricity (% of population)"/>
    <s v="EG.ELC.ACCS.ZS"/>
    <n v="96.5"/>
    <n v="84.384605407714801"/>
    <n v="86.506950378417997"/>
    <n v="88.650321960449205"/>
    <n v="90.811714172363295"/>
    <n v="92.988128662109403"/>
    <n v="95.176567077636705"/>
    <n v="97.374008178710895"/>
    <n v="91.6"/>
    <n v="99.586013793945298"/>
    <n v="100"/>
    <n v="1"/>
    <s v="&gt; 50   &lt; 75"/>
    <s v="&gt; 10 &lt; 25"/>
    <n v="0.61172000000000004"/>
    <n v="0.38828000000000001"/>
    <n v="61.172000000000004"/>
    <n v="38.828000000000003"/>
  </r>
  <r>
    <x v="117"/>
    <s v="MCO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10 &lt; 25"/>
    <n v="1"/>
    <n v="0"/>
    <n v="100"/>
    <n v="0"/>
  </r>
  <r>
    <x v="118"/>
    <s v="MDA"/>
    <s v="Access to electricity (% of population)"/>
    <s v="EG.ELC.ACCS.ZS"/>
    <n v="99.409637451171903"/>
    <n v="99.633293151855497"/>
    <n v="99.819427490234403"/>
    <n v="99.936302185058594"/>
    <n v="99.986061096191406"/>
    <n v="99.998603820800795"/>
    <n v="100"/>
    <n v="100"/>
    <n v="100"/>
    <n v="100"/>
    <n v="100"/>
    <n v="1"/>
    <s v="&gt; 75"/>
    <s v="&lt; 0"/>
    <n v="0.45207999999999993"/>
    <n v="0.54792000000000007"/>
    <n v="45.207999999999991"/>
    <n v="54.792000000000009"/>
  </r>
  <r>
    <x v="119"/>
    <s v="MDG"/>
    <s v="Access to electricity (% of population)"/>
    <s v="EG.ELC.ACCS.ZS"/>
    <n v="15.4495029449463"/>
    <n v="15.781151771545399"/>
    <n v="16.135322570800799"/>
    <n v="17.399999999999999"/>
    <n v="16.903739929199201"/>
    <n v="14.3"/>
    <n v="17.732236862182599"/>
    <n v="12.9"/>
    <n v="18.5967807769775"/>
    <n v="19.035060882568398"/>
    <n v="22.9"/>
    <s v="&lt; 25%"/>
    <s v="&gt; 75"/>
    <s v="&gt; 25 &lt; 50"/>
    <n v="0.36375999999999992"/>
    <n v="0.63623999999999992"/>
    <n v="36.375999999999991"/>
    <n v="63.623999999999995"/>
  </r>
  <r>
    <x v="120"/>
    <s v="MDV"/>
    <s v="Access to electricity (% of population)"/>
    <s v="EG.ELC.ACCS.ZS"/>
    <n v="92.324440002441406"/>
    <n v="93.491004943847599"/>
    <n v="94.680084228515597"/>
    <n v="99.9"/>
    <n v="97.118324279785199"/>
    <n v="98.254302978515597"/>
    <n v="99.161804199218807"/>
    <n v="99.711517333984403"/>
    <n v="100"/>
    <n v="99.994010925292997"/>
    <n v="100"/>
    <n v="1"/>
    <s v="&gt; 75"/>
    <s v="&gt; 25 &lt; 50"/>
    <n v="0.47504999999999997"/>
    <n v="0.52495000000000003"/>
    <n v="47.504999999999995"/>
    <n v="52.495000000000005"/>
  </r>
  <r>
    <x v="121"/>
    <s v="MEX"/>
    <s v="Access to electricity (% of population)"/>
    <s v="EG.ELC.ACCS.ZS"/>
    <n v="99.114159999999998"/>
    <n v="98.252830505371094"/>
    <n v="98.914036999999993"/>
    <n v="98.716613769531307"/>
    <n v="99.236695999999995"/>
    <n v="99.248359680175795"/>
    <n v="99.111637000000002"/>
    <n v="99.748733520507798"/>
    <n v="99.172927999999999"/>
    <n v="99"/>
    <n v="100"/>
    <n v="1"/>
    <s v="&gt; 1   &lt; 11"/>
    <s v="&gt; 10 &lt; 25"/>
    <n v="0.79783999999999999"/>
    <n v="0.20216000000000001"/>
    <n v="79.784000000000006"/>
    <n v="20.216000000000001"/>
  </r>
  <r>
    <x v="122"/>
    <s v="MHL"/>
    <s v="Access to electricity (% of population)"/>
    <s v="EG.ELC.ACCS.ZS"/>
    <n v="77.269828796386705"/>
    <n v="72.3"/>
    <n v="80.324424743652301"/>
    <n v="81.884010314941406"/>
    <n v="83.461616516113295"/>
    <n v="89.919606785433004"/>
    <n v="86.658889770507798"/>
    <n v="88.272544860839901"/>
    <n v="89.8922119140625"/>
    <n v="91.514877319335895"/>
    <n v="93.138046264648395"/>
    <s v="&gt; 75%      &lt; 97%"/>
    <s v="&gt; 25   &lt; 50"/>
    <s v="&gt; 0 &lt;10"/>
    <n v="0.73192000000000013"/>
    <n v="0.26807999999999998"/>
    <n v="73.192000000000007"/>
    <n v="26.808"/>
  </r>
  <r>
    <x v="123"/>
    <s v="MKD"/>
    <s v="Access to electricity (% of population)"/>
    <s v="EG.ELC.ACCS.ZS"/>
    <n v="99"/>
    <n v="98.871299743652301"/>
    <n v="99.2"/>
    <n v="99.2"/>
    <n v="99.651535034179702"/>
    <n v="99.7261638038337"/>
    <n v="99.957458496093807"/>
    <n v="99.993843078613295"/>
    <n v="99.999809265136705"/>
    <n v="100"/>
    <n v="100"/>
    <n v="1"/>
    <s v="&gt; 50   &lt; 75"/>
    <s v="&gt; 0 &lt;10"/>
    <n v="0.57328999999999997"/>
    <n v="0.42671000000000003"/>
    <n v="57.328999999999994"/>
    <n v="42.671000000000006"/>
  </r>
  <r>
    <x v="124"/>
    <s v="MLI"/>
    <s v="Access to electricity (% of population)"/>
    <s v="EG.ELC.ACCS.ZS"/>
    <n v="16.600000000000001"/>
    <n v="20.725141525268601"/>
    <n v="22.262830734252901"/>
    <n v="24.030895834837199"/>
    <n v="25.398286819458001"/>
    <n v="26.990045547485298"/>
    <n v="25.6"/>
    <n v="30.206607818603501"/>
    <n v="31.825401306152301"/>
    <n v="37.6"/>
    <n v="35.069499969482401"/>
    <s v="&gt; 25%      &lt; 50%"/>
    <s v="&gt; 75"/>
    <s v="&gt; 25 &lt; 50"/>
    <n v="0.41441"/>
    <n v="0.58558999999999994"/>
    <n v="41.441000000000003"/>
    <n v="58.558999999999997"/>
  </r>
  <r>
    <x v="125"/>
    <s v="ML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10 &lt; 25"/>
    <n v="0.95644000000000007"/>
    <n v="4.3559999999999897E-2"/>
    <n v="95.644000000000005"/>
    <n v="4.3559999999999901"/>
  </r>
  <r>
    <x v="126"/>
    <s v="MMR"/>
    <s v="Access to electricity (% of population)"/>
    <s v="EG.ELC.ACCS.ZS"/>
    <n v="48.5791625976563"/>
    <n v="49.351398468017599"/>
    <n v="50.146156311035099"/>
    <n v="50.961944580078097"/>
    <n v="48.8"/>
    <n v="52.644580841064403"/>
    <n v="53.505424499511697"/>
    <n v="54.375282287597699"/>
    <n v="52"/>
    <n v="60.5"/>
    <n v="57.009384155273402"/>
    <s v=" &gt; 50 %  &lt; 75%"/>
    <s v="&gt; 75"/>
    <s v="&gt; 0 &lt;10"/>
    <n v="0.35205999999999998"/>
    <n v="0.64794000000000007"/>
    <n v="35.205999999999996"/>
    <n v="64.794000000000011"/>
  </r>
  <r>
    <x v="127"/>
    <s v="MNE"/>
    <s v="Access to electricity (% of population)"/>
    <s v="EG.ELC.ACCS.ZS"/>
    <n v="99.483322143554702"/>
    <n v="99.516265869140597"/>
    <n v="99.568878173828097"/>
    <n v="99.641120910644503"/>
    <n v="99.729934692382798"/>
    <n v="99.825820922851605"/>
    <n v="99.910598754882798"/>
    <n v="99.7"/>
    <n v="99.992263793945298"/>
    <n v="99.999160766601605"/>
    <n v="100"/>
    <n v="1"/>
    <s v="&gt; 50   &lt; 75"/>
    <s v="&gt; 0 &lt;10"/>
    <n v="0.64423999999999992"/>
    <n v="0.35576000000000002"/>
    <n v="64.423999999999992"/>
    <n v="35.576000000000001"/>
  </r>
  <r>
    <x v="128"/>
    <s v="MNG"/>
    <s v="Access to electricity (% of population)"/>
    <s v="EG.ELC.ACCS.ZS"/>
    <n v="76.304489135742202"/>
    <n v="76.78076171875"/>
    <n v="77.279548645019503"/>
    <n v="77.799369812011705"/>
    <n v="78.502080443828007"/>
    <n v="72.057074910820404"/>
    <n v="79.454948425292997"/>
    <n v="81.2"/>
    <n v="80.608734130859403"/>
    <n v="81.191627502441406"/>
    <n v="81.775032043457003"/>
    <s v="&gt; 75%      &lt; 97%"/>
    <s v="&gt; 75"/>
    <s v="&gt; 10 &lt; 25"/>
    <n v="0.73570000000000002"/>
    <n v="0.26430000000000003"/>
    <n v="73.570000000000007"/>
    <n v="26.430000000000003"/>
  </r>
  <r>
    <x v="129"/>
    <s v="MNP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89187000000000005"/>
    <n v="0.10813"/>
    <n v="89.187000000000012"/>
    <n v="10.813000000000001"/>
  </r>
  <r>
    <x v="130"/>
    <s v="MOZ"/>
    <s v="Access to electricity (% of population)"/>
    <s v="EG.ELC.ACCS.ZS"/>
    <n v="12.8901414871216"/>
    <n v="13.950177192688001"/>
    <n v="13.5712238463743"/>
    <n v="15"/>
    <n v="17.2579231262207"/>
    <n v="20.2"/>
    <n v="19.54319190979"/>
    <n v="20.7008457183838"/>
    <n v="21.864507675170898"/>
    <n v="24"/>
    <n v="24.198339462280298"/>
    <s v="&lt; 25%"/>
    <s v="&gt; 25   &lt; 50"/>
    <s v="&gt; 25 &lt; 50"/>
    <n v="0.32816000000000006"/>
    <n v="0.67183999999999988"/>
    <n v="32.81600000000001"/>
    <n v="67.183999999999983"/>
  </r>
  <r>
    <x v="131"/>
    <s v="MRT"/>
    <s v="Access to electricity (% of population)"/>
    <s v="EG.ELC.ACCS.ZS"/>
    <n v="26.9108982086182"/>
    <n v="33.040540540540498"/>
    <n v="30"/>
    <n v="31.186975479126001"/>
    <n v="32.651882171630902"/>
    <n v="34.131813049316399"/>
    <n v="35.623756408691399"/>
    <n v="37.124710083007798"/>
    <n v="38.799999999999997"/>
    <n v="39.5"/>
    <n v="41.652107238769503"/>
    <s v="&gt; 25%      &lt; 50%"/>
    <s v="&gt; 50   &lt; 75"/>
    <s v="&gt; 25 &lt; 50"/>
    <n v="0.6101700000000001"/>
    <n v="0.38983000000000001"/>
    <n v="61.01700000000001"/>
    <n v="38.983000000000004"/>
  </r>
  <r>
    <x v="132"/>
    <s v="MUS"/>
    <s v="Access to electricity (% of population)"/>
    <s v="EG.ELC.ACCS.ZS"/>
    <n v="98.740020751953097"/>
    <n v="98.673408508300795"/>
    <n v="98.629325866699205"/>
    <n v="98.606262207031307"/>
    <n v="98.601226806640597"/>
    <n v="99.4"/>
    <n v="98.633209228515597"/>
    <n v="98.664222717285199"/>
    <n v="98.701240539550795"/>
    <n v="98.741256713867202"/>
    <n v="98.781784057617202"/>
    <s v="&gt; 97%"/>
    <s v="&gt; 50   &lt; 75"/>
    <s v="&gt; 0 &lt;10"/>
    <n v="0.39447000000000004"/>
    <n v="0.6055299999999999"/>
    <n v="39.447000000000003"/>
    <n v="60.55299999999999"/>
  </r>
  <r>
    <x v="133"/>
    <s v="MWI"/>
    <s v="Access to electricity (% of population)"/>
    <s v="EG.ELC.ACCS.ZS"/>
    <n v="3.65322733295476"/>
    <n v="7.0993618965148899"/>
    <n v="7.4399595260620099"/>
    <n v="7.8015847206115696"/>
    <n v="8.6999999999999993"/>
    <n v="7.6"/>
    <n v="7.4"/>
    <n v="9"/>
    <n v="11.9"/>
    <n v="10.8"/>
    <n v="11"/>
    <s v="&lt; 25%"/>
    <s v="&gt; 25   &lt; 50"/>
    <s v="&gt; 25 &lt; 50"/>
    <n v="0.16647999999999996"/>
    <n v="0.83352000000000004"/>
    <n v="16.647999999999996"/>
    <n v="83.352000000000004"/>
  </r>
  <r>
    <x v="134"/>
    <s v="MYS"/>
    <s v="Access to electricity (% of population)"/>
    <s v="EG.ELC.ACCS.ZS"/>
    <n v="98.241668701171903"/>
    <n v="98.475799560546903"/>
    <n v="98.729248046875"/>
    <n v="99.3"/>
    <n v="99.289230346679702"/>
    <n v="99.567344665527301"/>
    <n v="99.8"/>
    <n v="99.929138183593807"/>
    <n v="99.985122680664105"/>
    <n v="99.998588562011705"/>
    <n v="100"/>
    <n v="1"/>
    <s v="&gt; 75"/>
    <s v="&gt; 10 &lt; 25"/>
    <n v="0.76005999999999985"/>
    <n v="0.23994000000000001"/>
    <n v="76.005999999999986"/>
    <n v="23.994"/>
  </r>
  <r>
    <x v="135"/>
    <s v="NAM"/>
    <s v="Access to electricity (% of population)"/>
    <s v="EG.ELC.ACCS.ZS"/>
    <n v="41.355941772460902"/>
    <n v="43.7"/>
    <n v="43.322189331054702"/>
    <n v="44.337600708007798"/>
    <n v="45.371036529541001"/>
    <n v="46.419490814208999"/>
    <n v="47.4799613952637"/>
    <n v="47.4"/>
    <n v="49.624935150146499"/>
    <n v="50.7034301757813"/>
    <n v="51.782424926757798"/>
    <s v=" &gt; 50 %  &lt; 75%"/>
    <s v="&gt; 25   &lt; 50"/>
    <s v="&gt; 10 &lt; 25"/>
    <n v="0.48570999999999998"/>
    <n v="0.51429000000000002"/>
    <n v="48.570999999999998"/>
    <n v="51.429000000000002"/>
  </r>
  <r>
    <x v="136"/>
    <s v="NER"/>
    <s v="Access to electricity (% of population)"/>
    <s v="EG.ELC.ACCS.ZS"/>
    <n v="9.3000000000000007"/>
    <n v="11.13121509552"/>
    <n v="11.640199661254901"/>
    <n v="12.1702108383179"/>
    <n v="12.7182464599609"/>
    <n v="14.3"/>
    <n v="14.4"/>
    <n v="14.4404544830322"/>
    <n v="15.0305442810059"/>
    <n v="16.600000000000001"/>
    <n v="16.2172336578369"/>
    <s v="&lt; 25%"/>
    <s v="&gt; 75"/>
    <s v="&gt; 25 &lt; 50"/>
    <n v="0.19302999999999998"/>
    <n v="0.80696999999999997"/>
    <n v="19.302999999999997"/>
    <n v="80.697000000000003"/>
  </r>
  <r>
    <x v="137"/>
    <s v="NGA"/>
    <s v="Access to electricity (% of population)"/>
    <s v="EG.ELC.ACCS.ZS"/>
    <n v="48.274776458740199"/>
    <n v="50.1309194284432"/>
    <n v="50.3"/>
    <n v="51.191989898681598"/>
    <n v="48"/>
    <n v="55.9"/>
    <n v="54.269905090332003"/>
    <n v="55.6"/>
    <n v="56.371913909912102"/>
    <n v="52.5"/>
    <n v="59.3"/>
    <s v=" &gt; 50 %  &lt; 75%"/>
    <s v="&gt; 75"/>
    <s v="&gt; 25 &lt; 50"/>
    <n v="0.49403000000000002"/>
    <n v="0.50597000000000003"/>
    <n v="49.403000000000006"/>
    <n v="50.597000000000001"/>
  </r>
  <r>
    <x v="138"/>
    <s v="NIC"/>
    <s v="Access to electricity (% of population)"/>
    <s v="EG.ELC.ACCS.ZS"/>
    <n v="75.82373046875"/>
    <n v="76.350250244140597"/>
    <n v="76.8992919921875"/>
    <n v="77.916313000000002"/>
    <n v="78.057456970214801"/>
    <n v="78.660568237304702"/>
    <n v="79.275695800781307"/>
    <n v="79.899841308593807"/>
    <n v="81.853072999999995"/>
    <n v="81.163139343261705"/>
    <n v="81.796798706054702"/>
    <s v="&gt; 75%      &lt; 97%"/>
    <s v="&gt; 75"/>
    <s v="&gt; 10 &lt; 25"/>
    <n v="0.5944100000000001"/>
    <n v="0.40559000000000001"/>
    <n v="59.44100000000001"/>
    <n v="40.558999999999997"/>
  </r>
  <r>
    <x v="139"/>
    <s v="NLD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0 &lt;10"/>
    <n v="0.91523999999999994"/>
    <n v="8.4759999999999988E-2"/>
    <n v="91.524000000000001"/>
    <n v="8.4759999999999991"/>
  </r>
  <r>
    <x v="140"/>
    <s v="NO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   &lt; 11"/>
    <s v="&gt; 10 &lt; 25"/>
    <n v="0.80989999999999984"/>
    <n v="0.19009999999999999"/>
    <n v="80.989999999999981"/>
    <n v="19.009999999999998"/>
  </r>
  <r>
    <x v="141"/>
    <s v="NPL"/>
    <s v="Access to electricity (% of population)"/>
    <s v="EG.ELC.ACCS.ZS"/>
    <n v="51.2"/>
    <n v="55.018013000488303"/>
    <n v="58.989894866943402"/>
    <n v="62.9828071594238"/>
    <n v="66.993743896484403"/>
    <n v="76.3"/>
    <n v="75.057662963867202"/>
    <n v="79.104644775390597"/>
    <n v="84.9"/>
    <n v="87.213623046875"/>
    <n v="90.7"/>
    <s v="&gt; 75%      &lt; 97%"/>
    <s v="&gt; 75"/>
    <s v="&gt; 10 &lt; 25"/>
    <n v="0.19382999999999989"/>
    <n v="0.80617000000000016"/>
    <n v="19.382999999999988"/>
    <n v="80.617000000000019"/>
  </r>
  <r>
    <x v="142"/>
    <s v="NRU"/>
    <s v="Access to electricity (% of population)"/>
    <s v="EG.ELC.ACCS.ZS"/>
    <n v="99.409561157226605"/>
    <n v="99.8"/>
    <n v="99.254089355468807"/>
    <n v="99.205657958984403"/>
    <n v="99.175643920898395"/>
    <n v="99"/>
    <n v="99.162200927734403"/>
    <n v="99.162445068359403"/>
    <n v="99.172058105468807"/>
    <n v="99"/>
    <n v="99.202804565429702"/>
    <s v="&gt; 97%"/>
    <s v="&gt; 75"/>
    <s v="&gt; 25 &lt; 50"/>
    <n v="1"/>
    <n v="0"/>
    <n v="100"/>
    <n v="0"/>
  </r>
  <r>
    <x v="143"/>
    <s v="NZ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10 &lt; 25"/>
    <n v="0.86364999999999992"/>
    <n v="0.13635"/>
    <n v="86.364999999999995"/>
    <n v="13.635"/>
  </r>
  <r>
    <x v="144"/>
    <s v="OM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50"/>
    <n v="0.78519000000000005"/>
    <n v="0.21481"/>
    <n v="78.519000000000005"/>
    <n v="21.481000000000002"/>
  </r>
  <r>
    <x v="145"/>
    <s v="PAK"/>
    <s v="Access to electricity (% of population)"/>
    <s v="EG.ELC.ACCS.ZS"/>
    <n v="83.850494384765597"/>
    <n v="89.2"/>
    <n v="86.790832519531307"/>
    <n v="90.73"/>
    <n v="89.813774108886705"/>
    <n v="91.37"/>
    <n v="92.896789550781307"/>
    <n v="93.6"/>
    <n v="96.015853881835895"/>
    <n v="93.5"/>
    <n v="99.147438049316406"/>
    <s v="&gt; 97%"/>
    <s v="&gt; 75"/>
    <s v="&gt; 10 &lt; 25"/>
    <n v="0.39700000000000002"/>
    <n v="0.60299999999999998"/>
    <n v="39.700000000000003"/>
    <n v="60.3"/>
  </r>
  <r>
    <x v="146"/>
    <s v="PAN"/>
    <s v="Access to electricity (% of population)"/>
    <s v="EG.ELC.ACCS.ZS"/>
    <n v="85.151664733886705"/>
    <n v="85.907493591308594"/>
    <n v="86.685844421386705"/>
    <n v="87.485221862792997"/>
    <n v="86.85"/>
    <n v="89.135040283203097"/>
    <n v="89.979476928710895"/>
    <n v="89.1"/>
    <n v="91.6923828125"/>
    <n v="92.554840087890597"/>
    <n v="93.417800903320298"/>
    <s v="&gt; 75%      &lt; 97%"/>
    <s v="&gt; 75"/>
    <s v="&gt; 10 &lt; 25"/>
    <n v="0.67200000000000015"/>
    <n v="0.32799999999999996"/>
    <n v="67.200000000000017"/>
    <n v="32.799999999999997"/>
  </r>
  <r>
    <x v="147"/>
    <s v="PER"/>
    <s v="Access to electricity (% of population)"/>
    <s v="EG.ELC.ACCS.ZS"/>
    <n v="80.157274999999998"/>
    <n v="81.988130999999996"/>
    <n v="84.678342999999998"/>
    <n v="86.424319999999994"/>
    <n v="88.123061000000007"/>
    <n v="89.707491000000005"/>
    <n v="91.099508"/>
    <n v="92.135364999999993"/>
    <n v="92.919989000000001"/>
    <n v="93.852179000000007"/>
    <n v="94.851745605468807"/>
    <s v="&gt; 75%      &lt; 97%"/>
    <s v="&gt; 75"/>
    <s v="&gt; 10 &lt; 25"/>
    <n v="0.79232999999999998"/>
    <n v="0.20766999999999999"/>
    <n v="79.233000000000004"/>
    <n v="20.766999999999999"/>
  </r>
  <r>
    <x v="148"/>
    <s v="PHL"/>
    <s v="Access to electricity (% of population)"/>
    <s v="EG.ELC.ACCS.ZS"/>
    <n v="79.663002014160199"/>
    <n v="80.724082946777301"/>
    <n v="83.3"/>
    <n v="82.912300109863295"/>
    <n v="84.034950256347699"/>
    <n v="85.172622680664105"/>
    <n v="86.322303771972699"/>
    <n v="87.5"/>
    <n v="88.645698547363295"/>
    <n v="89.08"/>
    <n v="90.981613159179702"/>
    <s v="&gt; 75%      &lt; 97%"/>
    <s v="&gt; 75"/>
    <s v="&gt; 10 &lt; 25"/>
    <n v="0.44235000000000002"/>
    <n v="0.55764999999999998"/>
    <n v="44.234999999999999"/>
    <n v="55.765000000000001"/>
  </r>
  <r>
    <x v="149"/>
    <s v="PLW"/>
    <s v="Access to electricity (% of population)"/>
    <s v="EG.ELC.ACCS.ZS"/>
    <n v="98.373924255371094"/>
    <n v="98.394676208496094"/>
    <n v="98.437957763671903"/>
    <n v="98.502265930175795"/>
    <n v="98.5845947265625"/>
    <n v="98.681945800781307"/>
    <n v="97.630426309378805"/>
    <n v="98.909683227539105"/>
    <n v="99.810299999999998"/>
    <n v="99.161460876464801"/>
    <n v="99.289352416992202"/>
    <s v="&gt; 97%"/>
    <s v="&gt; 50   &lt; 75"/>
    <s v="&gt; 0 &lt;10"/>
    <n v="0.88151000000000002"/>
    <n v="0.11848999999999998"/>
    <n v="88.150999999999996"/>
    <n v="11.848999999999998"/>
  </r>
  <r>
    <x v="150"/>
    <s v="PNG"/>
    <s v="Access to electricity (% of population)"/>
    <s v="EG.ELC.ACCS.ZS"/>
    <n v="12.4"/>
    <n v="16.499507904052699"/>
    <n v="17.158117294311499"/>
    <n v="17.837755203247099"/>
    <n v="19.5"/>
    <n v="19.248094558715799"/>
    <n v="19.972791671752901"/>
    <n v="20.706499099731399"/>
    <n v="21.446214675903299"/>
    <n v="22.1889343261719"/>
    <n v="22.932153701782202"/>
    <s v="&lt; 25%"/>
    <s v="&gt; 75"/>
    <s v="&gt; 10 &lt; 25"/>
    <n v="0.13084999999999988"/>
    <n v="0.86915000000000009"/>
    <n v="13.084999999999988"/>
    <n v="86.915000000000006"/>
  </r>
  <r>
    <x v="151"/>
    <s v="POL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lt; 0"/>
    <n v="0.60545000000000004"/>
    <n v="0.39455000000000007"/>
    <n v="60.545000000000002"/>
    <n v="39.455000000000005"/>
  </r>
  <r>
    <x v="152"/>
    <s v="PRI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lt; 0"/>
    <n v="0.93543000000000021"/>
    <n v="6.4569999999999905E-2"/>
    <n v="93.543000000000021"/>
    <n v="6.4569999999999901"/>
  </r>
  <r>
    <x v="153"/>
    <s v="PR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lt; 0"/>
    <n v="0.64556000000000002"/>
    <n v="0.35444000000000009"/>
    <n v="64.555999999999997"/>
    <n v="35.44400000000001"/>
  </r>
  <r>
    <x v="154"/>
    <s v="PRY"/>
    <s v="Access to electricity (% of population)"/>
    <s v="EG.ELC.ACCS.ZS"/>
    <n v="96.749044999999995"/>
    <n v="96.452770999999998"/>
    <n v="96.677896000000004"/>
    <n v="96.891334999999998"/>
    <n v="97.430859999999996"/>
    <n v="98.236559999999997"/>
    <n v="97.835616000000002"/>
    <n v="99.015884"/>
    <n v="99.000715999999997"/>
    <n v="99.331531999999996"/>
    <n v="98.4"/>
    <s v="&gt; 97%"/>
    <s v="&gt; 75"/>
    <s v="&gt; 10 &lt; 25"/>
    <n v="0.60189999999999999"/>
    <n v="0.39810000000000001"/>
    <n v="60.19"/>
    <n v="39.81"/>
  </r>
  <r>
    <x v="155"/>
    <s v="PSE"/>
    <s v="Access to electricity (% of population)"/>
    <s v="EG.ELC.ACCS.ZS"/>
    <n v="99.7"/>
    <n v="99.342880249023395"/>
    <n v="99.448791503906193"/>
    <n v="99.575721740722699"/>
    <n v="99.9"/>
    <n v="99.7"/>
    <n v="100"/>
    <n v="100"/>
    <n v="99.9"/>
    <n v="100"/>
    <n v="100"/>
    <n v="1"/>
    <s v="&gt; 75"/>
    <s v="&gt; 25 &lt; 50"/>
    <n v="0.7571"/>
    <n v="0.24290000000000003"/>
    <n v="75.709999999999994"/>
    <n v="24.290000000000003"/>
  </r>
  <r>
    <x v="156"/>
    <s v="QAT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50"/>
    <n v="0.99381000000000019"/>
    <n v="6.1900000000000002E-3"/>
    <n v="99.381000000000014"/>
    <n v="0.61899999999999999"/>
  </r>
  <r>
    <x v="157"/>
    <s v="ROU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lt; 0"/>
    <n v="0.54947000000000001"/>
    <n v="0.45052999999999999"/>
    <n v="54.947000000000003"/>
    <n v="45.052999999999997"/>
  </r>
  <r>
    <x v="158"/>
    <s v="RUS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74203000000000008"/>
    <n v="0.25797000000000003"/>
    <n v="74.203000000000003"/>
    <n v="25.797000000000004"/>
  </r>
  <r>
    <x v="159"/>
    <s v="RWA"/>
    <s v="Access to electricity (% of population)"/>
    <s v="EG.ELC.ACCS.ZS"/>
    <n v="10.285608291626"/>
    <n v="11.2008304595947"/>
    <n v="6"/>
    <n v="13.097342491149901"/>
    <n v="9.6999999999999993"/>
    <n v="10.8"/>
    <n v="16.069776535034201"/>
    <n v="15.2"/>
    <n v="19.8"/>
    <n v="22.8"/>
    <n v="29.37"/>
    <s v="&gt; 25%      &lt; 50%"/>
    <s v="&gt; 75"/>
    <s v="&gt; 25 &lt; 50"/>
    <n v="0.30730999999999997"/>
    <n v="0.69269000000000003"/>
    <n v="30.730999999999998"/>
    <n v="69.269000000000005"/>
  </r>
  <r>
    <x v="160"/>
    <s v="SAU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50   &lt; 75"/>
    <s v="&gt; 25 &lt; 50"/>
    <n v="0.83529999999999993"/>
    <n v="0.16469999999999999"/>
    <n v="83.529999999999987"/>
    <n v="16.47"/>
  </r>
  <r>
    <x v="161"/>
    <s v="SDN"/>
    <s v="Access to electricity (% of population)"/>
    <s v="EG.ELC.ACCS.ZS"/>
    <n v="33.699031829833999"/>
    <n v="34.1111869812012"/>
    <n v="34.545864105224602"/>
    <n v="29"/>
    <n v="35.475299835205099"/>
    <n v="35.964046478271499"/>
    <n v="36.464809417724602"/>
    <n v="36.974586486816399"/>
    <n v="44.9"/>
    <n v="38.0091552734375"/>
    <n v="38.5284423828125"/>
    <s v="&gt; 25%      &lt; 50%"/>
    <s v="&gt; 75"/>
    <s v="&gt; 25 &lt; 50"/>
    <n v="0.34227000000000007"/>
    <n v="0.65772999999999981"/>
    <n v="34.227000000000004"/>
    <n v="65.772999999999982"/>
  </r>
  <r>
    <x v="162"/>
    <s v="SEN"/>
    <s v="Access to electricity (% of population)"/>
    <s v="EG.ELC.ACCS.ZS"/>
    <n v="49.9"/>
    <n v="49.780738830566399"/>
    <n v="51.219661712646499"/>
    <n v="53.5"/>
    <n v="54.157588958740199"/>
    <n v="56.5"/>
    <n v="57.155597686767599"/>
    <n v="57"/>
    <n v="61"/>
    <n v="60.5"/>
    <n v="64.5"/>
    <s v=" &gt; 50 %  &lt; 75%"/>
    <s v="&gt; 50   &lt; 75"/>
    <s v="&gt; 25 &lt; 50"/>
    <n v="0.44423999999999997"/>
    <n v="0.55576000000000003"/>
    <n v="44.423999999999999"/>
    <n v="55.576000000000001"/>
  </r>
  <r>
    <x v="163"/>
    <s v="SGP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75"/>
    <s v="&gt; 25 &lt; 50"/>
    <n v="1"/>
    <n v="0"/>
    <n v="100"/>
    <n v="0"/>
  </r>
  <r>
    <x v="164"/>
    <s v="SLB"/>
    <s v="Access to electricity (% of population)"/>
    <s v="EG.ELC.ACCS.ZS"/>
    <n v="14.4"/>
    <n v="12.9"/>
    <n v="26.829710006713899"/>
    <n v="21.2"/>
    <n v="32.035858154296903"/>
    <n v="34.6629638671875"/>
    <n v="37.302082061767599"/>
    <n v="44.7"/>
    <n v="42.604354858398402"/>
    <n v="55.1"/>
    <n v="47.919143676757798"/>
    <s v="&gt; 25%      &lt; 50%"/>
    <s v="&gt; 75"/>
    <s v="&gt; 10 &lt; 25"/>
    <n v="0.23225999999999997"/>
    <n v="0.76773999999999998"/>
    <n v="23.225999999999996"/>
    <n v="76.774000000000001"/>
  </r>
  <r>
    <x v="165"/>
    <s v="SLE"/>
    <s v="Access to electricity (% of population)"/>
    <s v="EG.ELC.ACCS.ZS"/>
    <n v="12.910337448120099"/>
    <n v="13.238929748535201"/>
    <n v="12.1"/>
    <n v="13.962181091308601"/>
    <n v="11.4621730735475"/>
    <n v="14.2"/>
    <n v="15.174726486206101"/>
    <n v="13.5"/>
    <n v="16.033155441284201"/>
    <n v="16.468376159668001"/>
    <n v="20.3"/>
    <s v="&lt; 25%"/>
    <s v="&gt; 75"/>
    <s v="&gt; 25 &lt; 50"/>
    <n v="0.40706999999999993"/>
    <n v="0.59293000000000007"/>
    <n v="40.706999999999994"/>
    <n v="59.293000000000006"/>
  </r>
  <r>
    <x v="166"/>
    <s v="SLV"/>
    <s v="Access to electricity (% of population)"/>
    <s v="EG.ELC.ACCS.ZS"/>
    <n v="89.201466999999994"/>
    <n v="91.109558000000007"/>
    <n v="91.000226999999995"/>
    <n v="91.084019999999995"/>
    <n v="91.580237999999994"/>
    <n v="92.574686"/>
    <n v="93.680571"/>
    <n v="95.043104999999997"/>
    <n v="95.125416000000001"/>
    <n v="95.4"/>
    <n v="98.618896484375"/>
    <s v="&gt; 97%"/>
    <s v="&gt; 25   &lt; 50"/>
    <s v="&gt; 0 &lt;10"/>
    <n v="0.67642999999999998"/>
    <n v="0.32356999999999997"/>
    <n v="67.643000000000001"/>
    <n v="32.356999999999999"/>
  </r>
  <r>
    <x v="167"/>
    <s v="SM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gt; 10 &lt; 25"/>
    <n v="0.94243999999999994"/>
    <n v="5.756E-2"/>
    <n v="94.244"/>
    <n v="5.7560000000000002"/>
  </r>
  <r>
    <x v="168"/>
    <s v="SOM"/>
    <s v="Access to electricity (% of population)"/>
    <s v="EG.ELC.ACCS.ZS"/>
    <n v="15.233785822021099"/>
    <n v="15.765428543090801"/>
    <n v="17.278732299804702"/>
    <n v="18.813062667846701"/>
    <n v="20.3654174804688"/>
    <n v="21.9327907562256"/>
    <n v="23.512180328369102"/>
    <n v="25.100582122802699"/>
    <n v="26.694992065429702"/>
    <n v="28.292404174804702"/>
    <n v="29.890317916870099"/>
    <s v="&gt; 25%      &lt; 50%"/>
    <s v="&gt; 11   &lt; 25"/>
    <s v="&gt; 25 &lt; 50"/>
    <n v="0.40516999999999997"/>
    <n v="0.59482999999999997"/>
    <n v="40.516999999999996"/>
    <n v="59.482999999999997"/>
  </r>
  <r>
    <x v="169"/>
    <s v="SRB"/>
    <s v="Access to electricity (% of population)"/>
    <s v="EG.ELC.ACCS.ZS"/>
    <n v="99.623825073242202"/>
    <n v="99.621017456054702"/>
    <n v="99.621017456054702"/>
    <n v="99.642448425292997"/>
    <n v="99.718397997496893"/>
    <n v="99.744583129882798"/>
    <n v="99.814971923828097"/>
    <n v="99.887268066406307"/>
    <n v="99.660797932482595"/>
    <n v="99.982742309570298"/>
    <n v="100"/>
    <n v="1"/>
    <s v="&gt; 25   &lt; 50"/>
    <s v="&lt; 0"/>
    <n v="0.55798999999999999"/>
    <n v="0.44200999999999996"/>
    <n v="55.798999999999999"/>
    <n v="44.200999999999993"/>
  </r>
  <r>
    <x v="170"/>
    <s v="SSD"/>
    <s v="Access to electricity (% of population)"/>
    <s v="EG.ELC.ACCS.ZS"/>
    <n v="0.155208259820938"/>
    <n v="0.50294953584670998"/>
    <n v="1.0217523574829099"/>
    <n v="3"/>
    <n v="1.5"/>
    <n v="3.9186694622039799"/>
    <n v="4.9123454093933097"/>
    <n v="5.9150328636169398"/>
    <n v="6.92372846603394"/>
    <n v="7.9354276657104501"/>
    <n v="8.9476280212402308"/>
    <s v="&lt; 25%"/>
    <s v="&lt; 0"/>
    <s v="&gt; 25 &lt; 50"/>
    <n v="0.19267999999999993"/>
    <n v="0.80732000000000015"/>
    <n v="19.267999999999994"/>
    <n v="80.732000000000014"/>
  </r>
  <r>
    <x v="171"/>
    <s v="SSF"/>
    <s v="Access to electricity (% of population)"/>
    <s v="EG.ELC.ACCS.ZS"/>
    <n v="30.4991105020645"/>
    <n v="32.052252202469802"/>
    <n v="31.973326905087699"/>
    <n v="32.490060479258503"/>
    <n v="32.6335607297694"/>
    <n v="34.880127565106399"/>
    <n v="35.770348275019103"/>
    <n v="36.542705133165697"/>
    <n v="37.760012898291002"/>
    <n v="38.459814654027397"/>
    <n v="42.813753840212101"/>
    <s v="&gt; 25%      &lt; 50%"/>
    <s v="&gt; 75"/>
    <s v="&gt; 25 &lt; 50"/>
    <n v="0.387769810605676"/>
    <n v="0.61223018939432394"/>
    <n v="38.7769810605676"/>
    <n v="61.223018939432393"/>
  </r>
  <r>
    <x v="172"/>
    <s v="STP"/>
    <s v="Access to electricity (% of population)"/>
    <s v="EG.ELC.ACCS.ZS"/>
    <n v="56.500587463378899"/>
    <n v="57.3237915039063"/>
    <n v="58.169517517089801"/>
    <n v="56.9"/>
    <n v="59.921047210693402"/>
    <n v="60.820842742919901"/>
    <n v="57.9"/>
    <n v="62.653480529785199"/>
    <n v="68.599999999999994"/>
    <n v="64.510147094726605"/>
    <n v="65.440483093261705"/>
    <s v=" &gt; 50 %  &lt; 75%"/>
    <s v="&gt; 75"/>
    <s v="&gt; 25 &lt; 50"/>
    <n v="0.66173999999999988"/>
    <n v="0.33825999999999995"/>
    <n v="66.173999999999992"/>
    <n v="33.825999999999993"/>
  </r>
  <r>
    <x v="173"/>
    <s v="SUR"/>
    <s v="Access to electricity (% of population)"/>
    <s v="EG.ELC.ACCS.ZS"/>
    <n v="91.019839888618193"/>
    <n v="92.547874450683594"/>
    <n v="91.894905090332003"/>
    <n v="91.262962341308594"/>
    <n v="91.197515863372502"/>
    <n v="90.050148010253906"/>
    <n v="89.463264465332003"/>
    <n v="88.885391235351605"/>
    <n v="88.313529968261705"/>
    <n v="87.744674682617202"/>
    <n v="87.176315307617202"/>
    <s v="&gt; 75%      &lt; 97%"/>
    <s v="&gt; 11   &lt; 25"/>
    <s v="&gt; 10 &lt; 25"/>
    <n v="0.65999999999999992"/>
    <n v="0.33999999999999997"/>
    <n v="65.999999999999986"/>
    <n v="34"/>
  </r>
  <r>
    <x v="174"/>
    <s v="SVK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53368000000000004"/>
    <n v="0.46632000000000007"/>
    <n v="53.368000000000002"/>
    <n v="46.632000000000005"/>
  </r>
  <r>
    <x v="175"/>
    <s v="SVN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0 &lt;10"/>
    <n v="0.49628000000000005"/>
    <n v="0.50372000000000006"/>
    <n v="49.628000000000007"/>
    <n v="50.372000000000007"/>
  </r>
  <r>
    <x v="176"/>
    <s v="SWE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11   &lt; 25"/>
    <s v="&gt; 0 &lt;10"/>
    <n v="0.86112"/>
    <n v="0.13887999999999998"/>
    <n v="86.111999999999995"/>
    <n v="13.887999999999998"/>
  </r>
  <r>
    <x v="177"/>
    <s v="SWZ"/>
    <s v="Access to electricity (% of population)"/>
    <s v="EG.ELC.ACCS.ZS"/>
    <n v="35.200000000000003"/>
    <n v="40.885547637939503"/>
    <n v="43.596603393554702"/>
    <n v="46.328685760497997"/>
    <n v="45.552337608605697"/>
    <n v="51.843917846679702"/>
    <n v="54.621063232421903"/>
    <n v="57.407215118408203"/>
    <n v="65"/>
    <n v="62.994544982910199"/>
    <n v="65.790206909179702"/>
    <s v=" &gt; 50 %  &lt; 75%"/>
    <s v="&gt; 11   &lt; 25"/>
    <s v="&gt; 10 &lt; 25"/>
    <n v="0.21337000000000012"/>
    <n v="0.78662999999999983"/>
    <n v="21.33700000000001"/>
    <n v="78.662999999999982"/>
  </r>
  <r>
    <x v="178"/>
    <s v="SYC"/>
    <s v="Access to electricity (% of population)"/>
    <s v="EG.ELC.ACCS.ZS"/>
    <n v="99"/>
    <n v="96.293136596679702"/>
    <n v="96.678962707519503"/>
    <n v="97.085823059082003"/>
    <n v="97"/>
    <n v="97.950599670410199"/>
    <n v="98.409271240234403"/>
    <n v="98"/>
    <n v="99.298889160156307"/>
    <n v="99.678321838378906"/>
    <n v="100"/>
    <n v="1"/>
    <s v="&gt; 25   &lt; 50"/>
    <s v="&gt; 10 &lt; 25"/>
    <n v="0.54540999999999995"/>
    <n v="0.45459000000000011"/>
    <n v="54.540999999999997"/>
    <n v="45.45900000000001"/>
  </r>
  <r>
    <x v="179"/>
    <s v="SYR"/>
    <s v="Access to electricity (% of population)"/>
    <s v="EG.ELC.ACCS.ZS"/>
    <n v="99.505757400494304"/>
    <n v="93.583503723144503"/>
    <n v="94.339340209960994"/>
    <n v="95.116203308105497"/>
    <n v="92.7"/>
    <n v="96.720993041992202"/>
    <n v="97.542915344238295"/>
    <n v="98.359680175781307"/>
    <n v="99.090652465820298"/>
    <n v="99.636520385742202"/>
    <n v="100"/>
    <n v="1"/>
    <s v="&gt; 75"/>
    <s v="&lt; 0"/>
    <n v="0.58467000000000002"/>
    <n v="0.41533000000000003"/>
    <n v="58.466999999999999"/>
    <n v="41.533000000000001"/>
  </r>
  <r>
    <x v="180"/>
    <s v="TCD"/>
    <s v="Access to electricity (% of population)"/>
    <s v="EG.ELC.ACCS.ZS"/>
    <n v="4.7569284439086896"/>
    <n v="5.0935411453247097"/>
    <n v="5.4526739120483398"/>
    <n v="5.8328347206115696"/>
    <n v="6.4"/>
    <n v="6.6442222595214799"/>
    <n v="7.0694417953491202"/>
    <n v="7.5036730766296396"/>
    <n v="7.9439120292663601"/>
    <n v="7.7"/>
    <n v="8.8308982849121094"/>
    <s v="&lt; 25%"/>
    <s v="&gt; 25   &lt; 50"/>
    <s v="&gt; 25 &lt; 50"/>
    <n v="0.22781999999999999"/>
    <n v="0.77217999999999998"/>
    <n v="22.782"/>
    <n v="77.218000000000004"/>
  </r>
  <r>
    <x v="181"/>
    <s v="TGO"/>
    <s v="Access to electricity (% of population)"/>
    <s v="EG.ELC.ACCS.ZS"/>
    <n v="27.9"/>
    <n v="30.0862636566162"/>
    <n v="31.9014797210693"/>
    <n v="33.737724304199197"/>
    <n v="30.791743684534801"/>
    <n v="39.700000000000003"/>
    <n v="39.342582702636697"/>
    <n v="41.232898712158203"/>
    <n v="45.7"/>
    <n v="45.0285453796387"/>
    <n v="46.928375244140597"/>
    <s v="&gt; 25%      &lt; 50%"/>
    <s v="&gt; 75"/>
    <s v="&gt; 25 &lt; 50"/>
    <n v="0.40965000000000001"/>
    <n v="0.59034999999999993"/>
    <n v="40.965000000000003"/>
    <n v="59.034999999999997"/>
  </r>
  <r>
    <x v="182"/>
    <s v="THA"/>
    <s v="Access to electricity (% of population)"/>
    <s v="EG.ELC.ACCS.ZS"/>
    <n v="99.146201481454"/>
    <n v="94.422843933105497"/>
    <n v="95.501411437988295"/>
    <n v="98.96"/>
    <n v="99.7"/>
    <n v="98.716415405273395"/>
    <n v="99.108623548922097"/>
    <n v="99.855697631835895"/>
    <n v="99.981666564941406"/>
    <n v="99.6"/>
    <n v="100"/>
    <n v="1"/>
    <s v="&gt; 75"/>
    <s v="&gt; 0 &lt;10"/>
    <n v="0.52671000000000001"/>
    <n v="0.47328999999999999"/>
    <n v="52.670999999999999"/>
    <n v="47.329000000000001"/>
  </r>
  <r>
    <x v="183"/>
    <s v="TJK"/>
    <s v="Access to electricity (% of population)"/>
    <s v="EG.ELC.ACCS.ZS"/>
    <n v="98.906448364257798"/>
    <n v="99.016609191894503"/>
    <n v="99.146080017089801"/>
    <n v="99"/>
    <n v="99.461280822753906"/>
    <n v="99.636390686035199"/>
    <n v="99.1"/>
    <n v="99.917449951171903"/>
    <n v="99.978408813476605"/>
    <n v="99.997352600097599"/>
    <n v="100"/>
    <n v="1"/>
    <s v="&gt; 75"/>
    <s v="&gt; 10 &lt; 25"/>
    <n v="0.27018000000000003"/>
    <n v="0.72982000000000002"/>
    <n v="27.018000000000004"/>
    <n v="72.981999999999999"/>
  </r>
  <r>
    <x v="184"/>
    <s v="TKM"/>
    <s v="Access to electricity (% of population)"/>
    <s v="EG.ELC.ACCS.ZS"/>
    <n v="99.8413328044427"/>
    <n v="99.636093139648395"/>
    <n v="99.683265686035199"/>
    <n v="99.749771118164105"/>
    <n v="100"/>
    <n v="99.905868530273395"/>
    <n v="99.962120056152301"/>
    <n v="99.990341186523395"/>
    <n v="99.998847961425795"/>
    <n v="100"/>
    <n v="100"/>
    <n v="1"/>
    <s v="&gt; 75"/>
    <s v="&gt; 10 &lt; 25"/>
    <n v="0.50766"/>
    <n v="0.49234"/>
    <n v="50.765999999999998"/>
    <n v="49.234000000000002"/>
  </r>
  <r>
    <x v="185"/>
    <s v="TLS"/>
    <s v="Access to electricity (% of population)"/>
    <s v="EG.ELC.ACCS.ZS"/>
    <n v="35.675403594970703"/>
    <n v="36.6"/>
    <n v="41.100101470947301"/>
    <n v="43.844738006591797"/>
    <n v="38"/>
    <n v="49.385078430175803"/>
    <n v="52.174774169921903"/>
    <n v="54.973484039306598"/>
    <n v="57.7781982421875"/>
    <n v="67.2815339423354"/>
    <n v="63.394138336181598"/>
    <s v=" &gt; 50 %  &lt; 75%"/>
    <s v="&lt; 0"/>
    <s v="&gt; 10 &lt; 25"/>
    <n v="0.34022000000000002"/>
    <n v="0.65977999999999992"/>
    <n v="34.022000000000006"/>
    <n v="65.977999999999994"/>
  </r>
  <r>
    <x v="186"/>
    <s v="TON"/>
    <s v="Access to electricity (% of population)"/>
    <s v="EG.ELC.ACCS.ZS"/>
    <n v="92.3"/>
    <n v="90.069572448730497"/>
    <n v="90.780235290527301"/>
    <n v="91.511932373046903"/>
    <n v="92.261650085449205"/>
    <n v="92.175456108245996"/>
    <n v="92.8"/>
    <n v="94.588905334472699"/>
    <n v="95.380676269531307"/>
    <n v="96.175453186035199"/>
    <n v="97.02"/>
    <s v="&gt; 97%"/>
    <s v="&gt; 25   &lt; 50"/>
    <s v="&gt; 0 &lt;10"/>
    <n v="0.23898"/>
    <n v="0.76102000000000003"/>
    <n v="23.898"/>
    <n v="76.102000000000004"/>
  </r>
  <r>
    <x v="187"/>
    <s v="TTO"/>
    <s v="Access to electricity (% of population)"/>
    <s v="EG.ELC.ACCS.ZS"/>
    <n v="96.190330505371094"/>
    <n v="96.997734069824205"/>
    <n v="97.827667236328097"/>
    <n v="99"/>
    <n v="99.298362731933594"/>
    <n v="99.736145019531307"/>
    <n v="99.936935424804702"/>
    <n v="99.992935180664105"/>
    <n v="100"/>
    <n v="100"/>
    <n v="100"/>
    <n v="1"/>
    <s v="&gt; 11   &lt; 25"/>
    <s v="&gt; 0 &lt;10"/>
    <n v="8.2699999999999899E-2"/>
    <n v="0.9173"/>
    <n v="8.2699999999999907"/>
    <n v="91.73"/>
  </r>
  <r>
    <x v="188"/>
    <s v="TUN"/>
    <s v="Access to electricity (% of population)"/>
    <s v="EG.ELC.ACCS.ZS"/>
    <n v="99.4"/>
    <n v="99.4"/>
    <n v="99.4"/>
    <n v="99.5"/>
    <n v="99.5"/>
    <n v="99.5"/>
    <n v="99.5"/>
    <n v="99.7"/>
    <n v="99.8"/>
    <n v="100"/>
    <n v="100"/>
    <n v="1"/>
    <s v="&gt; 11   &lt; 25"/>
    <s v="&gt; 10 &lt; 25"/>
    <n v="0.67259000000000002"/>
    <n v="0.32741000000000003"/>
    <n v="67.259"/>
    <n v="32.741000000000007"/>
  </r>
  <r>
    <x v="189"/>
    <s v="TUR"/>
    <s v="Access to electricity (% of population)"/>
    <s v="EG.ELC.ACCS.ZS"/>
    <n v="97.730339050292997"/>
    <n v="98.269851684570298"/>
    <n v="98.806900024414105"/>
    <n v="99.310745239257798"/>
    <n v="100"/>
    <n v="99.910781860351506"/>
    <n v="99.985656738281307"/>
    <n v="99.999252319335895"/>
    <n v="100"/>
    <n v="100"/>
    <n v="100"/>
    <n v="1"/>
    <s v="&gt; 50   &lt; 75"/>
    <s v="&gt; 10 &lt; 25"/>
    <n v="0.74363000000000001"/>
    <n v="0.25636999999999999"/>
    <n v="74.363"/>
    <n v="25.637"/>
  </r>
  <r>
    <x v="190"/>
    <s v="TUV"/>
    <s v="Access to electricity (% of population)"/>
    <s v="EG.ELC.ACCS.ZS"/>
    <n v="95.854827880859403"/>
    <n v="96.7"/>
    <n v="96.450042724609403"/>
    <n v="96.779937744140597"/>
    <n v="97.127861022949205"/>
    <n v="97.490798950195298"/>
    <n v="97.671777399204998"/>
    <n v="98.249725341796903"/>
    <n v="98.639701843261705"/>
    <n v="99.032676696777301"/>
    <n v="99.426155090332003"/>
    <s v="&gt; 97%"/>
    <s v="&gt; 50   &lt; 75"/>
    <s v="&gt; 0 &lt;10"/>
    <n v="0.61489000000000005"/>
    <n v="0.38511000000000001"/>
    <n v="61.489000000000004"/>
    <n v="38.511000000000003"/>
  </r>
  <r>
    <x v="191"/>
    <s v="TZA"/>
    <s v="Access to electricity (% of population)"/>
    <s v="EG.ELC.ACCS.ZS"/>
    <n v="13.295744895935099"/>
    <n v="13.935788154601999"/>
    <n v="11.5"/>
    <n v="11.2"/>
    <n v="14.8"/>
    <n v="14.2"/>
    <n v="15.3"/>
    <n v="16.399999999999999"/>
    <n v="18.910179138183601"/>
    <n v="18.5"/>
    <n v="32.799999999999997"/>
    <s v="&gt; 25%      &lt; 50%"/>
    <s v="&gt; 75"/>
    <s v="&gt; 25 &lt; 50"/>
    <n v="0.33022999999999991"/>
    <n v="0.66976999999999998"/>
    <n v="33.022999999999989"/>
    <n v="66.977000000000004"/>
  </r>
  <r>
    <x v="192"/>
    <s v="UGA"/>
    <s v="Access to electricity (% of population)"/>
    <s v="EG.ELC.ACCS.ZS"/>
    <n v="9"/>
    <n v="12.7211399078369"/>
    <n v="13.3838567733765"/>
    <n v="10"/>
    <n v="14.769371032714799"/>
    <n v="14.6"/>
    <n v="16.214963912963899"/>
    <n v="13.9"/>
    <n v="20.399999999999999"/>
    <n v="18.5"/>
    <n v="26.7"/>
    <s v="&gt; 25%      &lt; 50%"/>
    <s v="&gt; 75"/>
    <s v="&gt; 25 &lt; 50"/>
    <n v="0.16794000000000003"/>
    <n v="0.83205999999999991"/>
    <n v="16.794000000000004"/>
    <n v="83.205999999999989"/>
  </r>
  <r>
    <x v="193"/>
    <s v="UKR"/>
    <s v="Access to electricity (% of population)"/>
    <s v="EG.ELC.ACCS.ZS"/>
    <n v="99.63037109375"/>
    <n v="99.8"/>
    <n v="99.782707214355497"/>
    <n v="99.872482299804702"/>
    <n v="99.945075988769503"/>
    <n v="99.985046386718807"/>
    <n v="99.867491166077698"/>
    <n v="100"/>
    <n v="100"/>
    <n v="100"/>
    <n v="100"/>
    <n v="1"/>
    <s v="&lt; 0"/>
    <s v="&lt; 0"/>
    <n v="0.70139999999999991"/>
    <n v="0.29860000000000003"/>
    <n v="70.139999999999986"/>
    <n v="29.860000000000003"/>
  </r>
  <r>
    <x v="194"/>
    <s v="URY"/>
    <s v="Access to electricity (% of population)"/>
    <s v="EG.ELC.ACCS.ZS"/>
    <n v="98.505426"/>
    <n v="98.692635999999993"/>
    <n v="98.784355000000005"/>
    <n v="98.830696105957003"/>
    <n v="98.989486694335994"/>
    <n v="99.17"/>
    <n v="99.349075317382798"/>
    <n v="99.611807999999996"/>
    <n v="99.657084999999995"/>
    <n v="99.709479999999999"/>
    <n v="100"/>
    <n v="1"/>
    <s v="&gt; 75"/>
    <s v="&gt; 0 &lt;10"/>
    <n v="0.95600999999999992"/>
    <n v="4.3990000000000001E-2"/>
    <n v="95.600999999999985"/>
    <n v="4.399"/>
  </r>
  <r>
    <x v="195"/>
    <s v="USA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gt; 25   &lt; 50"/>
    <s v="&gt; 0 &lt;10"/>
    <n v="0.8196"/>
    <n v="0.18039999999999998"/>
    <n v="81.96"/>
    <n v="18.04"/>
  </r>
  <r>
    <x v="196"/>
    <s v="UZB"/>
    <s v="Access to electricity (% of population)"/>
    <s v="EG.ELC.ACCS.ZS"/>
    <n v="99.490096097274005"/>
    <n v="99.843109130859403"/>
    <n v="99.9029541015625"/>
    <n v="99.955497741699205"/>
    <n v="99.9866943359375"/>
    <n v="99.997909545898395"/>
    <n v="99.999908447265597"/>
    <n v="100"/>
    <n v="100"/>
    <n v="100"/>
    <n v="100"/>
    <n v="1"/>
    <s v="&gt; 75"/>
    <s v="&gt; 10 &lt; 25"/>
    <n v="0.36620000000000003"/>
    <n v="0.63380000000000003"/>
    <n v="36.620000000000005"/>
    <n v="63.38"/>
  </r>
  <r>
    <x v="197"/>
    <s v="VCT"/>
    <s v="Access to electricity (% of population)"/>
    <s v="EG.ELC.ACCS.ZS"/>
    <n v="87.800765991210994"/>
    <n v="88.79"/>
    <n v="90.470222473144503"/>
    <n v="91.837242126464801"/>
    <n v="93.222282409667997"/>
    <n v="94.622344970703097"/>
    <n v="96.034423828125"/>
    <n v="97.455513000488295"/>
    <n v="98.598648071289006"/>
    <n v="99.455062866210895"/>
    <n v="100"/>
    <n v="1"/>
    <s v="&gt; 25   &lt; 50"/>
    <s v="&gt; 0 &lt;10"/>
    <n v="0.51246999999999998"/>
    <n v="0.48752999999999996"/>
    <n v="51.247"/>
    <n v="48.752999999999993"/>
  </r>
  <r>
    <x v="198"/>
    <s v="VEN"/>
    <s v="Access to electricity (% of population)"/>
    <s v="EG.ELC.ACCS.ZS"/>
    <n v="98.536346435546903"/>
    <n v="98.572311401367202"/>
    <n v="98.630798339843807"/>
    <n v="98.710304260253906"/>
    <n v="98.807846069335895"/>
    <n v="98.84"/>
    <n v="99.044967651367202"/>
    <n v="99.178550720214801"/>
    <n v="99.318145751953097"/>
    <n v="99.460739135742202"/>
    <n v="99.603836059570298"/>
    <n v="1"/>
    <s v="&gt; 75"/>
    <s v="&gt; 10 &lt; 25"/>
    <n v="0.89097999999999999"/>
    <n v="0.10901999999999999"/>
    <n v="89.097999999999999"/>
    <n v="10.901999999999999"/>
  </r>
  <r>
    <x v="199"/>
    <s v="VIR"/>
    <s v="Access to electricity (% of population)"/>
    <s v="EG.ELC.ACCS.ZS"/>
    <n v="100"/>
    <n v="100"/>
    <n v="100"/>
    <n v="100"/>
    <n v="100"/>
    <n v="100"/>
    <n v="100"/>
    <n v="100"/>
    <n v="100"/>
    <n v="100"/>
    <n v="100"/>
    <n v="1"/>
    <s v="&lt; 0"/>
    <s v="&lt; 0"/>
    <n v="0.95575999999999972"/>
    <n v="4.4240000000000099E-2"/>
    <n v="95.575999999999965"/>
    <n v="4.4240000000000101"/>
  </r>
  <r>
    <x v="200"/>
    <s v="VNM"/>
    <s v="Access to electricity (% of population)"/>
    <s v="EG.ELC.ACCS.ZS"/>
    <n v="96"/>
    <n v="94.046867370605497"/>
    <n v="95.208259582519503"/>
    <n v="96.1"/>
    <n v="97.591133117675795"/>
    <n v="99"/>
    <n v="100"/>
    <n v="100"/>
    <n v="99.2"/>
    <n v="100"/>
    <n v="100"/>
    <n v="1"/>
    <s v="&gt; 75"/>
    <s v="&gt; 10 &lt; 25"/>
    <n v="0.34878999999999999"/>
    <n v="0.65120999999999984"/>
    <n v="34.878999999999998"/>
    <n v="65.120999999999981"/>
  </r>
  <r>
    <x v="201"/>
    <s v="VUT"/>
    <s v="Access to electricity (% of population)"/>
    <s v="EG.ELC.ACCS.ZS"/>
    <n v="26.44"/>
    <n v="33.624620060790299"/>
    <n v="33.873973846435497"/>
    <n v="33.291115192198099"/>
    <n v="36.898365020752003"/>
    <n v="38.4345893859863"/>
    <n v="39.982830047607401"/>
    <n v="31.7"/>
    <n v="43.103347778320298"/>
    <n v="44.669612884521499"/>
    <n v="57.82"/>
    <s v=" &gt; 50 %  &lt; 75%"/>
    <s v="&gt; 75"/>
    <s v="&gt; 25 &lt; 50"/>
    <n v="0.26754000000000006"/>
    <n v="0.73245999999999989"/>
    <n v="26.754000000000005"/>
    <n v="73.245999999999995"/>
  </r>
  <r>
    <x v="202"/>
    <s v="WSM"/>
    <s v="Access to electricity (% of population)"/>
    <s v="EG.ELC.ACCS.ZS"/>
    <n v="96.371729727459794"/>
    <n v="93.768531799316406"/>
    <n v="94.694328308105497"/>
    <n v="97.9"/>
    <n v="96.606010437011705"/>
    <n v="96.668574699484907"/>
    <n v="98.504707336425795"/>
    <n v="99.255645751953097"/>
    <n v="97.9"/>
    <n v="99.938278198242202"/>
    <n v="100"/>
    <n v="1"/>
    <s v="&gt; 50   &lt; 75"/>
    <s v="&gt; 0 &lt;10"/>
    <n v="0.18830000000000002"/>
    <n v="0.81169999999999998"/>
    <n v="18.830000000000002"/>
    <n v="81.17"/>
  </r>
  <r>
    <x v="203"/>
    <s v="XKX"/>
    <s v="Access to electricity (% of population)"/>
    <s v="EG.ELC.ACCS.ZS"/>
    <n v="96.715919494628906"/>
    <n v="97.244033813476605"/>
    <n v="97.794670104980497"/>
    <n v="98.377059936523395"/>
    <n v="0"/>
    <n v="99.430435180664105"/>
    <n v="99.773651123046903"/>
    <n v="99.9425048828125"/>
    <n v="99.993133544921903"/>
    <n v="100"/>
    <n v="100"/>
    <n v="1"/>
    <s v="&gt; 50   &lt; 75"/>
    <s v="&gt; 0 &lt;10"/>
    <n v="1"/>
    <n v="0"/>
    <n v="100"/>
    <n v="0"/>
  </r>
  <r>
    <x v="204"/>
    <s v="YEM"/>
    <s v="Access to electricity (% of population)"/>
    <s v="EG.ELC.ACCS.ZS"/>
    <n v="55.8003346346905"/>
    <n v="59.042709350585902"/>
    <n v="60.386539459228501"/>
    <n v="61.751399993896499"/>
    <n v="63.134281158447301"/>
    <n v="64.532180786132798"/>
    <n v="65.942100524902301"/>
    <n v="75.599999999999994"/>
    <n v="66.099999999999994"/>
    <n v="70.213905334472699"/>
    <n v="71.642349243164105"/>
    <s v=" &gt; 50 %  &lt; 75%"/>
    <s v="&lt; 0"/>
    <s v="&gt; 25 &lt; 50"/>
    <n v="0.35769000000000001"/>
    <n v="0.64230999999999983"/>
    <n v="35.768999999999998"/>
    <n v="64.23099999999998"/>
  </r>
  <r>
    <x v="205"/>
    <s v="ZAF"/>
    <s v="Access to electricity (% of population)"/>
    <s v="EG.ELC.ACCS.ZS"/>
    <n v="80.7"/>
    <n v="82"/>
    <n v="81.900000000000006"/>
    <n v="82.7"/>
    <n v="82.9"/>
    <n v="84.7"/>
    <n v="85.3"/>
    <n v="85.4"/>
    <n v="86"/>
    <n v="85.5"/>
    <n v="84.2"/>
    <s v="&gt; 75%      &lt; 97%"/>
    <s v="&gt; 1   &lt; 11"/>
    <s v="&gt; 10 &lt; 25"/>
    <n v="0.65782000000000018"/>
    <n v="0.34217999999999998"/>
    <n v="65.782000000000025"/>
    <n v="34.217999999999996"/>
  </r>
  <r>
    <x v="206"/>
    <s v="ZMB"/>
    <s v="Access to electricity (% of population)"/>
    <s v="EG.ELC.ACCS.ZS"/>
    <n v="21.737333297729499"/>
    <n v="18.5"/>
    <n v="22.714685440063501"/>
    <n v="23.235649108886701"/>
    <n v="22"/>
    <n v="24.3286437988281"/>
    <n v="24.894666671752901"/>
    <n v="25.469701766967798"/>
    <n v="27.9"/>
    <n v="31.1"/>
    <n v="27.219337463378899"/>
    <s v="&gt; 25%      &lt; 50%"/>
    <s v="&gt; 50   &lt; 75"/>
    <s v="&gt; 25 &lt; 50"/>
    <n v="0.41839999999999994"/>
    <n v="0.58160000000000001"/>
    <n v="41.839999999999996"/>
    <n v="58.160000000000004"/>
  </r>
  <r>
    <x v="207"/>
    <s v="ZWE"/>
    <s v="Access to electricity (% of population)"/>
    <s v="EG.ELC.ACCS.ZS"/>
    <n v="37.200000000000003"/>
    <n v="35.184478759765597"/>
    <n v="35.457309722900398"/>
    <n v="43.369081872874702"/>
    <n v="36.063056945800803"/>
    <n v="36.9"/>
    <n v="36.728878021240199"/>
    <n v="37.076812744140597"/>
    <n v="32.299999999999997"/>
    <n v="33.700000000000003"/>
    <n v="38.145137786865199"/>
    <s v="&gt; 25%      &lt; 50%"/>
    <s v="&gt; 75"/>
    <s v="&gt; 10 &lt; 25"/>
    <n v="0.32207000000000002"/>
    <n v="0.67793000000000003"/>
    <n v="32.207000000000001"/>
    <n v="67.7930000000000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ABW"/>
    <n v="95.570144653320298"/>
    <n v="44.678521757541894"/>
    <s v="&gt;75%      "/>
    <s v="&lt; 50"/>
    <n v="0.41106999999999999"/>
    <n v="0.58893000000000006"/>
    <n v="41.106999999999999"/>
    <n v="58.893000000000008"/>
    <x v="0"/>
    <s v="GOOD"/>
    <x v="0"/>
  </r>
  <r>
    <x v="1"/>
    <s v="AFG"/>
    <n v="84.137138366699205"/>
    <n v="82.33005680959306"/>
    <s v="&gt;75%      "/>
    <s v="&lt; 50"/>
    <n v="0.27569999999999995"/>
    <n v="0.72429999999999994"/>
    <n v="27.569999999999993"/>
    <n v="72.429999999999993"/>
    <x v="1"/>
    <s v="WORST"/>
    <x v="1"/>
  </r>
  <r>
    <x v="2"/>
    <s v="AGO"/>
    <n v="40.520606994628899"/>
    <n v="73.122081008667749"/>
    <s v="&lt;50%"/>
    <s v="&lt; 50"/>
    <n v="0.45578000000000007"/>
    <n v="0.54422000000000004"/>
    <n v="45.57800000000001"/>
    <n v="54.422000000000004"/>
    <x v="1"/>
    <s v="WORST"/>
    <x v="2"/>
  </r>
  <r>
    <x v="3"/>
    <s v="ALB"/>
    <n v="100"/>
    <n v="33.350906806588867"/>
    <n v="1"/>
    <s v="&lt; 50"/>
    <n v="0.59316000000000002"/>
    <n v="0.40683999999999987"/>
    <n v="59.316000000000003"/>
    <n v="40.683999999999983"/>
    <x v="0"/>
    <s v="GOOD"/>
    <x v="3"/>
  </r>
  <r>
    <x v="4"/>
    <s v="ARE"/>
    <n v="100"/>
    <n v="49.135649350927615"/>
    <n v="1"/>
    <s v="&lt; 50"/>
    <n v="0.86058000000000012"/>
    <n v="0.13942000000000002"/>
    <n v="86.058000000000007"/>
    <n v="13.942000000000002"/>
    <x v="0"/>
    <s v="GOOD"/>
    <x v="4"/>
  </r>
  <r>
    <x v="5"/>
    <s v="ARG"/>
    <n v="100"/>
    <n v="30.866860767162734"/>
    <n v="1"/>
    <s v="&lt; 50"/>
    <n v="0.92030000000000012"/>
    <n v="7.9699999999999979E-2"/>
    <n v="92.030000000000015"/>
    <n v="7.969999999999998"/>
    <x v="1"/>
    <s v="GOOD"/>
    <x v="5"/>
  </r>
  <r>
    <x v="6"/>
    <s v="ARM"/>
    <n v="100"/>
    <n v="44.296377404200022"/>
    <n v="1"/>
    <s v="&lt; 50"/>
    <n v="0.62467000000000006"/>
    <n v="0.37533000000000005"/>
    <n v="62.467000000000006"/>
    <n v="37.533000000000008"/>
    <x v="0"/>
    <s v="WORST"/>
    <x v="6"/>
  </r>
  <r>
    <x v="7"/>
    <s v="ATG"/>
    <n v="97.354667663574205"/>
    <n v="28.828341428606912"/>
    <s v="&gt;75%      "/>
    <s v="&lt; 50"/>
    <n v="0.23046999999999998"/>
    <n v="0.76953000000000005"/>
    <n v="23.046999999999997"/>
    <n v="76.953000000000003"/>
    <x v="1"/>
    <s v="GOOD"/>
    <x v="7"/>
  </r>
  <r>
    <x v="8"/>
    <s v="AUS"/>
    <n v="100"/>
    <n v="57.414042155764108"/>
    <n v="1"/>
    <s v="&lt; 50"/>
    <n v="0.89682999999999991"/>
    <n v="0.10317000000000001"/>
    <n v="89.682999999999993"/>
    <n v="10.317000000000002"/>
    <x v="1"/>
    <s v="GOOD"/>
    <x v="8"/>
  </r>
  <r>
    <x v="9"/>
    <s v="AUT"/>
    <n v="100"/>
    <n v="57.462608351168953"/>
    <n v="1"/>
    <s v="&lt;0"/>
    <n v="0.66110000000000002"/>
    <n v="0.33889999999999998"/>
    <n v="66.11"/>
    <n v="33.89"/>
    <x v="1"/>
    <s v="GOOD"/>
    <x v="9"/>
  </r>
  <r>
    <x v="10"/>
    <s v="AZE"/>
    <n v="100"/>
    <n v="51.476091701183158"/>
    <n v="1"/>
    <s v="&lt;0"/>
    <n v="0.55181000000000002"/>
    <n v="0.44818999999999998"/>
    <n v="55.181000000000004"/>
    <n v="44.818999999999996"/>
    <x v="0"/>
    <s v="WORST"/>
    <x v="10"/>
  </r>
  <r>
    <x v="11"/>
    <s v="BDI"/>
    <n v="7.5884771347045898"/>
    <n v="41.739041585777052"/>
    <s v="&lt;50%"/>
    <s v="&lt; 50"/>
    <n v="0.12667000000000009"/>
    <n v="0.87332999999999994"/>
    <n v="12.667000000000009"/>
    <n v="87.332999999999998"/>
    <x v="1"/>
    <s v="WORST"/>
    <x v="11"/>
  </r>
  <r>
    <x v="12"/>
    <s v="BEL"/>
    <n v="100"/>
    <n v="49.324572235601863"/>
    <n v="1"/>
    <s v="&lt;0"/>
    <n v="0.9793400000000001"/>
    <n v="2.0660000000000001E-2"/>
    <n v="97.934000000000012"/>
    <n v="2.0660000000000003"/>
    <x v="0"/>
    <s v="GOOD"/>
    <x v="12"/>
  </r>
  <r>
    <x v="13"/>
    <s v="BEN"/>
    <n v="41.402614593505902"/>
    <n v="66.570548902058121"/>
    <s v="&lt;50%"/>
    <s v="&lt; 50"/>
    <n v="0.44847000000000004"/>
    <n v="0.55152999999999996"/>
    <n v="44.847000000000001"/>
    <n v="55.152999999999999"/>
    <x v="1"/>
    <s v="WORST"/>
    <x v="13"/>
  </r>
  <r>
    <x v="14"/>
    <s v="BFA"/>
    <n v="19.1647129058838"/>
    <n v="30.832274170271806"/>
    <s v="&lt;50%"/>
    <s v="&lt; 50"/>
    <n v="0.31511000000000006"/>
    <n v="0.68489"/>
    <n v="31.511000000000006"/>
    <n v="68.489000000000004"/>
    <x v="0"/>
    <s v="WORST"/>
    <x v="14"/>
  </r>
  <r>
    <x v="15"/>
    <s v="BGD"/>
    <n v="75.92"/>
    <n v="46.815464995551395"/>
    <s v="&gt;75%      "/>
    <s v="&gt; 50"/>
    <n v="0.35790000000000011"/>
    <n v="0.64209999999999978"/>
    <n v="35.790000000000013"/>
    <n v="64.20999999999998"/>
    <x v="1"/>
    <s v="WORST"/>
    <x v="15"/>
  </r>
  <r>
    <x v="16"/>
    <s v="BGR"/>
    <n v="100"/>
    <n v="43.663166927071416"/>
    <n v="1"/>
    <s v="&lt; 50"/>
    <n v="0.74580999999999986"/>
    <n v="0.25419000000000003"/>
    <n v="74.580999999999989"/>
    <n v="25.419000000000004"/>
    <x v="1"/>
    <s v="GOOD"/>
    <x v="16"/>
  </r>
  <r>
    <x v="17"/>
    <s v="BHR"/>
    <n v="100"/>
    <n v="48.717405519652971"/>
    <n v="1"/>
    <s v="&lt; 50"/>
    <n v="0.88898999999999984"/>
    <n v="0.11101000000000001"/>
    <n v="88.898999999999987"/>
    <n v="11.101000000000001"/>
    <x v="0"/>
    <s v="WORST"/>
    <x v="17"/>
  </r>
  <r>
    <x v="18"/>
    <s v="BHS"/>
    <n v="100"/>
    <n v="38.44247916893665"/>
    <n v="1"/>
    <s v="&lt; 50"/>
    <n v="0.83"/>
    <n v="0.17"/>
    <n v="83"/>
    <n v="17"/>
    <x v="0"/>
    <s v="GOOD"/>
    <x v="18"/>
  </r>
  <r>
    <x v="19"/>
    <s v="BIH"/>
    <n v="100"/>
    <n v="14.122041210951469"/>
    <n v="1"/>
    <s v="&lt;0"/>
    <n v="0.40135000000000004"/>
    <n v="0.59865000000000002"/>
    <n v="40.135000000000005"/>
    <n v="59.865000000000002"/>
    <x v="1"/>
    <s v="WORST"/>
    <x v="19"/>
  </r>
  <r>
    <x v="20"/>
    <s v="BLR"/>
    <n v="100"/>
    <n v="39.860729422058171"/>
    <n v="1"/>
    <s v="&lt;0"/>
    <n v="0.77416000000000007"/>
    <n v="0.22584000000000001"/>
    <n v="77.416000000000011"/>
    <n v="22.584"/>
    <x v="1"/>
    <s v="GOOD"/>
    <x v="20"/>
  </r>
  <r>
    <x v="21"/>
    <s v="BLZ"/>
    <n v="92.214317321777301"/>
    <n v="23.400981702994351"/>
    <s v="&gt;75%      "/>
    <s v="&lt; 50"/>
    <n v="0.43742000000000003"/>
    <n v="0.56257999999999997"/>
    <n v="43.742000000000004"/>
    <n v="56.257999999999996"/>
    <x v="1"/>
    <s v="GOOD"/>
    <x v="21"/>
  </r>
  <r>
    <x v="22"/>
    <s v="BMU"/>
    <n v="100"/>
    <n v="52.070211522270426"/>
    <n v="1"/>
    <s v="&lt;0"/>
    <n v="1"/>
    <n v="0"/>
    <n v="100"/>
    <n v="0"/>
    <x v="0"/>
    <s v="GOOD"/>
    <x v="22"/>
  </r>
  <r>
    <x v="23"/>
    <s v="BOL"/>
    <n v="93.039131164550795"/>
    <n v="51.555540465159289"/>
    <s v="&gt;75%      "/>
    <s v="&lt; 50"/>
    <n v="0.69303000000000003"/>
    <n v="0.30697000000000002"/>
    <n v="69.302999999999997"/>
    <n v="30.697000000000003"/>
    <x v="1"/>
    <s v="WORST"/>
    <x v="23"/>
  </r>
  <r>
    <x v="24"/>
    <s v="BRA"/>
    <n v="100"/>
    <n v="38.922523512357742"/>
    <n v="1"/>
    <s v="&lt;0"/>
    <n v="0.86172000000000015"/>
    <n v="0.13827999999999999"/>
    <n v="86.172000000000011"/>
    <n v="13.827999999999999"/>
    <x v="0"/>
    <s v="WORST"/>
    <x v="24"/>
  </r>
  <r>
    <x v="25"/>
    <s v="BRB"/>
    <n v="100"/>
    <n v="42.045786817545597"/>
    <n v="1"/>
    <s v="&lt; 50"/>
    <n v="0.31373999999999991"/>
    <n v="0.6862600000000002"/>
    <n v="31.373999999999992"/>
    <n v="68.626000000000019"/>
    <x v="1"/>
    <s v="GOOD"/>
    <x v="25"/>
  </r>
  <r>
    <x v="26"/>
    <s v="BRN"/>
    <n v="100"/>
    <n v="24.568346389372728"/>
    <n v="1"/>
    <s v="&lt;0"/>
    <n v="0.77797000000000005"/>
    <n v="0.22203000000000003"/>
    <n v="77.797000000000011"/>
    <n v="22.203000000000003"/>
    <x v="1"/>
    <s v="GOOD"/>
    <x v="26"/>
  </r>
  <r>
    <x v="27"/>
    <s v="BTN"/>
    <n v="100"/>
    <n v="34.574892451692307"/>
    <n v="1"/>
    <s v="&lt; 50"/>
    <n v="0.40094999999999997"/>
    <n v="0.59904999999999997"/>
    <n v="40.094999999999999"/>
    <n v="59.904999999999994"/>
    <x v="0"/>
    <s v="GOOD"/>
    <x v="27"/>
  </r>
  <r>
    <x v="28"/>
    <s v="BWA"/>
    <n v="60.688396453857401"/>
    <n v="47.31727865181832"/>
    <s v="&lt;75%"/>
    <s v="&lt; 50"/>
    <n v="0.57984000000000013"/>
    <n v="0.42016000000000003"/>
    <n v="57.984000000000016"/>
    <n v="42.016000000000005"/>
    <x v="1"/>
    <s v="GOOD"/>
    <x v="28"/>
  </r>
  <r>
    <x v="29"/>
    <s v="CAF"/>
    <n v="13.9851121902466"/>
    <n v="42.577513046655319"/>
    <s v="&lt;50%"/>
    <s v="&lt;0"/>
    <n v="0.40646000000000004"/>
    <n v="0.59354000000000007"/>
    <n v="40.646000000000001"/>
    <n v="59.354000000000006"/>
    <x v="1"/>
    <s v="WORST"/>
    <x v="29"/>
  </r>
  <r>
    <x v="30"/>
    <s v="CAN"/>
    <n v="100"/>
    <n v="46.564483768978207"/>
    <n v="1"/>
    <s v="&lt;0"/>
    <n v="0.82182999999999995"/>
    <n v="0.17817000000000005"/>
    <n v="82.182999999999993"/>
    <n v="17.817000000000004"/>
    <x v="1"/>
    <s v="GOOD"/>
    <x v="30"/>
  </r>
  <r>
    <x v="31"/>
    <s v="CHE"/>
    <n v="100"/>
    <n v="7.1837708324074585"/>
    <n v="1"/>
    <s v="&lt; 50"/>
    <n v="0.74077000000000015"/>
    <n v="0.25922999999999996"/>
    <n v="74.077000000000012"/>
    <n v="25.922999999999995"/>
    <x v="0"/>
    <s v="GOOD"/>
    <x v="31"/>
  </r>
  <r>
    <x v="32"/>
    <s v="CHL"/>
    <n v="100"/>
    <n v="37.270168411572349"/>
    <n v="1"/>
    <s v="&lt; 50"/>
    <n v="0.89856999999999998"/>
    <n v="0.10143000000000002"/>
    <n v="89.856999999999999"/>
    <n v="10.143000000000002"/>
    <x v="1"/>
    <s v="GOOD"/>
    <x v="32"/>
  </r>
  <r>
    <x v="33"/>
    <s v="CHN"/>
    <n v="100"/>
    <n v="28.041489433297301"/>
    <n v="1"/>
    <s v="&gt; 50"/>
    <n v="0.57903000000000016"/>
    <n v="0.42096999999999996"/>
    <n v="57.903000000000013"/>
    <n v="42.096999999999994"/>
    <x v="1"/>
    <s v="WORST"/>
    <x v="33"/>
  </r>
  <r>
    <x v="34"/>
    <s v="CIV"/>
    <n v="64.3"/>
    <n v="35.018804764907692"/>
    <s v="&lt;75%"/>
    <s v="&lt; 50"/>
    <n v="0.55545000000000011"/>
    <n v="0.44455"/>
    <n v="55.545000000000009"/>
    <n v="44.454999999999998"/>
    <x v="0"/>
    <s v="WORST"/>
    <x v="34"/>
  </r>
  <r>
    <x v="35"/>
    <s v="CMR"/>
    <n v="60.0747680664063"/>
    <n v="39.737468746552651"/>
    <s v="&lt;75%"/>
    <s v="&lt; 50"/>
    <n v="0.55488999999999999"/>
    <n v="0.44511000000000006"/>
    <n v="55.488999999999997"/>
    <n v="44.511000000000003"/>
    <x v="1"/>
    <s v="WORST"/>
    <x v="35"/>
  </r>
  <r>
    <x v="36"/>
    <s v="COD"/>
    <n v="17.1473789215088"/>
    <n v="7.8133807932385597"/>
    <s v="&lt;50%"/>
    <s v="&lt; 50"/>
    <n v="0.43537000000000003"/>
    <n v="0.56462999999999997"/>
    <n v="43.537000000000006"/>
    <n v="56.462999999999994"/>
    <x v="1"/>
    <s v="WORST"/>
    <x v="36"/>
  </r>
  <r>
    <x v="37"/>
    <s v="COG"/>
    <n v="56.566169738769503"/>
    <n v="37.336768753293903"/>
    <s v="&lt;75%"/>
    <s v="&lt;0"/>
    <n v="0.66212000000000004"/>
    <n v="0.33788000000000001"/>
    <n v="66.212000000000003"/>
    <n v="33.788000000000004"/>
    <x v="1"/>
    <s v="WORST"/>
    <x v="37"/>
  </r>
  <r>
    <x v="38"/>
    <s v="COL"/>
    <n v="99.004455566406307"/>
    <n v="37.362160985634986"/>
    <s v="&gt;75%      "/>
    <s v="&lt;0"/>
    <n v="0.76978000000000002"/>
    <n v="0.23022000000000001"/>
    <n v="76.978000000000009"/>
    <n v="23.022000000000002"/>
    <x v="0"/>
    <s v="WORST"/>
    <x v="38"/>
  </r>
  <r>
    <x v="39"/>
    <s v="COM"/>
    <n v="77.844215393066406"/>
    <n v="36.266827752156907"/>
    <s v="&gt;75%      "/>
    <s v="&lt; 50"/>
    <n v="0.28541"/>
    <n v="0.71458999999999995"/>
    <n v="28.541"/>
    <n v="71.458999999999989"/>
    <x v="1"/>
    <s v="GOOD"/>
    <x v="39"/>
  </r>
  <r>
    <x v="40"/>
    <s v="CPV"/>
    <n v="92.611587524414105"/>
    <n v="10.764760658894014"/>
    <s v="&gt;75%      "/>
    <s v="&lt;0"/>
    <n v="0.66822999999999999"/>
    <n v="0.33176999999999995"/>
    <n v="66.822999999999993"/>
    <n v="33.176999999999992"/>
    <x v="0"/>
    <s v="GOOD"/>
    <x v="40"/>
  </r>
  <r>
    <x v="41"/>
    <s v="CRI"/>
    <n v="100"/>
    <n v="19.745221374043478"/>
    <n v="1"/>
    <s v="&lt; 50"/>
    <n v="0.78478999999999999"/>
    <n v="0.21521000000000001"/>
    <n v="78.478999999999999"/>
    <n v="21.521000000000001"/>
    <x v="1"/>
    <s v="GOOD"/>
    <x v="41"/>
  </r>
  <r>
    <x v="42"/>
    <s v="CYP"/>
    <n v="100"/>
    <n v="20.182680259461851"/>
    <n v="1"/>
    <s v="&lt;0"/>
    <n v="0.66774000000000011"/>
    <n v="0.33226"/>
    <n v="66.774000000000015"/>
    <n v="33.225999999999999"/>
    <x v="1"/>
    <s v="GOOD"/>
    <x v="42"/>
  </r>
  <r>
    <x v="43"/>
    <s v="CZE"/>
    <n v="100"/>
    <n v="39.498155901572652"/>
    <n v="1"/>
    <s v="&lt;0"/>
    <n v="0.72983000000000009"/>
    <n v="0.27017000000000002"/>
    <n v="72.983000000000004"/>
    <n v="27.017000000000003"/>
    <x v="0"/>
    <s v="GOOD"/>
    <x v="43"/>
  </r>
  <r>
    <x v="44"/>
    <s v="DEU"/>
    <n v="100"/>
    <n v="21.953638704531823"/>
    <n v="1"/>
    <s v="&lt;0"/>
    <n v="0.75721000000000005"/>
    <n v="0.24279000000000001"/>
    <n v="75.721000000000004"/>
    <n v="24.279"/>
    <x v="0"/>
    <s v="GOOD"/>
    <x v="44"/>
  </r>
  <r>
    <x v="45"/>
    <s v="DJI"/>
    <n v="51.782691955566399"/>
    <n v="23.49332270950514"/>
    <s v="&lt;75%"/>
    <s v="&lt; 50"/>
    <n v="0.77522999999999986"/>
    <n v="0.22477000000000003"/>
    <n v="77.522999999999982"/>
    <n v="22.477000000000004"/>
    <x v="0"/>
    <s v="WORST"/>
    <x v="45"/>
  </r>
  <r>
    <x v="46"/>
    <s v="DMA"/>
    <n v="100"/>
    <n v="33.821787490484247"/>
    <n v="1"/>
    <s v="&lt; 50"/>
    <n v="0.70098000000000005"/>
    <n v="0.29901999999999995"/>
    <n v="70.097999999999999"/>
    <n v="29.901999999999994"/>
    <x v="0"/>
    <s v="GOOD"/>
    <x v="46"/>
  </r>
  <r>
    <x v="47"/>
    <s v="DNK"/>
    <n v="100"/>
    <n v="28.88609000707666"/>
    <n v="1"/>
    <s v="&lt;0"/>
    <n v="0.8801500000000001"/>
    <n v="0.11984999999999998"/>
    <n v="88.015000000000015"/>
    <n v="11.984999999999998"/>
    <x v="0"/>
    <s v="GOOD"/>
    <x v="47"/>
  </r>
  <r>
    <x v="48"/>
    <s v="DOM"/>
    <n v="100"/>
    <n v="25.149287340983324"/>
    <n v="1"/>
    <s v="&lt; 50"/>
    <n v="0.80647000000000002"/>
    <n v="0.19353000000000001"/>
    <n v="80.647000000000006"/>
    <n v="19.353000000000002"/>
    <x v="0"/>
    <s v="GOOD"/>
    <x v="48"/>
  </r>
  <r>
    <x v="49"/>
    <s v="DZA"/>
    <n v="99.439567565917997"/>
    <n v="43.075051259115924"/>
    <s v="&gt;75%      "/>
    <s v="&lt;0"/>
    <n v="0.71860999999999997"/>
    <n v="0.28138999999999997"/>
    <n v="71.86099999999999"/>
    <n v="28.138999999999996"/>
    <x v="0"/>
    <s v="WORST"/>
    <x v="49"/>
  </r>
  <r>
    <x v="50"/>
    <s v="ECU"/>
    <n v="99.936813354492202"/>
    <n v="3.6196980129117247"/>
    <n v="1"/>
    <s v="&lt; 50"/>
    <n v="0.64215999999999995"/>
    <n v="0.35783999999999999"/>
    <n v="64.215999999999994"/>
    <n v="35.783999999999999"/>
    <x v="1"/>
    <s v="WORST"/>
    <x v="50"/>
  </r>
  <r>
    <x v="51"/>
    <s v="EGY"/>
    <n v="100"/>
    <n v="27.967679947356018"/>
    <n v="1"/>
    <s v="&lt; 50"/>
    <n v="0.43329999999999996"/>
    <n v="0.56670000000000009"/>
    <n v="43.33"/>
    <n v="56.670000000000009"/>
    <x v="0"/>
    <s v="WORST"/>
    <x v="51"/>
  </r>
  <r>
    <x v="52"/>
    <s v="ERI"/>
    <n v="46.680461883544901"/>
    <n v="43.701987275953577"/>
    <s v="&lt;50%"/>
    <s v="&gt; 50"/>
    <n v="0.23038114285714298"/>
    <n v="0.76961885714285705"/>
    <n v="23.038114285714297"/>
    <n v="76.9618857142857"/>
    <x v="0"/>
    <s v="WORST"/>
    <x v="52"/>
  </r>
  <r>
    <x v="53"/>
    <s v="ESP"/>
    <n v="100"/>
    <n v="21.993465514172836"/>
    <n v="1"/>
    <s v="&lt;0"/>
    <n v="0.80023999999999995"/>
    <n v="0.19975999999999999"/>
    <n v="80.024000000000001"/>
    <n v="19.975999999999999"/>
    <x v="0"/>
    <s v="GOOD"/>
    <x v="53"/>
  </r>
  <r>
    <x v="54"/>
    <s v="EST"/>
    <n v="100"/>
    <n v="27.726673218997362"/>
    <n v="1"/>
    <s v="&lt; 50"/>
    <n v="0.67415000000000003"/>
    <n v="0.32584999999999997"/>
    <n v="67.415000000000006"/>
    <n v="32.584999999999994"/>
    <x v="0"/>
    <s v="GOOD"/>
    <x v="54"/>
  </r>
  <r>
    <x v="55"/>
    <s v="ETH"/>
    <n v="42.9"/>
    <n v="27.078561306511666"/>
    <s v="&lt;50%"/>
    <s v="&gt; 50"/>
    <n v="0.20379"/>
    <n v="0.79620999999999997"/>
    <n v="20.379000000000001"/>
    <n v="79.620999999999995"/>
    <x v="0"/>
    <s v="WORST"/>
    <x v="55"/>
  </r>
  <r>
    <x v="56"/>
    <s v="FIN"/>
    <n v="100"/>
    <n v="23.778812144092417"/>
    <n v="1"/>
    <s v="&lt;0"/>
    <n v="0.84494999999999998"/>
    <n v="0.15504999999999999"/>
    <n v="84.495000000000005"/>
    <n v="15.504999999999999"/>
    <x v="1"/>
    <s v="GOOD"/>
    <x v="56"/>
  </r>
  <r>
    <x v="57"/>
    <s v="FJI"/>
    <n v="98.646049499511705"/>
    <n v="24.116372166551919"/>
    <s v="&gt;75%      "/>
    <s v="&lt; 50"/>
    <n v="0.54467999999999994"/>
    <n v="0.45532"/>
    <n v="54.467999999999996"/>
    <n v="45.532000000000004"/>
    <x v="0"/>
    <s v="GOOD"/>
    <x v="57"/>
  </r>
  <r>
    <x v="58"/>
    <s v="FRA"/>
    <n v="100"/>
    <n v="22.037620730239823"/>
    <n v="1"/>
    <s v="&lt;0"/>
    <n v="0.79977999999999982"/>
    <n v="0.20021999999999998"/>
    <n v="79.97799999999998"/>
    <n v="20.021999999999998"/>
    <x v="1"/>
    <s v="WORST"/>
    <x v="58"/>
  </r>
  <r>
    <x v="59"/>
    <s v="GAB"/>
    <n v="91.395500183105497"/>
    <n v="22.676810151419954"/>
    <s v="&gt;75%      "/>
    <s v="&lt;0"/>
    <n v="0.87549999999999994"/>
    <n v="0.12449999999999999"/>
    <n v="87.55"/>
    <n v="12.45"/>
    <x v="0"/>
    <s v="WORST"/>
    <x v="59"/>
  </r>
  <r>
    <x v="60"/>
    <s v="GBR"/>
    <n v="100"/>
    <n v="35.147152840545836"/>
    <n v="1"/>
    <s v="&lt;0"/>
    <n v="0.83073000000000008"/>
    <n v="0.16927"/>
    <n v="83.073000000000008"/>
    <n v="16.927"/>
    <x v="0"/>
    <s v="GOOD"/>
    <x v="60"/>
  </r>
  <r>
    <x v="61"/>
    <s v="GEO"/>
    <n v="100"/>
    <n v="29.07558495132966"/>
    <n v="1"/>
    <s v="&lt; 50"/>
    <n v="0.54025000000000001"/>
    <n v="0.45975000000000005"/>
    <n v="54.024999999999999"/>
    <n v="45.975000000000001"/>
    <x v="1"/>
    <s v="WORST"/>
    <x v="61"/>
  </r>
  <r>
    <x v="62"/>
    <s v="GHA"/>
    <n v="79.3"/>
    <n v="8.8230200940300687"/>
    <s v="&gt;75%      "/>
    <s v="&lt; 50"/>
    <n v="0.55313000000000012"/>
    <n v="0.44686999999999988"/>
    <n v="55.313000000000009"/>
    <n v="44.686999999999991"/>
    <x v="0"/>
    <s v="WORST"/>
    <x v="62"/>
  </r>
  <r>
    <x v="63"/>
    <s v="GIN"/>
    <n v="33.5"/>
    <n v="24.135289045966857"/>
    <s v="&lt;50%"/>
    <s v="&lt; 50"/>
    <n v="0.38150000000000001"/>
    <n v="0.61849999999999994"/>
    <n v="38.15"/>
    <n v="61.849999999999994"/>
    <x v="0"/>
    <s v="WORST"/>
    <x v="63"/>
  </r>
  <r>
    <x v="64"/>
    <s v="GMB"/>
    <n v="47.757087707519503"/>
    <n v="26.509427640827383"/>
    <s v="&lt;50%"/>
    <s v="&lt; 50"/>
    <n v="0.61"/>
    <n v="0.39"/>
    <n v="61"/>
    <n v="39"/>
    <x v="1"/>
    <s v="WORST"/>
    <x v="64"/>
  </r>
  <r>
    <x v="65"/>
    <s v="GNB"/>
    <n v="14.655790328979499"/>
    <n v="18.373539199357005"/>
    <s v="&lt;50%"/>
    <s v="&lt; 50"/>
    <n v="0.50834000000000001"/>
    <n v="0.49166000000000004"/>
    <n v="50.834000000000003"/>
    <n v="49.166000000000004"/>
    <x v="1"/>
    <s v="WORST"/>
    <x v="65"/>
  </r>
  <r>
    <x v="66"/>
    <s v="GNQ"/>
    <n v="67.889289855957003"/>
    <n v="33.417999133775318"/>
    <s v="&lt;75%"/>
    <s v="&lt;0"/>
    <n v="0.4029600000000001"/>
    <n v="0.5970399999999999"/>
    <n v="40.296000000000006"/>
    <n v="59.703999999999994"/>
    <x v="1"/>
    <s v="WORST"/>
    <x v="66"/>
  </r>
  <r>
    <x v="67"/>
    <s v="GRC"/>
    <n v="100"/>
    <n v="28.086970551983249"/>
    <n v="1"/>
    <s v="&lt;0"/>
    <n v="0.78643999999999992"/>
    <n v="0.21356000000000003"/>
    <n v="78.643999999999991"/>
    <n v="21.356000000000002"/>
    <x v="0"/>
    <s v="WORST"/>
    <x v="67"/>
  </r>
  <r>
    <x v="68"/>
    <s v="GRD"/>
    <n v="92.344367980957003"/>
    <n v="11.313659713129901"/>
    <s v="&gt;75%      "/>
    <s v="&lt; 50"/>
    <n v="0.35656000000000004"/>
    <n v="0.6434399999999999"/>
    <n v="35.656000000000006"/>
    <n v="64.343999999999994"/>
    <x v="1"/>
    <s v="GOOD"/>
    <x v="68"/>
  </r>
  <r>
    <x v="69"/>
    <s v="GTM"/>
    <n v="91.779228210449205"/>
    <n v="18.938647126573823"/>
    <s v="&gt;75%      "/>
    <s v="&lt; 50"/>
    <n v="0.52491999999999994"/>
    <n v="0.47508"/>
    <n v="52.491999999999997"/>
    <n v="47.508000000000003"/>
    <x v="1"/>
    <s v="WORST"/>
    <x v="69"/>
  </r>
  <r>
    <x v="70"/>
    <s v="GUY"/>
    <n v="84.242904663085895"/>
    <n v="12.052907697338959"/>
    <s v="&gt;75%      "/>
    <s v="&lt; 50"/>
    <n v="0.28784000000000004"/>
    <n v="0.7121599999999999"/>
    <n v="28.784000000000002"/>
    <n v="71.215999999999994"/>
    <x v="0"/>
    <s v="WORST"/>
    <x v="70"/>
  </r>
  <r>
    <x v="71"/>
    <s v="HKG"/>
    <n v="100"/>
    <n v="9.5909408559970846"/>
    <n v="1"/>
    <s v="&lt; 50"/>
    <n v="1"/>
    <n v="0"/>
    <n v="100"/>
    <n v="0"/>
    <x v="1"/>
    <s v="GOOD"/>
    <x v="71"/>
  </r>
  <r>
    <x v="72"/>
    <s v="HND"/>
    <n v="87.576629638671903"/>
    <n v="-27.691866654890106"/>
    <s v="&gt;75%      "/>
    <s v="&lt; 50"/>
    <n v="0.55893000000000004"/>
    <n v="0.44107000000000002"/>
    <n v="55.893000000000001"/>
    <n v="44.106999999999999"/>
    <x v="1"/>
    <s v="WORST"/>
    <x v="72"/>
  </r>
  <r>
    <x v="73"/>
    <s v="HRV"/>
    <n v="100"/>
    <n v="6.9021509105449965"/>
    <n v="1"/>
    <s v="&lt;0"/>
    <n v="0.59613000000000005"/>
    <n v="0.40387000000000001"/>
    <n v="59.613000000000007"/>
    <n v="40.387"/>
    <x v="0"/>
    <s v="GOOD"/>
    <x v="73"/>
  </r>
  <r>
    <x v="74"/>
    <s v="HTI"/>
    <n v="38.6901664733887"/>
    <n v="14.027983084375716"/>
    <s v="&lt;50%"/>
    <s v="&lt; 50"/>
    <n v="0.60883000000000009"/>
    <n v="0.39116999999999991"/>
    <n v="60.88300000000001"/>
    <n v="39.11699999999999"/>
    <x v="1"/>
    <s v="WORST"/>
    <x v="74"/>
  </r>
  <r>
    <x v="75"/>
    <s v="HUN"/>
    <n v="100"/>
    <n v="15.651797242626229"/>
    <n v="1"/>
    <s v="&lt;0"/>
    <n v="0.72108000000000005"/>
    <n v="0.27892"/>
    <n v="72.108000000000004"/>
    <n v="27.891999999999999"/>
    <x v="0"/>
    <s v="GOOD"/>
    <x v="75"/>
  </r>
  <r>
    <x v="76"/>
    <s v="IDN"/>
    <n v="97.62"/>
    <n v="16.599271820790257"/>
    <s v="&gt;75%      "/>
    <s v="&lt; 50"/>
    <n v="0.55176999999999998"/>
    <n v="0.44822999999999996"/>
    <n v="55.177"/>
    <n v="44.822999999999993"/>
    <x v="1"/>
    <s v="WORST"/>
    <x v="76"/>
  </r>
  <r>
    <x v="77"/>
    <s v="IND"/>
    <n v="84.526817321777301"/>
    <n v="24.747505172738197"/>
    <s v="&gt;75%      "/>
    <s v="&lt; 50"/>
    <n v="0.33534999999999998"/>
    <n v="0.66464999999999996"/>
    <n v="33.534999999999997"/>
    <n v="66.465000000000003"/>
    <x v="0"/>
    <s v="WORST"/>
    <x v="77"/>
  </r>
  <r>
    <x v="78"/>
    <s v="IRL"/>
    <n v="100"/>
    <n v="9.4902848789329415"/>
    <n v="1"/>
    <s v="&lt; 50"/>
    <n v="0.63834000000000002"/>
    <n v="0.36165999999999998"/>
    <n v="63.834000000000003"/>
    <n v="36.165999999999997"/>
    <x v="1"/>
    <s v="GOOD"/>
    <x v="78"/>
  </r>
  <r>
    <x v="79"/>
    <s v="IRN"/>
    <n v="100"/>
    <n v="18.747027255151337"/>
    <n v="1"/>
    <s v="&lt;0"/>
    <n v="0.74"/>
    <n v="0.26"/>
    <n v="74"/>
    <n v="26"/>
    <x v="0"/>
    <s v="WORST"/>
    <x v="79"/>
  </r>
  <r>
    <x v="80"/>
    <s v="IRQ"/>
    <n v="100"/>
    <n v="-14.347000479827202"/>
    <n v="1"/>
    <s v="&lt; 50"/>
    <n v="0.69723000000000002"/>
    <n v="0.30277000000000004"/>
    <n v="69.722999999999999"/>
    <n v="30.277000000000005"/>
    <x v="0"/>
    <s v="WORST"/>
    <x v="80"/>
  </r>
  <r>
    <x v="81"/>
    <s v="ISL"/>
    <n v="100"/>
    <n v="9.9696802259649377"/>
    <n v="1"/>
    <s v="&lt; 50"/>
    <n v="0.94318999999999997"/>
    <n v="5.6810000000000006E-2"/>
    <n v="94.319000000000003"/>
    <n v="5.6810000000000009"/>
    <x v="1"/>
    <s v="GOOD"/>
    <x v="81"/>
  </r>
  <r>
    <x v="82"/>
    <s v="ISR"/>
    <n v="100"/>
    <n v="14.506102382277161"/>
    <n v="1"/>
    <s v="&lt; 50"/>
    <n v="0.92269999999999996"/>
    <n v="7.7300000000000008E-2"/>
    <n v="92.27"/>
    <n v="7.73"/>
    <x v="0"/>
    <s v="WORST"/>
    <x v="82"/>
  </r>
  <r>
    <x v="83"/>
    <s v="ITA"/>
    <n v="100"/>
    <n v="20.655551456072526"/>
    <n v="1"/>
    <s v="&lt;0"/>
    <n v="0.69277000000000011"/>
    <n v="0.30723000000000006"/>
    <n v="69.277000000000015"/>
    <n v="30.723000000000006"/>
    <x v="0"/>
    <s v="GOOD"/>
    <x v="83"/>
  </r>
  <r>
    <x v="84"/>
    <s v="JAM"/>
    <n v="98.204269409179702"/>
    <n v="25.137847810288672"/>
    <s v="&gt;75%      "/>
    <s v="&lt; 50"/>
    <n v="0.55282999999999993"/>
    <n v="0.44717000000000001"/>
    <n v="55.282999999999994"/>
    <n v="44.716999999999999"/>
    <x v="0"/>
    <s v="GOOD"/>
    <x v="84"/>
  </r>
  <r>
    <x v="85"/>
    <s v="JOR"/>
    <n v="100"/>
    <n v="12.257034233516096"/>
    <n v="1"/>
    <s v="&lt; 50"/>
    <n v="0.84126999999999996"/>
    <n v="0.15872999999999998"/>
    <n v="84.126999999999995"/>
    <n v="15.872999999999998"/>
    <x v="1"/>
    <s v="WORST"/>
    <x v="85"/>
  </r>
  <r>
    <x v="86"/>
    <s v="JPN"/>
    <n v="100"/>
    <n v="14.63122907176942"/>
    <n v="1"/>
    <s v="&lt;0"/>
    <n v="0.94316000000000011"/>
    <n v="5.6840000000000009E-2"/>
    <n v="94.316000000000017"/>
    <n v="5.6840000000000011"/>
    <x v="0"/>
    <s v="GOOD"/>
    <x v="86"/>
  </r>
  <r>
    <x v="87"/>
    <s v="KAZ"/>
    <n v="100"/>
    <n v="27.165781412067254"/>
    <n v="1"/>
    <s v="&lt;0"/>
    <n v="0.53238999999999992"/>
    <n v="0.46761000000000003"/>
    <n v="53.23899999999999"/>
    <n v="46.761000000000003"/>
    <x v="0"/>
    <s v="GOOD"/>
    <x v="87"/>
  </r>
  <r>
    <x v="88"/>
    <s v="KEN"/>
    <n v="56"/>
    <n v="5.698790837536329"/>
    <s v="&lt;75%"/>
    <s v="&gt; 50"/>
    <n v="0.26494000000000001"/>
    <n v="0.73506000000000005"/>
    <n v="26.494"/>
    <n v="73.506"/>
    <x v="1"/>
    <s v="WORST"/>
    <x v="88"/>
  </r>
  <r>
    <x v="89"/>
    <s v="KGZ"/>
    <n v="99.996101379394503"/>
    <n v="10.44291024534931"/>
    <n v="1"/>
    <s v="&lt; 50"/>
    <n v="0.36014000000000002"/>
    <n v="0.6398600000000001"/>
    <n v="36.014000000000003"/>
    <n v="63.986000000000011"/>
    <x v="1"/>
    <s v="WORST"/>
    <x v="89"/>
  </r>
  <r>
    <x v="90"/>
    <s v="KHM"/>
    <n v="49.770656585693402"/>
    <n v="1.7278176433318895"/>
    <s v="&lt;50%"/>
    <s v="&gt; 50"/>
    <n v="0.2118000000000001"/>
    <n v="0.7881999999999999"/>
    <n v="21.18000000000001"/>
    <n v="78.819999999999993"/>
    <x v="0"/>
    <s v="GOOD"/>
    <x v="90"/>
  </r>
  <r>
    <x v="91"/>
    <s v="KIR"/>
    <n v="84.936271667480497"/>
    <n v="0.25838615749747146"/>
    <s v="&gt;75%      "/>
    <s v="&lt; 50"/>
    <n v="0.44603000000000009"/>
    <n v="0.55396999999999996"/>
    <n v="44.603000000000009"/>
    <n v="55.396999999999998"/>
    <x v="0"/>
    <s v="GOOD"/>
    <x v="91"/>
  </r>
  <r>
    <x v="92"/>
    <s v="KNA"/>
    <n v="100"/>
    <n v="-8.9883603700994623"/>
    <n v="1"/>
    <s v="&lt; 50"/>
    <n v="0.32279000000000008"/>
    <n v="0.67720999999999998"/>
    <n v="32.279000000000011"/>
    <n v="67.721000000000004"/>
    <x v="1"/>
    <s v="GOOD"/>
    <x v="92"/>
  </r>
  <r>
    <x v="93"/>
    <s v="KOR"/>
    <n v="100"/>
    <n v="12.199877944108849"/>
    <n v="1"/>
    <s v="&lt; 50"/>
    <n v="0.82711999999999997"/>
    <n v="0.17288000000000001"/>
    <n v="82.712000000000003"/>
    <n v="17.288"/>
    <x v="0"/>
    <s v="GOOD"/>
    <x v="93"/>
  </r>
  <r>
    <x v="94"/>
    <s v="KWT"/>
    <n v="100"/>
    <n v="37.707391471970851"/>
    <n v="1"/>
    <s v="&lt;0"/>
    <n v="0.98373999999999995"/>
    <n v="1.626E-2"/>
    <n v="98.373999999999995"/>
    <n v="1.6260000000000001"/>
    <x v="0"/>
    <s v="WORST"/>
    <x v="94"/>
  </r>
  <r>
    <x v="95"/>
    <s v="LAO"/>
    <n v="87.095771789550795"/>
    <n v="9.9361403870204832"/>
    <s v="&gt;75%      "/>
    <s v="&gt; 50"/>
    <n v="0.40669"/>
    <n v="0.59331"/>
    <n v="40.668999999999997"/>
    <n v="59.331000000000003"/>
    <x v="1"/>
    <s v="GOOD"/>
    <x v="95"/>
  </r>
  <r>
    <x v="96"/>
    <s v="LBN"/>
    <n v="100"/>
    <n v="6.0933832000307051"/>
    <n v="1"/>
    <s v="&lt; 50"/>
    <n v="0.8803700000000001"/>
    <n v="0.11962999999999999"/>
    <n v="88.037000000000006"/>
    <n v="11.962999999999999"/>
    <x v="0"/>
    <s v="WORST"/>
    <x v="96"/>
  </r>
  <r>
    <x v="97"/>
    <s v="LBR"/>
    <n v="19.8"/>
    <n v="2.9312416332841709"/>
    <s v="&lt;50%"/>
    <s v="&lt; 50"/>
    <n v="0.50505"/>
    <n v="0.49495"/>
    <n v="50.505000000000003"/>
    <n v="49.494999999999997"/>
    <x v="0"/>
    <s v="WORST"/>
    <x v="97"/>
  </r>
  <r>
    <x v="98"/>
    <s v="LBY"/>
    <n v="98.536727905273494"/>
    <n v="10.991215791433035"/>
    <s v="&gt;75%      "/>
    <s v="&lt;0"/>
    <n v="0.78960999999999992"/>
    <n v="0.21039000000000002"/>
    <n v="78.960999999999999"/>
    <n v="21.039000000000001"/>
    <x v="1"/>
    <s v="WORST"/>
    <x v="98"/>
  </r>
  <r>
    <x v="99"/>
    <s v="LCA"/>
    <n v="97.760917663574205"/>
    <n v="-4.2333310822393928"/>
    <s v="&gt;75%      "/>
    <s v="&lt; 50"/>
    <n v="0.18585999999999991"/>
    <n v="0.8141400000000002"/>
    <n v="18.585999999999991"/>
    <n v="81.414000000000016"/>
    <x v="0"/>
    <s v="GOOD"/>
    <x v="68"/>
  </r>
  <r>
    <x v="100"/>
    <s v="LIE"/>
    <n v="100"/>
    <n v="10.33308973122946"/>
    <n v="1"/>
    <s v="&lt; 50"/>
    <n v="0.14286000000000004"/>
    <n v="0.8571399999999999"/>
    <n v="14.286000000000005"/>
    <n v="85.713999999999984"/>
    <x v="1"/>
    <s v="GOOD"/>
    <x v="99"/>
  </r>
  <r>
    <x v="101"/>
    <s v="LKA"/>
    <n v="95.588233947753906"/>
    <n v="8.9067363600672813"/>
    <s v="&gt;75%      "/>
    <s v="&lt; 50"/>
    <n v="0.18474999999999983"/>
    <n v="0.81525000000000014"/>
    <n v="18.474999999999984"/>
    <n v="81.52500000000002"/>
    <x v="0"/>
    <s v="WORST"/>
    <x v="100"/>
  </r>
  <r>
    <x v="102"/>
    <s v="LSO"/>
    <n v="29.7333087921143"/>
    <n v="4.0789901502689174"/>
    <s v="&lt;50%"/>
    <s v="&lt; 50"/>
    <n v="0.28371999999999997"/>
    <n v="0.71627999999999992"/>
    <n v="28.371999999999996"/>
    <n v="71.627999999999986"/>
    <x v="1"/>
    <s v="WORST"/>
    <x v="101"/>
  </r>
  <r>
    <x v="103"/>
    <s v="LTU"/>
    <n v="100"/>
    <n v="5.3293849867343956"/>
    <n v="1"/>
    <s v="&lt; 50"/>
    <n v="0.66532999999999998"/>
    <n v="0.33466999999999997"/>
    <n v="66.533000000000001"/>
    <n v="33.466999999999999"/>
    <x v="0"/>
    <s v="GOOD"/>
    <x v="102"/>
  </r>
  <r>
    <x v="104"/>
    <s v="LUX"/>
    <n v="100"/>
    <n v="9.7311955311529328"/>
    <n v="1"/>
    <s v="&lt; 50"/>
    <n v="0.90688999999999997"/>
    <n v="9.3110000000000082E-2"/>
    <n v="90.688999999999993"/>
    <n v="9.3110000000000088"/>
    <x v="1"/>
    <s v="GOOD"/>
    <x v="103"/>
  </r>
  <r>
    <x v="105"/>
    <s v="LVA"/>
    <n v="100"/>
    <n v="13.110660820959275"/>
    <n v="1"/>
    <s v="&lt;0"/>
    <n v="0.67357"/>
    <n v="0.32642999999999994"/>
    <n v="67.356999999999999"/>
    <n v="32.642999999999994"/>
    <x v="1"/>
    <s v="GOOD"/>
    <x v="104"/>
  </r>
  <r>
    <x v="106"/>
    <s v="MAC"/>
    <n v="100"/>
    <n v="17.362693553881925"/>
    <n v="1"/>
    <s v="&lt; 50"/>
    <n v="1"/>
    <n v="0"/>
    <n v="100"/>
    <n v="0"/>
    <x v="0"/>
    <s v="GOOD"/>
    <x v="105"/>
  </r>
  <r>
    <x v="107"/>
    <s v="MAR"/>
    <n v="100"/>
    <n v="5.1260143715463453"/>
    <n v="1"/>
    <s v="&lt; 50"/>
    <n v="0.61172000000000004"/>
    <n v="0.38828000000000001"/>
    <n v="61.172000000000004"/>
    <n v="38.828000000000003"/>
    <x v="1"/>
    <s v="WORST"/>
    <x v="106"/>
  </r>
  <r>
    <x v="108"/>
    <s v="MDA"/>
    <n v="100"/>
    <n v="26.125965889714365"/>
    <n v="1"/>
    <s v="&lt; 50"/>
    <n v="0.45207999999999993"/>
    <n v="0.54792000000000007"/>
    <n v="45.207999999999991"/>
    <n v="54.792000000000009"/>
    <x v="1"/>
    <s v="WORST"/>
    <x v="107"/>
  </r>
  <r>
    <x v="109"/>
    <s v="MDG"/>
    <n v="22.9"/>
    <n v="8.8666594910577192"/>
    <s v="&lt;50%"/>
    <s v="&lt; 50"/>
    <n v="0.36375999999999992"/>
    <n v="0.63623999999999992"/>
    <n v="36.375999999999991"/>
    <n v="63.623999999999995"/>
    <x v="0"/>
    <s v="WORST"/>
    <x v="108"/>
  </r>
  <r>
    <x v="110"/>
    <s v="MDV"/>
    <n v="100"/>
    <n v="23.830906299315959"/>
    <n v="1"/>
    <s v="&lt; 50"/>
    <n v="0.47504999999999997"/>
    <n v="0.52495000000000003"/>
    <n v="47.504999999999995"/>
    <n v="52.495000000000005"/>
    <x v="0"/>
    <s v="GOOD"/>
    <x v="109"/>
  </r>
  <r>
    <x v="111"/>
    <s v="MEX"/>
    <n v="100"/>
    <n v="20.709892910200235"/>
    <n v="1"/>
    <s v="&lt;0"/>
    <n v="0.79783999999999999"/>
    <n v="0.20216000000000001"/>
    <n v="79.784000000000006"/>
    <n v="20.216000000000001"/>
    <x v="0"/>
    <s v="WORST"/>
    <x v="110"/>
  </r>
  <r>
    <x v="112"/>
    <s v="MHL"/>
    <n v="93.138046264648395"/>
    <n v="19.366082686457517"/>
    <s v="&gt;75%      "/>
    <s v="&lt; 50"/>
    <n v="0.73192000000000013"/>
    <n v="0.26807999999999998"/>
    <n v="73.192000000000007"/>
    <n v="26.808"/>
    <x v="0"/>
    <s v="GOOD"/>
    <x v="111"/>
  </r>
  <r>
    <x v="113"/>
    <s v="MKD"/>
    <n v="100"/>
    <n v="18.844754094234077"/>
    <n v="1"/>
    <s v="&lt; 50"/>
    <n v="0.57328999999999997"/>
    <n v="0.42671000000000003"/>
    <n v="57.328999999999994"/>
    <n v="42.671000000000006"/>
    <x v="0"/>
    <s v="WORST"/>
    <x v="112"/>
  </r>
  <r>
    <x v="114"/>
    <s v="MLI"/>
    <n v="35.069499969482401"/>
    <n v="-1.7437924627278081"/>
    <s v="&lt;50%"/>
    <s v="&lt; 50"/>
    <n v="0.41441"/>
    <n v="0.58558999999999994"/>
    <n v="41.441000000000003"/>
    <n v="58.558999999999997"/>
    <x v="0"/>
    <s v="WORST"/>
    <x v="113"/>
  </r>
  <r>
    <x v="115"/>
    <s v="MLT"/>
    <n v="100"/>
    <n v="17.766294156810126"/>
    <n v="1"/>
    <s v="&lt; 50"/>
    <n v="0.95644000000000007"/>
    <n v="4.3559999999999897E-2"/>
    <n v="95.644000000000005"/>
    <n v="4.3559999999999901"/>
    <x v="1"/>
    <s v="GOOD"/>
    <x v="114"/>
  </r>
  <r>
    <x v="116"/>
    <s v="MMR"/>
    <n v="57.009384155273402"/>
    <n v="9.373178954164187"/>
    <s v="&lt;75%"/>
    <s v="&lt; 50"/>
    <n v="0.35205999999999998"/>
    <n v="0.64794000000000007"/>
    <n v="35.205999999999996"/>
    <n v="64.794000000000011"/>
    <x v="1"/>
    <s v="WORST"/>
    <x v="115"/>
  </r>
  <r>
    <x v="117"/>
    <s v="MNE"/>
    <n v="100"/>
    <n v="19.301580127760854"/>
    <n v="1"/>
    <s v="&lt; 50"/>
    <n v="0.64423999999999992"/>
    <n v="0.35576000000000002"/>
    <n v="64.423999999999992"/>
    <n v="35.576000000000001"/>
    <x v="1"/>
    <s v="GOOD"/>
    <x v="116"/>
  </r>
  <r>
    <x v="118"/>
    <s v="MNG"/>
    <n v="81.775032043457003"/>
    <n v="4.2126859024009766"/>
    <s v="&gt;75%      "/>
    <s v="&lt; 50"/>
    <n v="0.73570000000000002"/>
    <n v="0.26430000000000003"/>
    <n v="73.570000000000007"/>
    <n v="26.430000000000003"/>
    <x v="1"/>
    <s v="GOOD"/>
    <x v="117"/>
  </r>
  <r>
    <x v="119"/>
    <s v="MOZ"/>
    <n v="24.198339462280298"/>
    <n v="9.0595326992140262"/>
    <s v="&lt;50%"/>
    <s v="&lt;0"/>
    <n v="0.32816000000000006"/>
    <n v="0.67183999999999988"/>
    <n v="32.81600000000001"/>
    <n v="67.183999999999983"/>
    <x v="1"/>
    <s v="WORST"/>
    <x v="118"/>
  </r>
  <r>
    <x v="120"/>
    <s v="MRT"/>
    <n v="41.652107238769503"/>
    <n v="26.163457690217506"/>
    <s v="&lt;50%"/>
    <s v="&lt; 50"/>
    <n v="0.6101700000000001"/>
    <n v="0.38983000000000001"/>
    <n v="61.01700000000001"/>
    <n v="38.983000000000004"/>
    <x v="1"/>
    <s v="WORST"/>
    <x v="119"/>
  </r>
  <r>
    <x v="121"/>
    <s v="MUS"/>
    <n v="98.781784057617202"/>
    <n v="19.046316825768127"/>
    <s v="&gt;75%      "/>
    <s v="&lt; 50"/>
    <n v="0.39447000000000004"/>
    <n v="0.6055299999999999"/>
    <n v="39.447000000000003"/>
    <n v="60.55299999999999"/>
    <x v="0"/>
    <s v="GOOD"/>
    <x v="120"/>
  </r>
  <r>
    <x v="122"/>
    <s v="MWI"/>
    <n v="11"/>
    <n v="4.8860465515915417"/>
    <s v="&lt;50%"/>
    <s v="&lt;0"/>
    <n v="0.16647999999999996"/>
    <n v="0.83352000000000004"/>
    <n v="16.647999999999996"/>
    <n v="83.352000000000004"/>
    <x v="1"/>
    <s v="WORST"/>
    <x v="121"/>
  </r>
  <r>
    <x v="123"/>
    <s v="MYS"/>
    <n v="100"/>
    <n v="12.191268767515268"/>
    <n v="1"/>
    <s v="&lt; 50"/>
    <n v="0.76005999999999985"/>
    <n v="0.23994000000000001"/>
    <n v="76.005999999999986"/>
    <n v="23.994"/>
    <x v="0"/>
    <s v="GOOD"/>
    <x v="122"/>
  </r>
  <r>
    <x v="124"/>
    <s v="NAM"/>
    <n v="51.782424926757798"/>
    <n v="4.3484806355909589"/>
    <s v="&lt;75%"/>
    <s v="&lt; 50"/>
    <n v="0.48570999999999998"/>
    <n v="0.51429000000000002"/>
    <n v="48.570999999999998"/>
    <n v="51.429000000000002"/>
    <x v="1"/>
    <s v="GOOD"/>
    <x v="123"/>
  </r>
  <r>
    <x v="125"/>
    <s v="NER"/>
    <n v="16.2172336578369"/>
    <n v="15.085786527000172"/>
    <s v="&lt;50%"/>
    <s v="&lt; 50"/>
    <n v="0.19302999999999998"/>
    <n v="0.80696999999999997"/>
    <n v="19.302999999999997"/>
    <n v="80.697000000000003"/>
    <x v="1"/>
    <s v="WORST"/>
    <x v="124"/>
  </r>
  <r>
    <x v="126"/>
    <s v="NGA"/>
    <n v="59.3"/>
    <n v="-1.6819713054849612"/>
    <s v="&lt;75%"/>
    <s v="&lt; 50"/>
    <n v="0.49403000000000002"/>
    <n v="0.50597000000000003"/>
    <n v="49.403000000000006"/>
    <n v="50.597000000000001"/>
    <x v="0"/>
    <s v="WORST"/>
    <x v="125"/>
  </r>
  <r>
    <x v="127"/>
    <s v="NIC"/>
    <n v="81.796798706054702"/>
    <n v="3.72905152731312"/>
    <s v="&gt;75%      "/>
    <s v="&lt; 50"/>
    <n v="0.5944100000000001"/>
    <n v="0.40559000000000001"/>
    <n v="59.44100000000001"/>
    <n v="40.558999999999997"/>
    <x v="0"/>
    <s v="WORST"/>
    <x v="126"/>
  </r>
  <r>
    <x v="128"/>
    <s v="NLD"/>
    <n v="100"/>
    <n v="-6.8893431520887063"/>
    <n v="1"/>
    <s v="&lt;0"/>
    <n v="0.91523999999999994"/>
    <n v="8.4759999999999988E-2"/>
    <n v="91.524000000000001"/>
    <n v="8.4759999999999991"/>
    <x v="1"/>
    <s v="GOOD"/>
    <x v="127"/>
  </r>
  <r>
    <x v="129"/>
    <s v="NOR"/>
    <n v="100"/>
    <n v="-7.0745802888451115"/>
    <n v="1"/>
    <s v="&lt;0"/>
    <n v="0.80989999999999984"/>
    <n v="0.19009999999999999"/>
    <n v="80.989999999999981"/>
    <n v="19.009999999999998"/>
    <x v="1"/>
    <s v="GOOD"/>
    <x v="128"/>
  </r>
  <r>
    <x v="130"/>
    <s v="NPL"/>
    <n v="90.7"/>
    <n v="-6.1218463247764419"/>
    <s v="&gt;75%      "/>
    <s v="&lt; 50"/>
    <n v="0.19382999999999989"/>
    <n v="0.80617000000000016"/>
    <n v="19.382999999999988"/>
    <n v="80.617000000000019"/>
    <x v="0"/>
    <s v="WORST"/>
    <x v="129"/>
  </r>
  <r>
    <x v="131"/>
    <s v="NZL"/>
    <n v="100"/>
    <n v="17.086551216275446"/>
    <n v="1"/>
    <s v="&lt; 50"/>
    <n v="0.86364999999999992"/>
    <n v="0.13635"/>
    <n v="86.364999999999995"/>
    <n v="13.635"/>
    <x v="0"/>
    <s v="GOOD"/>
    <x v="130"/>
  </r>
  <r>
    <x v="132"/>
    <s v="OMN"/>
    <n v="100"/>
    <n v="6.9806479690736198"/>
    <n v="1"/>
    <s v="&lt; 50"/>
    <n v="0.78519000000000005"/>
    <n v="0.21481"/>
    <n v="78.519000000000005"/>
    <n v="21.481000000000002"/>
    <x v="0"/>
    <s v="GOOD"/>
    <x v="131"/>
  </r>
  <r>
    <x v="133"/>
    <s v="PAK"/>
    <n v="99.147438049316406"/>
    <n v="-11.364287621649664"/>
    <s v="&gt;75%      "/>
    <s v="&lt; 50"/>
    <n v="0.39700000000000002"/>
    <n v="0.60299999999999998"/>
    <n v="39.700000000000003"/>
    <n v="60.3"/>
    <x v="0"/>
    <s v="WORST"/>
    <x v="132"/>
  </r>
  <r>
    <x v="134"/>
    <s v="PAN"/>
    <n v="93.417800903320298"/>
    <n v="-0.23769550018760058"/>
    <s v="&gt;75%      "/>
    <s v="&gt; 50"/>
    <n v="0.67200000000000015"/>
    <n v="0.32799999999999996"/>
    <n v="67.200000000000017"/>
    <n v="32.799999999999997"/>
    <x v="0"/>
    <s v="GOOD"/>
    <x v="133"/>
  </r>
  <r>
    <x v="135"/>
    <s v="PER"/>
    <n v="94.851745605468807"/>
    <n v="-1.1969407763665052"/>
    <s v="&gt;75%      "/>
    <s v="&lt; 50"/>
    <n v="0.79232999999999998"/>
    <n v="0.20766999999999999"/>
    <n v="79.233000000000004"/>
    <n v="20.766999999999999"/>
    <x v="1"/>
    <s v="WORST"/>
    <x v="134"/>
  </r>
  <r>
    <x v="136"/>
    <s v="PHL"/>
    <n v="90.981613159179702"/>
    <n v="20.059001697578882"/>
    <s v="&gt;75%      "/>
    <s v="&lt; 50"/>
    <n v="0.44235000000000002"/>
    <n v="0.55764999999999998"/>
    <n v="44.234999999999999"/>
    <n v="55.765000000000001"/>
    <x v="0"/>
    <s v="WORST"/>
    <x v="135"/>
  </r>
  <r>
    <x v="137"/>
    <s v="PLW"/>
    <n v="99.289352416992202"/>
    <n v="11.143077495436408"/>
    <s v="&gt;75%      "/>
    <s v="&lt; 50"/>
    <n v="0.88151000000000002"/>
    <n v="0.11848999999999998"/>
    <n v="88.150999999999996"/>
    <n v="11.848999999999998"/>
    <x v="0"/>
    <s v="GOOD"/>
    <x v="91"/>
  </r>
  <r>
    <x v="138"/>
    <s v="PNG"/>
    <n v="22.932153701782202"/>
    <n v="-21.374632445825142"/>
    <s v="&lt;50%"/>
    <s v="&lt; 50"/>
    <n v="0.13084999999999988"/>
    <n v="0.86915000000000009"/>
    <n v="13.084999999999988"/>
    <n v="86.915000000000006"/>
    <x v="1"/>
    <s v="WORST"/>
    <x v="136"/>
  </r>
  <r>
    <x v="139"/>
    <s v="POL"/>
    <n v="100"/>
    <n v="-17.381482297397117"/>
    <n v="1"/>
    <s v="&lt;0"/>
    <n v="0.60545000000000004"/>
    <n v="0.39455000000000007"/>
    <n v="60.545000000000002"/>
    <n v="39.455000000000005"/>
    <x v="0"/>
    <s v="GOOD"/>
    <x v="137"/>
  </r>
  <r>
    <x v="140"/>
    <s v="PRT"/>
    <n v="100"/>
    <n v="0.22527264755444343"/>
    <n v="1"/>
    <s v="&lt;0"/>
    <n v="0.64556000000000002"/>
    <n v="0.35444000000000009"/>
    <n v="64.555999999999997"/>
    <n v="35.44400000000001"/>
    <x v="0"/>
    <s v="GOOD"/>
    <x v="138"/>
  </r>
  <r>
    <x v="141"/>
    <s v="PRY"/>
    <n v="98.4"/>
    <n v="-1.644446919507152"/>
    <s v="&gt;75%      "/>
    <s v="&lt; 50"/>
    <n v="0.60189999999999999"/>
    <n v="0.39810000000000001"/>
    <n v="60.19"/>
    <n v="39.81"/>
    <x v="0"/>
    <s v="GOOD"/>
    <x v="139"/>
  </r>
  <r>
    <x v="142"/>
    <s v="PSE"/>
    <n v="100"/>
    <n v="-12.348566785453126"/>
    <n v="1"/>
    <s v="&lt; 50"/>
    <n v="0.7571"/>
    <n v="0.24290000000000003"/>
    <n v="75.709999999999994"/>
    <n v="24.290000000000003"/>
    <x v="0"/>
    <s v="WORST"/>
    <x v="140"/>
  </r>
  <r>
    <x v="143"/>
    <s v="QAT"/>
    <n v="100"/>
    <n v="15.842033271629804"/>
    <n v="1"/>
    <s v="&lt; 50"/>
    <n v="0.99381000000000019"/>
    <n v="6.1900000000000002E-3"/>
    <n v="99.381000000000014"/>
    <n v="0.61899999999999999"/>
    <x v="1"/>
    <s v="GOOD"/>
    <x v="141"/>
  </r>
  <r>
    <x v="144"/>
    <s v="ROU"/>
    <n v="100"/>
    <n v="-3.6070491626012338"/>
    <n v="1"/>
    <s v="&lt; 50"/>
    <n v="0.54947000000000001"/>
    <n v="0.45052999999999999"/>
    <n v="54.947000000000003"/>
    <n v="45.052999999999997"/>
    <x v="0"/>
    <s v="GOOD"/>
    <x v="142"/>
  </r>
  <r>
    <x v="145"/>
    <s v="RUS"/>
    <n v="100"/>
    <n v="40.137449994871268"/>
    <n v="1"/>
    <s v="&lt;0"/>
    <n v="0.74203000000000008"/>
    <n v="0.25797000000000003"/>
    <n v="74.203000000000003"/>
    <n v="25.797000000000004"/>
    <x v="0"/>
    <s v="WORST"/>
    <x v="143"/>
  </r>
  <r>
    <x v="146"/>
    <s v="RWA"/>
    <n v="29.37"/>
    <n v="10.05084807656829"/>
    <s v="&lt;50%"/>
    <s v="&lt; 50"/>
    <n v="0.30730999999999997"/>
    <n v="0.69269000000000003"/>
    <n v="30.730999999999998"/>
    <n v="69.269000000000005"/>
    <x v="0"/>
    <s v="WORST"/>
    <x v="144"/>
  </r>
  <r>
    <x v="147"/>
    <s v="SAU"/>
    <n v="100"/>
    <n v="-7.332356943984081"/>
    <n v="1"/>
    <s v="&lt; 50"/>
    <n v="0.83529999999999993"/>
    <n v="0.16469999999999999"/>
    <n v="83.529999999999987"/>
    <n v="16.47"/>
    <x v="0"/>
    <s v="WORST"/>
    <x v="145"/>
  </r>
  <r>
    <x v="148"/>
    <s v="SDN"/>
    <n v="38.5284423828125"/>
    <n v="-20.274264035876843"/>
    <s v="&lt;50%"/>
    <s v="&lt; 50"/>
    <n v="0.34227000000000007"/>
    <n v="0.65772999999999981"/>
    <n v="34.227000000000004"/>
    <n v="65.772999999999982"/>
    <x v="1"/>
    <s v="WORST"/>
    <x v="146"/>
  </r>
  <r>
    <x v="149"/>
    <s v="SEN"/>
    <n v="64.5"/>
    <n v="0.84254936670695302"/>
    <s v="&lt;75%"/>
    <s v="&lt; 50"/>
    <n v="0.44423999999999997"/>
    <n v="0.55576000000000003"/>
    <n v="44.423999999999999"/>
    <n v="55.576000000000001"/>
    <x v="0"/>
    <s v="WORST"/>
    <x v="147"/>
  </r>
  <r>
    <x v="150"/>
    <s v="SGP"/>
    <n v="100"/>
    <n v="-2.7070894990469063"/>
    <n v="1"/>
    <s v="&lt; 50"/>
    <n v="1"/>
    <n v="0"/>
    <n v="100"/>
    <n v="0"/>
    <x v="1"/>
    <s v="GOOD"/>
    <x v="148"/>
  </r>
  <r>
    <x v="151"/>
    <s v="SLB"/>
    <n v="47.919143676757798"/>
    <n v="-5.8486049335426902"/>
    <s v="&lt;50%"/>
    <s v="&lt; 50"/>
    <n v="0.23225999999999997"/>
    <n v="0.76773999999999998"/>
    <n v="23.225999999999996"/>
    <n v="76.774000000000001"/>
    <x v="0"/>
    <s v="GOOD"/>
    <x v="149"/>
  </r>
  <r>
    <x v="152"/>
    <s v="SLE"/>
    <n v="20.3"/>
    <n v="6.9604318786891746"/>
    <s v="&lt;50%"/>
    <s v="&lt; 50"/>
    <n v="0.40706999999999993"/>
    <n v="0.59293000000000007"/>
    <n v="40.706999999999994"/>
    <n v="59.293000000000006"/>
    <x v="1"/>
    <s v="WORST"/>
    <x v="150"/>
  </r>
  <r>
    <x v="153"/>
    <s v="SLV"/>
    <n v="98.618896484375"/>
    <n v="-3.62817849934101"/>
    <s v="&gt;75%      "/>
    <s v="&lt; 50"/>
    <n v="0.67642999999999998"/>
    <n v="0.32356999999999997"/>
    <n v="67.643000000000001"/>
    <n v="32.356999999999999"/>
    <x v="1"/>
    <s v="WORST"/>
    <x v="151"/>
  </r>
  <r>
    <x v="154"/>
    <s v="SOM"/>
    <n v="29.890317916870099"/>
    <n v="3.5705863240059892"/>
    <s v="&lt;50%"/>
    <s v="&lt; 50"/>
    <n v="0.40516999999999997"/>
    <n v="0.59482999999999997"/>
    <n v="40.516999999999996"/>
    <n v="59.482999999999997"/>
    <x v="0"/>
    <s v="WORST"/>
    <x v="152"/>
  </r>
  <r>
    <x v="155"/>
    <s v="SRB"/>
    <n v="100"/>
    <n v="-4.3641522454522823"/>
    <n v="1"/>
    <s v="&lt;0"/>
    <n v="0.55798999999999999"/>
    <n v="0.44200999999999996"/>
    <n v="55.798999999999999"/>
    <n v="44.200999999999993"/>
    <x v="0"/>
    <s v="GOOD"/>
    <x v="153"/>
  </r>
  <r>
    <x v="156"/>
    <s v="SSD"/>
    <n v="8.9476280212402308"/>
    <n v="10.929257882661643"/>
    <s v="&lt;50%"/>
    <s v="&lt;0"/>
    <n v="0.19267999999999993"/>
    <n v="0.80732000000000015"/>
    <n v="19.267999999999994"/>
    <n v="80.732000000000014"/>
    <x v="1"/>
    <s v="WORST"/>
    <x v="154"/>
  </r>
  <r>
    <x v="157"/>
    <s v="STP"/>
    <n v="65.440483093261705"/>
    <n v="-1.4738817886436839"/>
    <s v="&lt;75%"/>
    <s v="&lt; 50"/>
    <n v="0.66173999999999988"/>
    <n v="0.33825999999999995"/>
    <n v="66.173999999999992"/>
    <n v="33.825999999999993"/>
    <x v="1"/>
    <s v="GOOD"/>
    <x v="155"/>
  </r>
  <r>
    <x v="158"/>
    <s v="SUR"/>
    <n v="87.176315307617202"/>
    <n v="7.0341550346085064"/>
    <s v="&gt;75%      "/>
    <s v="&lt;0"/>
    <n v="0.65999999999999992"/>
    <n v="0.33999999999999997"/>
    <n v="65.999999999999986"/>
    <n v="34"/>
    <x v="0"/>
    <s v="GOOD"/>
    <x v="156"/>
  </r>
  <r>
    <x v="159"/>
    <s v="SVK"/>
    <n v="100"/>
    <n v="-4.1830933566339148"/>
    <n v="1"/>
    <s v="&lt;0"/>
    <n v="0.53368000000000004"/>
    <n v="0.46632000000000007"/>
    <n v="53.368000000000002"/>
    <n v="46.632000000000005"/>
    <x v="0"/>
    <s v="GOOD"/>
    <x v="157"/>
  </r>
  <r>
    <x v="160"/>
    <s v="SVN"/>
    <n v="100"/>
    <n v="-7.8160815535543406"/>
    <n v="1"/>
    <s v="&lt;0"/>
    <n v="0.49628000000000005"/>
    <n v="0.50372000000000006"/>
    <n v="49.628000000000007"/>
    <n v="50.372000000000007"/>
    <x v="1"/>
    <s v="GOOD"/>
    <x v="158"/>
  </r>
  <r>
    <x v="161"/>
    <s v="SWE"/>
    <n v="100"/>
    <n v="-6.3242099339906694"/>
    <n v="1"/>
    <s v="&lt; 50"/>
    <n v="0.86112"/>
    <n v="0.13887999999999998"/>
    <n v="86.111999999999995"/>
    <n v="13.887999999999998"/>
    <x v="0"/>
    <s v="GOOD"/>
    <x v="159"/>
  </r>
  <r>
    <x v="162"/>
    <s v="SYC"/>
    <n v="100"/>
    <n v="-3.7915798942601575"/>
    <n v="1"/>
    <s v="&lt; 50"/>
    <n v="0.54540999999999995"/>
    <n v="0.45459000000000011"/>
    <n v="54.540999999999997"/>
    <n v="45.45900000000001"/>
    <x v="1"/>
    <s v="GOOD"/>
    <x v="160"/>
  </r>
  <r>
    <x v="163"/>
    <s v="SYR"/>
    <n v="100"/>
    <n v="-6.2031923935306121"/>
    <n v="1"/>
    <s v="&gt; 50"/>
    <n v="0.58467000000000002"/>
    <n v="0.41533000000000003"/>
    <n v="58.466999999999999"/>
    <n v="41.533000000000001"/>
    <x v="0"/>
    <s v="WORST"/>
    <x v="161"/>
  </r>
  <r>
    <x v="164"/>
    <s v="TCD"/>
    <n v="8.8308982849121094"/>
    <n v="-4.0265606225566737"/>
    <s v="&lt;50%"/>
    <s v="&lt;0"/>
    <n v="0.22781999999999999"/>
    <n v="0.77217999999999998"/>
    <n v="22.782"/>
    <n v="77.218000000000004"/>
    <x v="1"/>
    <s v="WORST"/>
    <x v="162"/>
  </r>
  <r>
    <x v="165"/>
    <s v="TGO"/>
    <n v="46.928375244140597"/>
    <n v="-17.301440544006681"/>
    <s v="&lt;50%"/>
    <s v="&lt; 50"/>
    <n v="0.40965000000000001"/>
    <n v="0.59034999999999993"/>
    <n v="40.965000000000003"/>
    <n v="59.034999999999997"/>
    <x v="1"/>
    <s v="WORST"/>
    <x v="163"/>
  </r>
  <r>
    <x v="166"/>
    <s v="THA"/>
    <n v="100"/>
    <n v="-5.6799084050622488"/>
    <n v="1"/>
    <s v="&lt; 50"/>
    <n v="0.52671000000000001"/>
    <n v="0.47328999999999999"/>
    <n v="52.670999999999999"/>
    <n v="47.329000000000001"/>
    <x v="1"/>
    <s v="WORST"/>
    <x v="164"/>
  </r>
  <r>
    <x v="167"/>
    <s v="TJK"/>
    <n v="100"/>
    <n v="-11.470107150952579"/>
    <n v="1"/>
    <s v="&lt; 50"/>
    <n v="0.27018000000000003"/>
    <n v="0.72982000000000002"/>
    <n v="27.018000000000004"/>
    <n v="72.981999999999999"/>
    <x v="1"/>
    <s v="WORST"/>
    <x v="165"/>
  </r>
  <r>
    <x v="168"/>
    <s v="TKM"/>
    <n v="100"/>
    <n v="-5.5648193915631845"/>
    <n v="1"/>
    <s v="&lt; 50"/>
    <n v="0.50766"/>
    <n v="0.49234"/>
    <n v="50.765999999999998"/>
    <n v="49.234000000000002"/>
    <x v="1"/>
    <s v="WORST"/>
    <x v="166"/>
  </r>
  <r>
    <x v="169"/>
    <s v="TLS"/>
    <n v="63.394138336181598"/>
    <n v="-15.217298738901915"/>
    <s v="&lt;75%"/>
    <s v="&lt;0"/>
    <n v="0.34022000000000002"/>
    <n v="0.65977999999999992"/>
    <n v="34.022000000000006"/>
    <n v="65.977999999999994"/>
    <x v="1"/>
    <s v="WORST"/>
    <x v="167"/>
  </r>
  <r>
    <x v="170"/>
    <s v="TON"/>
    <n v="97.02"/>
    <n v="-7.079311882164137"/>
    <s v="&gt;75%      "/>
    <s v="&lt; 50"/>
    <n v="0.23898"/>
    <n v="0.76102000000000003"/>
    <n v="23.898"/>
    <n v="76.102000000000004"/>
    <x v="0"/>
    <s v="GOOD"/>
    <x v="57"/>
  </r>
  <r>
    <x v="171"/>
    <s v="TTO"/>
    <n v="100"/>
    <n v="-0.21051724949498785"/>
    <n v="1"/>
    <s v="&lt;0"/>
    <n v="8.2699999999999899E-2"/>
    <n v="0.9173"/>
    <n v="8.2699999999999907"/>
    <n v="91.73"/>
    <x v="1"/>
    <s v="GOOD"/>
    <x v="168"/>
  </r>
  <r>
    <x v="172"/>
    <s v="TUN"/>
    <n v="100"/>
    <n v="0.29949650024084418"/>
    <n v="1"/>
    <s v="&lt;0"/>
    <n v="0.67259000000000002"/>
    <n v="0.32741000000000003"/>
    <n v="67.259"/>
    <n v="32.741000000000007"/>
    <x v="1"/>
    <s v="WORST"/>
    <x v="169"/>
  </r>
  <r>
    <x v="173"/>
    <s v="TUR"/>
    <n v="100"/>
    <n v="-7.574975697744021"/>
    <n v="1"/>
    <s v="&lt; 50"/>
    <n v="0.74363000000000001"/>
    <n v="0.25636999999999999"/>
    <n v="74.363"/>
    <n v="25.637"/>
    <x v="1"/>
    <s v="WORST"/>
    <x v="170"/>
  </r>
  <r>
    <x v="174"/>
    <s v="TUV"/>
    <n v="99.426155090332003"/>
    <n v="-2.5352370765523524"/>
    <s v="&gt;75%      "/>
    <s v="&lt; 50"/>
    <n v="0.61489000000000005"/>
    <n v="0.38511000000000001"/>
    <n v="61.489000000000004"/>
    <n v="38.511000000000003"/>
    <x v="1"/>
    <s v="GOOD"/>
    <x v="171"/>
  </r>
  <r>
    <x v="175"/>
    <s v="TZA"/>
    <n v="32.799999999999997"/>
    <n v="-11.621181330889359"/>
    <s v="&lt;50%"/>
    <s v="&lt; 50"/>
    <n v="0.33022999999999991"/>
    <n v="0.66976999999999998"/>
    <n v="33.022999999999989"/>
    <n v="66.977000000000004"/>
    <x v="1"/>
    <s v="WORST"/>
    <x v="172"/>
  </r>
  <r>
    <x v="176"/>
    <s v="UGA"/>
    <n v="26.7"/>
    <n v="-29.566218279012375"/>
    <s v="&lt;50%"/>
    <s v="&lt; 50"/>
    <n v="0.16794000000000003"/>
    <n v="0.83205999999999991"/>
    <n v="16.794000000000004"/>
    <n v="83.205999999999989"/>
    <x v="1"/>
    <s v="WORST"/>
    <x v="173"/>
  </r>
  <r>
    <x v="177"/>
    <s v="UKR"/>
    <n v="100"/>
    <n v="-21.447821888144709"/>
    <n v="1"/>
    <s v="&lt;0"/>
    <n v="0.70139999999999991"/>
    <n v="0.29860000000000003"/>
    <n v="70.139999999999986"/>
    <n v="29.860000000000003"/>
    <x v="0"/>
    <s v="WORST"/>
    <x v="174"/>
  </r>
  <r>
    <x v="178"/>
    <s v="URY"/>
    <n v="100"/>
    <n v="-15.887883562242511"/>
    <n v="1"/>
    <s v="&lt; 50"/>
    <n v="0.95600999999999992"/>
    <n v="4.3990000000000001E-2"/>
    <n v="95.600999999999985"/>
    <n v="4.399"/>
    <x v="1"/>
    <s v="GOOD"/>
    <x v="175"/>
  </r>
  <r>
    <x v="179"/>
    <s v="USA"/>
    <n v="100"/>
    <n v="-3.0038862512261986"/>
    <n v="1"/>
    <s v="&lt; 50"/>
    <n v="0.8196"/>
    <n v="0.18039999999999998"/>
    <n v="81.96"/>
    <n v="18.04"/>
    <x v="1"/>
    <s v="GOOD"/>
    <x v="176"/>
  </r>
  <r>
    <x v="180"/>
    <s v="UZB"/>
    <n v="100"/>
    <n v="-10.234759261093172"/>
    <n v="1"/>
    <s v="&lt; 50"/>
    <n v="0.36620000000000003"/>
    <n v="0.63380000000000003"/>
    <n v="36.620000000000005"/>
    <n v="63.38"/>
    <x v="0"/>
    <s v="WORST"/>
    <x v="177"/>
  </r>
  <r>
    <x v="181"/>
    <s v="VCT"/>
    <n v="100"/>
    <n v="-11.090424124597508"/>
    <n v="1"/>
    <s v="&lt; 50"/>
    <n v="0.51246999999999998"/>
    <n v="0.48752999999999996"/>
    <n v="51.247"/>
    <n v="48.752999999999993"/>
    <x v="1"/>
    <s v="GOOD"/>
    <x v="68"/>
  </r>
  <r>
    <x v="182"/>
    <s v="VEN"/>
    <n v="99.603836059570298"/>
    <n v="-11.726393502691595"/>
    <n v="1"/>
    <s v="&lt; 50"/>
    <n v="0.89097999999999999"/>
    <n v="0.10901999999999999"/>
    <n v="89.097999999999999"/>
    <n v="10.901999999999999"/>
    <x v="1"/>
    <s v="WORST"/>
    <x v="178"/>
  </r>
  <r>
    <x v="183"/>
    <s v="VNM"/>
    <n v="100"/>
    <n v="-38.103122007746585"/>
    <n v="1"/>
    <s v="&lt; 50"/>
    <n v="0.34878999999999999"/>
    <n v="0.65120999999999984"/>
    <n v="34.878999999999998"/>
    <n v="65.120999999999981"/>
    <x v="0"/>
    <s v="GOOD"/>
    <x v="179"/>
  </r>
  <r>
    <x v="184"/>
    <s v="VUT"/>
    <n v="57.82"/>
    <n v="-32.668203798665651"/>
    <s v="&lt;75%"/>
    <s v="&lt; 50"/>
    <n v="0.26754000000000006"/>
    <n v="0.73245999999999989"/>
    <n v="26.754000000000005"/>
    <n v="73.245999999999995"/>
    <x v="0"/>
    <s v="GOOD"/>
    <x v="180"/>
  </r>
  <r>
    <x v="185"/>
    <s v="WSM"/>
    <n v="100"/>
    <n v="-15.624970617013132"/>
    <n v="1"/>
    <s v="&lt; 50"/>
    <n v="0.18830000000000002"/>
    <n v="0.81169999999999998"/>
    <n v="18.830000000000002"/>
    <n v="81.17"/>
    <x v="1"/>
    <s v="GOOD"/>
    <x v="181"/>
  </r>
  <r>
    <x v="186"/>
    <s v="XKX"/>
    <n v="100"/>
    <n v="-13.109598547151077"/>
    <n v="1"/>
    <s v="&lt; 50"/>
    <n v="1"/>
    <n v="0"/>
    <n v="100"/>
    <n v="0"/>
    <x v="1"/>
    <s v="WORST"/>
    <x v="182"/>
  </r>
  <r>
    <x v="187"/>
    <s v="YEM"/>
    <n v="71.642349243164105"/>
    <n v="-22.442174433155998"/>
    <s v="&lt;75%"/>
    <s v="&lt;0"/>
    <n v="0.35769000000000001"/>
    <n v="0.64230999999999983"/>
    <n v="35.768999999999998"/>
    <n v="64.23099999999998"/>
    <x v="1"/>
    <s v="WORST"/>
    <x v="183"/>
  </r>
  <r>
    <x v="188"/>
    <s v="ZAF"/>
    <n v="84.2"/>
    <n v="-28.734534247989313"/>
    <s v="&gt;75%      "/>
    <s v="&lt;0"/>
    <n v="0.65782000000000018"/>
    <n v="0.34217999999999998"/>
    <n v="65.782000000000025"/>
    <n v="34.217999999999996"/>
    <x v="0"/>
    <s v="WORST"/>
    <x v="184"/>
  </r>
  <r>
    <x v="189"/>
    <s v="ZMB"/>
    <n v="27.219337463378899"/>
    <n v="-43.871374237288165"/>
    <s v="&lt;50%"/>
    <s v="&lt; 50"/>
    <n v="0.41839999999999994"/>
    <n v="0.58160000000000001"/>
    <n v="41.839999999999996"/>
    <n v="58.160000000000004"/>
    <x v="1"/>
    <s v="GOOD"/>
    <x v="185"/>
  </r>
  <r>
    <x v="190"/>
    <s v="ZWE"/>
    <n v="38.145137786865199"/>
    <n v="-83.177025970997434"/>
    <s v="&lt;50%"/>
    <s v="&lt; 50"/>
    <n v="0.32207000000000002"/>
    <n v="0.67793000000000003"/>
    <n v="32.207000000000001"/>
    <n v="67.793000000000006"/>
    <x v="1"/>
    <s v="WORST"/>
    <x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F87D5-D620-4BB4-8F18-663ECE2569EF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27" firstHeaderRow="0" firstDataRow="1" firstDataCol="1" rowPageCount="2" colPageCount="1"/>
  <pivotFields count="13">
    <pivotField axis="axisRow" showAll="0">
      <items count="192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40"/>
        <item x="90"/>
        <item x="35"/>
        <item x="30"/>
        <item x="29"/>
        <item x="164"/>
        <item x="32"/>
        <item x="33"/>
        <item x="38"/>
        <item x="39"/>
        <item x="36"/>
        <item x="37"/>
        <item x="41"/>
        <item x="34"/>
        <item x="73"/>
        <item x="42"/>
        <item x="43"/>
        <item x="47"/>
        <item x="45"/>
        <item x="46"/>
        <item x="48"/>
        <item x="50"/>
        <item x="51"/>
        <item x="153"/>
        <item x="66"/>
        <item x="52"/>
        <item x="54"/>
        <item x="55"/>
        <item x="57"/>
        <item x="56"/>
        <item x="58"/>
        <item x="59"/>
        <item x="64"/>
        <item x="61"/>
        <item x="44"/>
        <item x="62"/>
        <item x="67"/>
        <item x="68"/>
        <item x="69"/>
        <item x="63"/>
        <item x="65"/>
        <item x="70"/>
        <item x="74"/>
        <item x="72"/>
        <item x="71"/>
        <item x="75"/>
        <item x="81"/>
        <item x="77"/>
        <item x="76"/>
        <item x="79"/>
        <item x="80"/>
        <item x="78"/>
        <item x="82"/>
        <item x="83"/>
        <item x="84"/>
        <item x="86"/>
        <item x="85"/>
        <item x="87"/>
        <item x="88"/>
        <item x="91"/>
        <item x="93"/>
        <item x="186"/>
        <item x="94"/>
        <item x="89"/>
        <item x="95"/>
        <item x="105"/>
        <item x="96"/>
        <item x="102"/>
        <item x="97"/>
        <item x="98"/>
        <item x="100"/>
        <item x="103"/>
        <item x="104"/>
        <item x="106"/>
        <item x="113"/>
        <item x="109"/>
        <item x="122"/>
        <item x="123"/>
        <item x="110"/>
        <item x="114"/>
        <item x="115"/>
        <item x="112"/>
        <item x="120"/>
        <item x="121"/>
        <item x="111"/>
        <item x="108"/>
        <item x="118"/>
        <item x="117"/>
        <item x="107"/>
        <item x="119"/>
        <item x="116"/>
        <item x="124"/>
        <item x="130"/>
        <item x="128"/>
        <item x="131"/>
        <item x="127"/>
        <item x="125"/>
        <item x="126"/>
        <item x="129"/>
        <item x="132"/>
        <item x="133"/>
        <item x="137"/>
        <item x="134"/>
        <item x="138"/>
        <item x="141"/>
        <item x="135"/>
        <item x="136"/>
        <item x="139"/>
        <item x="140"/>
        <item x="143"/>
        <item x="144"/>
        <item x="145"/>
        <item x="146"/>
        <item x="185"/>
        <item x="157"/>
        <item x="147"/>
        <item x="149"/>
        <item x="155"/>
        <item x="162"/>
        <item x="152"/>
        <item x="150"/>
        <item x="159"/>
        <item x="160"/>
        <item x="151"/>
        <item x="154"/>
        <item x="188"/>
        <item x="156"/>
        <item x="53"/>
        <item x="101"/>
        <item x="92"/>
        <item x="99"/>
        <item x="181"/>
        <item x="148"/>
        <item x="158"/>
        <item x="161"/>
        <item x="31"/>
        <item x="163"/>
        <item x="167"/>
        <item x="175"/>
        <item x="166"/>
        <item x="169"/>
        <item x="165"/>
        <item x="170"/>
        <item x="171"/>
        <item x="172"/>
        <item x="173"/>
        <item x="168"/>
        <item x="174"/>
        <item x="176"/>
        <item x="177"/>
        <item x="4"/>
        <item x="60"/>
        <item x="179"/>
        <item x="178"/>
        <item x="180"/>
        <item x="184"/>
        <item x="182"/>
        <item x="183"/>
        <item x="142"/>
        <item x="187"/>
        <item x="189"/>
        <item x="19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Page" dataField="1" multipleItemSelectionAllowed="1" showAll="0">
      <items count="188">
        <item h="1" x="161"/>
        <item h="1" x="183"/>
        <item h="1" x="1"/>
        <item h="1" x="132"/>
        <item h="1" x="154"/>
        <item h="1" x="152"/>
        <item h="1" x="146"/>
        <item h="1" x="80"/>
        <item h="1" x="98"/>
        <item h="1" x="36"/>
        <item h="1" x="170"/>
        <item h="1" x="140"/>
        <item h="1" x="11"/>
        <item h="1" x="125"/>
        <item h="1" x="174"/>
        <item h="1" x="29"/>
        <item h="1" x="55"/>
        <item h="1" x="96"/>
        <item h="1" x="113"/>
        <item h="1" x="51"/>
        <item h="1" x="135"/>
        <item h="1" x="88"/>
        <item h="1" x="162"/>
        <item h="1" x="15"/>
        <item h="1" x="169"/>
        <item h="1" x="124"/>
        <item h="1" x="49"/>
        <item h="1" x="118"/>
        <item h="1" x="35"/>
        <item h="1" x="178"/>
        <item h="1" x="164"/>
        <item h="1" x="77"/>
        <item h="1" x="143"/>
        <item h="1" x="34"/>
        <item h="1" x="38"/>
        <item h="1" x="14"/>
        <item h="1" x="129"/>
        <item h="1" x="79"/>
        <item h="1" x="10"/>
        <item h="1" x="115"/>
        <item h="1" x="82"/>
        <item h="1" x="17"/>
        <item h="1" x="165"/>
        <item h="1" x="119"/>
        <item h="1" x="74"/>
        <item h="1" x="173"/>
        <item h="1" x="6"/>
        <item h="1" x="52"/>
        <item h="1" x="89"/>
        <item h="1" x="110"/>
        <item h="1" x="45"/>
        <item h="1" x="186"/>
        <item h="1" x="69"/>
        <item h="1" x="37"/>
        <item h="1" x="136"/>
        <item h="1" x="33"/>
        <item h="1" x="85"/>
        <item h="1" x="145"/>
        <item h="1" x="172"/>
        <item h="1" x="65"/>
        <item h="1" x="64"/>
        <item h="1" x="97"/>
        <item h="1" x="72"/>
        <item h="1" x="19"/>
        <item h="1" x="63"/>
        <item h="1" x="24"/>
        <item h="1" x="76"/>
        <item h="1" x="112"/>
        <item h="1" x="2"/>
        <item h="1" x="61"/>
        <item h="1" x="106"/>
        <item h="1" x="107"/>
        <item h="1" x="108"/>
        <item h="1" x="182"/>
        <item h="1" x="177"/>
        <item h="1" x="23"/>
        <item h="1" x="101"/>
        <item h="1" x="147"/>
        <item h="1" x="134"/>
        <item h="1" x="166"/>
        <item h="1" x="163"/>
        <item h="1" x="150"/>
        <item h="1" x="184"/>
        <item h="1" x="66"/>
        <item h="1" x="62"/>
        <item h="1" x="67"/>
        <item h="1" x="121"/>
        <item h="1" x="59"/>
        <item h="1" x="58"/>
        <item h="1" x="151"/>
        <item h="1" x="126"/>
        <item h="1" x="50"/>
        <item h="1" x="144"/>
        <item h="1" x="94"/>
        <item h="1" x="70"/>
        <item h="1" x="167"/>
        <item h="1" x="100"/>
        <item h="1" x="13"/>
        <item h="1" x="87"/>
        <item h="1" x="39"/>
        <item h="1" x="21"/>
        <item h="1" x="16"/>
        <item h="1" x="122"/>
        <item h="1" x="185"/>
        <item h="1" x="153"/>
        <item h="1" x="139"/>
        <item h="1" x="20"/>
        <item h="1" x="156"/>
        <item h="1" x="93"/>
        <item h="1" x="5"/>
        <item h="1" x="90"/>
        <item h="1" x="155"/>
        <item h="1" x="179"/>
        <item h="1" x="48"/>
        <item h="1" x="142"/>
        <item h="1" x="116"/>
        <item h="1" x="168"/>
        <item h="1" x="84"/>
        <item h="1" x="3"/>
        <item h="1" x="60"/>
        <item h="1" x="83"/>
        <item h="1" x="176"/>
        <item h="1" x="133"/>
        <item h="1" x="53"/>
        <item h="1" x="32"/>
        <item h="1" x="109"/>
        <item h="1" x="12"/>
        <item h="1" x="104"/>
        <item h="1" x="180"/>
        <item h="1" x="149"/>
        <item h="1" x="137"/>
        <item h="1" x="95"/>
        <item h="1" x="4"/>
        <item h="1" x="42"/>
        <item h="1" x="92"/>
        <item h="1" x="75"/>
        <item h="1" x="41"/>
        <item h="1" x="73"/>
        <item h="1" x="54"/>
        <item h="1" x="44"/>
        <item h="1" x="123"/>
        <item h="1" x="157"/>
        <item h="1" x="160"/>
        <item h="1" x="71"/>
        <item h="1" x="131"/>
        <item h="1" x="117"/>
        <item x="102"/>
        <item x="78"/>
        <item x="111"/>
        <item x="91"/>
        <item x="47"/>
        <item x="7"/>
        <item x="40"/>
        <item x="141"/>
        <item x="9"/>
        <item x="127"/>
        <item x="57"/>
        <item x="138"/>
        <item x="18"/>
        <item x="25"/>
        <item x="43"/>
        <item x="86"/>
        <item x="22"/>
        <item x="46"/>
        <item x="158"/>
        <item x="28"/>
        <item x="56"/>
        <item x="68"/>
        <item x="120"/>
        <item x="159"/>
        <item x="8"/>
        <item x="175"/>
        <item x="114"/>
        <item x="27"/>
        <item x="26"/>
        <item x="181"/>
        <item x="128"/>
        <item x="30"/>
        <item x="0"/>
        <item x="31"/>
        <item x="81"/>
        <item x="171"/>
        <item x="105"/>
        <item x="103"/>
        <item x="99"/>
        <item x="148"/>
        <item x="130"/>
        <item t="default"/>
      </items>
    </pivotField>
  </pivotFields>
  <rowFields count="1">
    <field x="0"/>
  </rowFields>
  <rowItems count="23">
    <i>
      <x v="7"/>
    </i>
    <i>
      <x v="11"/>
    </i>
    <i>
      <x v="19"/>
    </i>
    <i>
      <x v="20"/>
    </i>
    <i>
      <x v="29"/>
    </i>
    <i>
      <x v="45"/>
    </i>
    <i>
      <x v="46"/>
    </i>
    <i>
      <x v="48"/>
    </i>
    <i>
      <x v="57"/>
    </i>
    <i>
      <x v="84"/>
    </i>
    <i>
      <x v="88"/>
    </i>
    <i>
      <x v="100"/>
    </i>
    <i>
      <x v="102"/>
    </i>
    <i>
      <x v="110"/>
    </i>
    <i>
      <x v="112"/>
    </i>
    <i>
      <x v="123"/>
    </i>
    <i>
      <x v="130"/>
    </i>
    <i>
      <x v="137"/>
    </i>
    <i>
      <x v="159"/>
    </i>
    <i>
      <x v="163"/>
    </i>
    <i>
      <x v="164"/>
    </i>
    <i>
      <x v="17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2" hier="-1"/>
    <pageField fld="10" hier="-1"/>
  </pageFields>
  <dataFields count="4">
    <dataField name="Sum of Electricity Access 2016" fld="2" baseField="0" baseItem="0"/>
    <dataField name="Sum of POLITICAL VALUE" fld="12" baseField="0" baseItem="0"/>
    <dataField name="Sum of GDP Contribution Urban Format" fld="8" baseField="0" baseItem="0"/>
    <dataField name="Sum of GDP Contribution Rural Form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04593-563B-D341-82B7-A5738FB0B07D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 Name">
  <location ref="A3:C34" firstHeaderRow="0" firstDataRow="1" firstDataCol="1"/>
  <pivotFields count="22">
    <pivotField axis="axisRow" showAll="0" measureFilter="1" sortType="descending">
      <items count="209">
        <item x="1"/>
        <item x="3"/>
        <item x="52"/>
        <item x="4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2"/>
        <item x="98"/>
        <item x="37"/>
        <item x="31"/>
        <item x="30"/>
        <item x="180"/>
        <item x="33"/>
        <item x="34"/>
        <item x="35"/>
        <item x="40"/>
        <item x="41"/>
        <item x="38"/>
        <item x="39"/>
        <item x="43"/>
        <item x="36"/>
        <item x="80"/>
        <item x="44"/>
        <item x="45"/>
        <item x="46"/>
        <item x="50"/>
        <item x="48"/>
        <item x="49"/>
        <item x="51"/>
        <item x="53"/>
        <item x="54"/>
        <item x="166"/>
        <item x="71"/>
        <item x="55"/>
        <item x="57"/>
        <item x="58"/>
        <item x="62"/>
        <item x="60"/>
        <item x="59"/>
        <item x="61"/>
        <item x="64"/>
        <item x="69"/>
        <item x="66"/>
        <item x="47"/>
        <item x="67"/>
        <item x="72"/>
        <item x="74"/>
        <item x="73"/>
        <item x="76"/>
        <item x="75"/>
        <item x="68"/>
        <item x="70"/>
        <item x="77"/>
        <item x="81"/>
        <item x="79"/>
        <item x="78"/>
        <item x="82"/>
        <item x="89"/>
        <item x="85"/>
        <item x="83"/>
        <item x="87"/>
        <item x="88"/>
        <item x="86"/>
        <item x="84"/>
        <item x="90"/>
        <item x="91"/>
        <item x="92"/>
        <item x="94"/>
        <item x="93"/>
        <item x="95"/>
        <item x="96"/>
        <item x="99"/>
        <item x="101"/>
        <item x="203"/>
        <item x="102"/>
        <item x="97"/>
        <item x="103"/>
        <item x="108"/>
        <item x="114"/>
        <item x="104"/>
        <item x="111"/>
        <item x="105"/>
        <item x="106"/>
        <item x="109"/>
        <item x="112"/>
        <item x="113"/>
        <item x="115"/>
        <item x="123"/>
        <item x="119"/>
        <item x="133"/>
        <item x="134"/>
        <item x="120"/>
        <item x="124"/>
        <item x="125"/>
        <item x="122"/>
        <item x="131"/>
        <item x="132"/>
        <item x="121"/>
        <item x="63"/>
        <item x="118"/>
        <item x="117"/>
        <item x="128"/>
        <item x="127"/>
        <item x="116"/>
        <item x="130"/>
        <item x="126"/>
        <item x="135"/>
        <item x="142"/>
        <item x="141"/>
        <item x="139"/>
        <item x="143"/>
        <item x="138"/>
        <item x="136"/>
        <item x="137"/>
        <item x="129"/>
        <item x="140"/>
        <item x="144"/>
        <item x="145"/>
        <item x="149"/>
        <item x="146"/>
        <item x="150"/>
        <item x="154"/>
        <item x="147"/>
        <item x="148"/>
        <item x="151"/>
        <item x="153"/>
        <item x="152"/>
        <item x="156"/>
        <item x="157"/>
        <item x="158"/>
        <item x="159"/>
        <item x="202"/>
        <item x="167"/>
        <item x="172"/>
        <item x="160"/>
        <item x="162"/>
        <item x="169"/>
        <item x="178"/>
        <item x="165"/>
        <item x="163"/>
        <item x="174"/>
        <item x="175"/>
        <item x="164"/>
        <item x="168"/>
        <item x="205"/>
        <item x="170"/>
        <item x="56"/>
        <item x="110"/>
        <item x="100"/>
        <item x="107"/>
        <item x="197"/>
        <item x="171"/>
        <item x="161"/>
        <item x="173"/>
        <item x="177"/>
        <item x="176"/>
        <item x="32"/>
        <item x="179"/>
        <item x="183"/>
        <item x="191"/>
        <item x="182"/>
        <item x="185"/>
        <item x="181"/>
        <item x="186"/>
        <item x="187"/>
        <item x="188"/>
        <item x="189"/>
        <item x="184"/>
        <item x="190"/>
        <item x="192"/>
        <item x="193"/>
        <item x="5"/>
        <item x="65"/>
        <item x="195"/>
        <item x="194"/>
        <item x="196"/>
        <item x="201"/>
        <item x="198"/>
        <item x="200"/>
        <item x="199"/>
        <item x="155"/>
        <item x="204"/>
        <item x="206"/>
        <item x="2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1" showAll="0"/>
    <pivotField showAll="0"/>
    <pivotField showAll="0"/>
    <pivotField showAll="0"/>
    <pivotField numFmtId="2" showAll="0"/>
    <pivotField numFmtId="2" showAll="0"/>
    <pivotField dataField="1" numFmtId="1" showAll="0"/>
    <pivotField numFmtId="1" showAll="0"/>
  </pivotFields>
  <rowFields count="1">
    <field x="0"/>
  </rowFields>
  <rowItems count="31">
    <i>
      <x v="163"/>
    </i>
    <i>
      <x v="124"/>
    </i>
    <i>
      <x v="110"/>
    </i>
    <i>
      <x v="20"/>
    </i>
    <i>
      <x v="131"/>
    </i>
    <i>
      <x v="79"/>
    </i>
    <i>
      <x v="97"/>
    </i>
    <i>
      <x v="151"/>
    </i>
    <i>
      <x v="98"/>
    </i>
    <i>
      <x v="17"/>
    </i>
    <i>
      <x v="117"/>
    </i>
    <i>
      <x v="198"/>
    </i>
    <i>
      <x v="203"/>
    </i>
    <i>
      <x v="72"/>
    </i>
    <i>
      <x v="81"/>
    </i>
    <i>
      <x v="91"/>
    </i>
    <i>
      <x v="156"/>
    </i>
    <i>
      <x v="150"/>
    </i>
    <i>
      <x v="88"/>
    </i>
    <i>
      <x v="6"/>
    </i>
    <i>
      <x v="133"/>
    </i>
    <i>
      <x v="109"/>
    </i>
    <i>
      <x v="37"/>
    </i>
    <i>
      <x v="9"/>
    </i>
    <i>
      <x v="138"/>
    </i>
    <i>
      <x v="201"/>
    </i>
    <i>
      <x v="13"/>
    </i>
    <i>
      <x v="142"/>
    </i>
    <i>
      <x v="103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GDP Contribution Urban Format %" fld="20" baseField="0" baseItem="0" numFmtId="1"/>
    <dataField name="Electricity Access 2016 %" fld="14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36" iMeasureFld="0">
      <autoFilter ref="A1">
        <filterColumn colId="0">
          <top10 val="30" filterVal="3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CA7C7-6852-BD48-BCE6-13BE12819014}" name="PivotTable3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9:G30" firstHeaderRow="0" firstDataRow="1" firstDataCol="1"/>
  <pivotFields count="22">
    <pivotField axis="axisRow" showAll="0" measureFilter="1">
      <items count="209">
        <item x="1"/>
        <item x="3"/>
        <item x="52"/>
        <item x="4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2"/>
        <item x="98"/>
        <item x="37"/>
        <item x="31"/>
        <item x="30"/>
        <item x="180"/>
        <item x="33"/>
        <item x="34"/>
        <item x="35"/>
        <item x="40"/>
        <item x="41"/>
        <item x="38"/>
        <item x="39"/>
        <item x="43"/>
        <item x="36"/>
        <item x="80"/>
        <item x="44"/>
        <item x="45"/>
        <item x="46"/>
        <item x="50"/>
        <item x="48"/>
        <item x="49"/>
        <item x="51"/>
        <item x="53"/>
        <item x="54"/>
        <item x="166"/>
        <item x="71"/>
        <item x="55"/>
        <item x="57"/>
        <item x="58"/>
        <item x="62"/>
        <item x="60"/>
        <item x="59"/>
        <item x="61"/>
        <item x="64"/>
        <item x="69"/>
        <item x="66"/>
        <item x="47"/>
        <item x="67"/>
        <item x="72"/>
        <item x="74"/>
        <item x="73"/>
        <item x="76"/>
        <item x="75"/>
        <item x="68"/>
        <item x="70"/>
        <item x="77"/>
        <item x="81"/>
        <item x="79"/>
        <item x="78"/>
        <item x="82"/>
        <item x="89"/>
        <item x="85"/>
        <item x="83"/>
        <item x="87"/>
        <item x="88"/>
        <item x="86"/>
        <item x="84"/>
        <item x="90"/>
        <item x="91"/>
        <item x="92"/>
        <item x="94"/>
        <item x="93"/>
        <item x="95"/>
        <item x="96"/>
        <item x="99"/>
        <item x="101"/>
        <item x="203"/>
        <item x="102"/>
        <item x="97"/>
        <item x="103"/>
        <item x="108"/>
        <item x="114"/>
        <item x="104"/>
        <item x="111"/>
        <item x="105"/>
        <item x="106"/>
        <item x="109"/>
        <item x="112"/>
        <item x="113"/>
        <item x="115"/>
        <item x="123"/>
        <item x="119"/>
        <item x="133"/>
        <item x="134"/>
        <item x="120"/>
        <item x="124"/>
        <item x="125"/>
        <item x="122"/>
        <item x="131"/>
        <item x="132"/>
        <item x="121"/>
        <item x="63"/>
        <item x="118"/>
        <item x="117"/>
        <item x="128"/>
        <item x="127"/>
        <item x="116"/>
        <item x="130"/>
        <item x="126"/>
        <item x="135"/>
        <item x="142"/>
        <item x="141"/>
        <item x="139"/>
        <item x="143"/>
        <item x="138"/>
        <item x="136"/>
        <item x="137"/>
        <item x="129"/>
        <item x="140"/>
        <item x="144"/>
        <item x="145"/>
        <item x="149"/>
        <item x="146"/>
        <item x="150"/>
        <item x="154"/>
        <item x="147"/>
        <item x="148"/>
        <item x="151"/>
        <item x="153"/>
        <item x="152"/>
        <item x="156"/>
        <item x="157"/>
        <item x="158"/>
        <item x="159"/>
        <item x="202"/>
        <item x="167"/>
        <item x="172"/>
        <item x="160"/>
        <item x="162"/>
        <item x="169"/>
        <item x="178"/>
        <item x="165"/>
        <item x="163"/>
        <item x="174"/>
        <item x="175"/>
        <item x="164"/>
        <item x="168"/>
        <item x="205"/>
        <item x="170"/>
        <item x="56"/>
        <item x="110"/>
        <item x="100"/>
        <item x="107"/>
        <item x="197"/>
        <item x="171"/>
        <item x="161"/>
        <item x="173"/>
        <item x="177"/>
        <item x="176"/>
        <item x="32"/>
        <item x="179"/>
        <item x="183"/>
        <item x="191"/>
        <item x="182"/>
        <item x="185"/>
        <item x="181"/>
        <item x="186"/>
        <item x="187"/>
        <item x="188"/>
        <item x="189"/>
        <item x="184"/>
        <item x="190"/>
        <item x="192"/>
        <item x="193"/>
        <item x="5"/>
        <item x="65"/>
        <item x="195"/>
        <item x="194"/>
        <item x="196"/>
        <item x="201"/>
        <item x="198"/>
        <item x="200"/>
        <item x="199"/>
        <item x="155"/>
        <item x="204"/>
        <item x="206"/>
        <item x="207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1" showAll="0"/>
    <pivotField showAll="0"/>
    <pivotField showAll="0"/>
    <pivotField showAll="0"/>
    <pivotField numFmtId="2" showAll="0"/>
    <pivotField numFmtId="2" showAll="0"/>
    <pivotField numFmtId="1" showAll="0"/>
    <pivotField dataField="1" numFmtId="1" showAll="0"/>
  </pivotFields>
  <rowFields count="1">
    <field x="0"/>
  </rowFields>
  <rowItems count="11">
    <i>
      <x v="28"/>
    </i>
    <i>
      <x v="29"/>
    </i>
    <i>
      <x v="34"/>
    </i>
    <i>
      <x v="35"/>
    </i>
    <i>
      <x v="41"/>
    </i>
    <i>
      <x v="75"/>
    </i>
    <i>
      <x v="105"/>
    </i>
    <i>
      <x v="113"/>
    </i>
    <i>
      <x v="136"/>
    </i>
    <i>
      <x v="16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ectricity Access 2016" fld="14" baseField="0" baseItem="0" numFmtId="1"/>
    <dataField name="Sum of GDP Contribution Rural Format" fld="21" baseField="0" baseItem="0" numFmtId="1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65DCD-5784-5B42-8FCF-55A806D8C0D1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14" firstHeaderRow="0" firstDataRow="1" firstDataCol="1"/>
  <pivotFields count="22">
    <pivotField axis="axisRow" showAll="0" measureFilter="1" sortType="descending">
      <items count="209">
        <item x="1"/>
        <item x="3"/>
        <item x="52"/>
        <item x="4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2"/>
        <item x="98"/>
        <item x="37"/>
        <item x="31"/>
        <item x="30"/>
        <item x="180"/>
        <item x="33"/>
        <item x="34"/>
        <item x="35"/>
        <item x="40"/>
        <item x="41"/>
        <item x="38"/>
        <item x="39"/>
        <item x="43"/>
        <item x="36"/>
        <item x="80"/>
        <item x="44"/>
        <item x="45"/>
        <item x="46"/>
        <item x="50"/>
        <item x="48"/>
        <item x="49"/>
        <item x="51"/>
        <item x="53"/>
        <item x="54"/>
        <item x="166"/>
        <item x="71"/>
        <item x="55"/>
        <item x="57"/>
        <item x="58"/>
        <item x="62"/>
        <item x="60"/>
        <item x="59"/>
        <item x="61"/>
        <item x="64"/>
        <item x="69"/>
        <item x="66"/>
        <item x="47"/>
        <item x="67"/>
        <item x="72"/>
        <item x="74"/>
        <item x="73"/>
        <item x="76"/>
        <item x="75"/>
        <item x="68"/>
        <item x="70"/>
        <item x="77"/>
        <item x="81"/>
        <item x="79"/>
        <item x="78"/>
        <item x="82"/>
        <item x="89"/>
        <item x="85"/>
        <item x="83"/>
        <item x="87"/>
        <item x="88"/>
        <item x="86"/>
        <item x="84"/>
        <item x="90"/>
        <item x="91"/>
        <item x="92"/>
        <item x="94"/>
        <item x="93"/>
        <item x="95"/>
        <item x="96"/>
        <item x="99"/>
        <item x="101"/>
        <item x="203"/>
        <item x="102"/>
        <item x="97"/>
        <item x="103"/>
        <item x="108"/>
        <item x="114"/>
        <item x="104"/>
        <item x="111"/>
        <item x="105"/>
        <item x="106"/>
        <item x="109"/>
        <item x="112"/>
        <item x="113"/>
        <item x="115"/>
        <item x="123"/>
        <item x="119"/>
        <item x="133"/>
        <item x="134"/>
        <item x="120"/>
        <item x="124"/>
        <item x="125"/>
        <item x="122"/>
        <item x="131"/>
        <item x="132"/>
        <item x="121"/>
        <item x="63"/>
        <item x="118"/>
        <item x="117"/>
        <item x="128"/>
        <item x="127"/>
        <item x="116"/>
        <item x="130"/>
        <item x="126"/>
        <item x="135"/>
        <item x="142"/>
        <item x="141"/>
        <item x="139"/>
        <item x="143"/>
        <item x="138"/>
        <item x="136"/>
        <item x="137"/>
        <item x="129"/>
        <item x="140"/>
        <item x="144"/>
        <item x="145"/>
        <item x="149"/>
        <item x="146"/>
        <item x="150"/>
        <item x="154"/>
        <item x="147"/>
        <item x="148"/>
        <item x="151"/>
        <item x="153"/>
        <item x="152"/>
        <item x="156"/>
        <item x="157"/>
        <item x="158"/>
        <item x="159"/>
        <item x="202"/>
        <item x="167"/>
        <item x="172"/>
        <item x="160"/>
        <item x="162"/>
        <item x="169"/>
        <item x="178"/>
        <item x="165"/>
        <item x="163"/>
        <item x="174"/>
        <item x="175"/>
        <item x="164"/>
        <item x="168"/>
        <item x="205"/>
        <item x="170"/>
        <item x="56"/>
        <item x="110"/>
        <item x="100"/>
        <item x="107"/>
        <item x="197"/>
        <item x="171"/>
        <item x="161"/>
        <item x="173"/>
        <item x="177"/>
        <item x="176"/>
        <item x="32"/>
        <item x="179"/>
        <item x="183"/>
        <item x="191"/>
        <item x="182"/>
        <item x="185"/>
        <item x="181"/>
        <item x="186"/>
        <item x="187"/>
        <item x="188"/>
        <item x="189"/>
        <item x="184"/>
        <item x="190"/>
        <item x="192"/>
        <item x="193"/>
        <item x="5"/>
        <item x="65"/>
        <item x="195"/>
        <item x="194"/>
        <item x="196"/>
        <item x="201"/>
        <item x="198"/>
        <item x="200"/>
        <item x="199"/>
        <item x="155"/>
        <item x="204"/>
        <item x="206"/>
        <item x="2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1" showAll="0"/>
    <pivotField showAll="0"/>
    <pivotField showAll="0"/>
    <pivotField showAll="0"/>
    <pivotField numFmtId="2" showAll="0"/>
    <pivotField numFmtId="2" showAll="0"/>
    <pivotField numFmtId="1" showAll="0"/>
    <pivotField dataField="1" numFmtId="1" showAll="0"/>
  </pivotFields>
  <rowFields count="1">
    <field x="0"/>
  </rowFields>
  <rowItems count="11">
    <i>
      <x v="188"/>
    </i>
    <i>
      <x v="29"/>
    </i>
    <i>
      <x v="144"/>
    </i>
    <i>
      <x v="107"/>
    </i>
    <i>
      <x v="113"/>
    </i>
    <i>
      <x v="193"/>
    </i>
    <i>
      <x v="171"/>
    </i>
    <i>
      <x v="173"/>
    </i>
    <i>
      <x v="155"/>
    </i>
    <i>
      <x v="169"/>
    </i>
    <i t="grand">
      <x/>
    </i>
  </rowItems>
  <colFields count="1">
    <field x="-2"/>
  </colFields>
  <colItems count="2">
    <i>
      <x/>
    </i>
    <i i="1">
      <x v="1"/>
    </i>
  </colItems>
  <dataFields count="2">
    <dataField name="GDP Contribution Rural Format %" fld="21" baseField="0" baseItem="0"/>
    <dataField name="Sum of Electricity Access 2016" fld="14" baseField="0" baseItem="0"/>
  </dataFields>
  <formats count="2">
    <format dxfId="5">
      <pivotArea dataOnly="0" outline="0" fieldPosition="0">
        <references count="1">
          <reference field="4294967294" count="1">
            <x v="0"/>
          </reference>
        </references>
      </pivotArea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3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03970-346C-41A9-A636-EB29C6D11A9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212" firstHeaderRow="0" firstDataRow="1" firstDataCol="4"/>
  <pivotFields count="20">
    <pivotField axis="axisRow" compact="0" outline="0" showAll="0" defaultSubtotal="0">
      <items count="208">
        <item x="1"/>
        <item x="3"/>
        <item x="52"/>
        <item x="4"/>
        <item x="2"/>
        <item x="8"/>
        <item x="6"/>
        <item x="7"/>
        <item x="0"/>
        <item x="9"/>
        <item x="10"/>
        <item x="11"/>
        <item x="19"/>
        <item x="18"/>
        <item x="16"/>
        <item x="26"/>
        <item x="21"/>
        <item x="13"/>
        <item x="22"/>
        <item x="14"/>
        <item x="23"/>
        <item x="28"/>
        <item x="24"/>
        <item x="20"/>
        <item x="29"/>
        <item x="25"/>
        <item x="27"/>
        <item x="17"/>
        <item x="15"/>
        <item x="12"/>
        <item x="42"/>
        <item x="98"/>
        <item x="37"/>
        <item x="31"/>
        <item x="30"/>
        <item x="180"/>
        <item x="33"/>
        <item x="34"/>
        <item x="35"/>
        <item x="40"/>
        <item x="41"/>
        <item x="38"/>
        <item x="39"/>
        <item x="43"/>
        <item x="36"/>
        <item x="80"/>
        <item x="44"/>
        <item x="45"/>
        <item x="46"/>
        <item x="50"/>
        <item x="48"/>
        <item x="49"/>
        <item x="51"/>
        <item x="53"/>
        <item x="54"/>
        <item x="166"/>
        <item x="71"/>
        <item x="55"/>
        <item x="57"/>
        <item x="58"/>
        <item x="62"/>
        <item x="60"/>
        <item x="59"/>
        <item x="61"/>
        <item x="64"/>
        <item x="69"/>
        <item x="66"/>
        <item x="47"/>
        <item x="67"/>
        <item x="72"/>
        <item x="74"/>
        <item x="73"/>
        <item x="76"/>
        <item x="75"/>
        <item x="68"/>
        <item x="70"/>
        <item x="77"/>
        <item x="81"/>
        <item x="79"/>
        <item x="78"/>
        <item x="82"/>
        <item x="89"/>
        <item x="85"/>
        <item x="83"/>
        <item x="87"/>
        <item x="88"/>
        <item x="86"/>
        <item x="84"/>
        <item x="90"/>
        <item x="91"/>
        <item x="92"/>
        <item x="94"/>
        <item x="93"/>
        <item x="95"/>
        <item x="96"/>
        <item x="99"/>
        <item x="101"/>
        <item x="203"/>
        <item x="102"/>
        <item x="97"/>
        <item x="103"/>
        <item x="108"/>
        <item x="114"/>
        <item x="104"/>
        <item x="111"/>
        <item x="105"/>
        <item x="106"/>
        <item x="109"/>
        <item x="112"/>
        <item x="113"/>
        <item x="115"/>
        <item x="123"/>
        <item x="119"/>
        <item x="133"/>
        <item x="134"/>
        <item x="120"/>
        <item x="124"/>
        <item x="125"/>
        <item x="122"/>
        <item x="131"/>
        <item x="132"/>
        <item x="121"/>
        <item x="63"/>
        <item x="118"/>
        <item x="117"/>
        <item x="128"/>
        <item x="127"/>
        <item x="116"/>
        <item x="130"/>
        <item x="126"/>
        <item x="135"/>
        <item x="142"/>
        <item x="141"/>
        <item x="139"/>
        <item x="143"/>
        <item x="138"/>
        <item x="136"/>
        <item x="137"/>
        <item x="129"/>
        <item x="140"/>
        <item x="144"/>
        <item x="145"/>
        <item x="149"/>
        <item x="146"/>
        <item x="150"/>
        <item x="154"/>
        <item x="147"/>
        <item x="148"/>
        <item x="151"/>
        <item x="153"/>
        <item x="152"/>
        <item x="156"/>
        <item x="157"/>
        <item x="158"/>
        <item x="159"/>
        <item x="202"/>
        <item x="167"/>
        <item x="172"/>
        <item x="160"/>
        <item x="162"/>
        <item x="169"/>
        <item x="178"/>
        <item x="165"/>
        <item x="163"/>
        <item x="174"/>
        <item x="175"/>
        <item x="164"/>
        <item x="168"/>
        <item x="205"/>
        <item x="170"/>
        <item x="56"/>
        <item x="110"/>
        <item x="100"/>
        <item x="107"/>
        <item x="197"/>
        <item x="171"/>
        <item x="161"/>
        <item x="173"/>
        <item x="177"/>
        <item x="176"/>
        <item x="32"/>
        <item x="179"/>
        <item x="183"/>
        <item x="191"/>
        <item x="182"/>
        <item x="185"/>
        <item x="181"/>
        <item x="186"/>
        <item x="187"/>
        <item x="188"/>
        <item x="189"/>
        <item x="184"/>
        <item x="190"/>
        <item x="192"/>
        <item x="193"/>
        <item x="5"/>
        <item x="65"/>
        <item x="195"/>
        <item x="194"/>
        <item x="196"/>
        <item x="201"/>
        <item x="198"/>
        <item x="200"/>
        <item x="199"/>
        <item x="155"/>
        <item x="204"/>
        <item x="206"/>
        <item x="20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2" outline="0" showAll="0" defaultSubtotal="0"/>
    <pivotField compact="0" numFmtId="1" outline="0" subtotalTop="0" showAll="0" defaultSubtotal="0"/>
    <pivotField axis="axisRow" compact="0" outline="0" showAll="0" defaultSubtotal="0">
      <items count="7">
        <item x="5"/>
        <item x="4"/>
        <item x="1"/>
        <item x="0"/>
        <item x="3"/>
        <item m="1" x="6"/>
        <item x="2"/>
      </items>
    </pivotField>
    <pivotField axis="axisRow" compact="0" outline="0" showAll="0" defaultSubtotal="0">
      <items count="6">
        <item x="3"/>
        <item x="0"/>
        <item x="5"/>
        <item x="2"/>
        <item x="4"/>
        <item x="1"/>
      </items>
    </pivotField>
    <pivotField axis="axisRow" compact="0" outline="0" showAll="0" defaultSubtotal="0">
      <items count="5">
        <item x="2"/>
        <item x="0"/>
        <item x="4"/>
        <item x="1"/>
        <item x="3"/>
      </items>
    </pivotField>
    <pivotField dataField="1" compact="0" numFmtId="9" outline="0" showAll="0" defaultSubtotal="0"/>
    <pivotField dataField="1" compact="0" numFmtId="9" outline="0" showAll="0" defaultSubtotal="0"/>
  </pivotFields>
  <rowFields count="4">
    <field x="0"/>
    <field x="15"/>
    <field x="16"/>
    <field x="17"/>
  </rowFields>
  <rowItems count="209">
    <i>
      <x/>
      <x v="3"/>
      <x v="5"/>
      <x v="3"/>
    </i>
    <i>
      <x v="1"/>
      <x v="6"/>
      <x v="3"/>
      <x/>
    </i>
    <i>
      <x v="2"/>
      <x v="4"/>
      <x v="3"/>
      <x v="2"/>
    </i>
    <i>
      <x v="3"/>
      <x v="6"/>
      <x/>
      <x/>
    </i>
    <i>
      <x v="4"/>
      <x v="2"/>
      <x v="5"/>
      <x v="3"/>
    </i>
    <i>
      <x v="5"/>
      <x v="4"/>
      <x v="3"/>
      <x v="2"/>
    </i>
    <i>
      <x v="6"/>
      <x v="6"/>
      <x v="5"/>
      <x v="2"/>
    </i>
    <i>
      <x v="7"/>
      <x v="6"/>
      <x v="4"/>
      <x/>
    </i>
    <i>
      <x v="8"/>
      <x v="3"/>
      <x v="1"/>
      <x v="1"/>
    </i>
    <i>
      <x v="9"/>
      <x v="6"/>
      <x v="4"/>
      <x v="2"/>
    </i>
    <i>
      <x v="10"/>
      <x v="6"/>
      <x v="2"/>
      <x v="1"/>
    </i>
    <i>
      <x v="11"/>
      <x v="6"/>
      <x v="5"/>
      <x v="2"/>
    </i>
    <i>
      <x v="12"/>
      <x v="6"/>
      <x v="2"/>
      <x v="2"/>
    </i>
    <i>
      <x v="13"/>
      <x v="6"/>
      <x v="4"/>
      <x v="3"/>
    </i>
    <i>
      <x v="14"/>
      <x v="3"/>
      <x v="5"/>
      <x v="2"/>
    </i>
    <i>
      <x v="15"/>
      <x v="6"/>
      <x v="1"/>
      <x v="1"/>
    </i>
    <i>
      <x v="16"/>
      <x v="6"/>
      <x v="3"/>
      <x/>
    </i>
    <i>
      <x v="17"/>
      <x v="6"/>
      <x v="2"/>
      <x v="1"/>
    </i>
    <i>
      <x v="18"/>
      <x v="3"/>
      <x v="3"/>
      <x v="3"/>
    </i>
    <i>
      <x v="19"/>
      <x v="2"/>
      <x v="4"/>
      <x v="3"/>
    </i>
    <i>
      <x v="20"/>
      <x v="6"/>
      <x v="1"/>
      <x v="1"/>
    </i>
    <i>
      <x v="21"/>
      <x v="6"/>
      <x v="5"/>
      <x v="2"/>
    </i>
    <i>
      <x v="22"/>
      <x v="3"/>
      <x v="5"/>
      <x v="2"/>
    </i>
    <i>
      <x v="23"/>
      <x v="6"/>
      <x v="3"/>
      <x/>
    </i>
    <i>
      <x v="24"/>
      <x/>
      <x v="4"/>
      <x v="2"/>
    </i>
    <i>
      <x v="25"/>
      <x v="6"/>
      <x v="4"/>
      <x v="1"/>
    </i>
    <i>
      <x v="26"/>
      <x v="6"/>
      <x/>
      <x v="2"/>
    </i>
    <i>
      <x v="27"/>
      <x v="6"/>
      <x v="4"/>
      <x/>
    </i>
    <i>
      <x v="28"/>
      <x v="1"/>
      <x v="5"/>
      <x v="3"/>
    </i>
    <i>
      <x v="29"/>
      <x v="1"/>
      <x v="5"/>
      <x v="3"/>
    </i>
    <i>
      <x v="30"/>
      <x v="3"/>
      <x v="3"/>
      <x v="2"/>
    </i>
    <i>
      <x v="31"/>
      <x v="2"/>
      <x v="5"/>
      <x v="2"/>
    </i>
    <i>
      <x v="32"/>
      <x/>
      <x v="4"/>
      <x v="3"/>
    </i>
    <i>
      <x v="33"/>
      <x v="6"/>
      <x v="2"/>
      <x v="2"/>
    </i>
    <i>
      <x v="34"/>
      <x v="1"/>
      <x v="2"/>
      <x v="1"/>
    </i>
    <i>
      <x v="35"/>
      <x v="1"/>
      <x v="3"/>
      <x v="3"/>
    </i>
    <i>
      <x v="36"/>
      <x v="6"/>
      <x v="5"/>
      <x v="1"/>
    </i>
    <i>
      <x v="37"/>
      <x v="6"/>
      <x v="4"/>
      <x v="1"/>
    </i>
    <i>
      <x v="38"/>
      <x v="6"/>
      <x v="5"/>
      <x v="1"/>
    </i>
    <i>
      <x v="39"/>
      <x v="4"/>
      <x v="4"/>
      <x v="2"/>
    </i>
    <i>
      <x v="40"/>
      <x v="3"/>
      <x v="4"/>
      <x v="3"/>
    </i>
    <i>
      <x v="41"/>
      <x v="1"/>
      <x v="5"/>
      <x v="3"/>
    </i>
    <i>
      <x v="42"/>
      <x/>
      <x v="1"/>
      <x v="3"/>
    </i>
    <i>
      <x v="43"/>
      <x v="6"/>
      <x v="5"/>
      <x v="2"/>
    </i>
    <i>
      <x v="44"/>
      <x/>
      <x v="5"/>
      <x v="3"/>
    </i>
    <i>
      <x v="45"/>
      <x v="6"/>
      <x v="1"/>
      <x/>
    </i>
    <i>
      <x v="46"/>
      <x v="6"/>
      <x v="4"/>
      <x v="1"/>
    </i>
    <i>
      <x v="47"/>
      <x v="6"/>
      <x/>
      <x v="2"/>
    </i>
    <i>
      <x v="48"/>
      <x v="6"/>
      <x v="3"/>
      <x v="1"/>
    </i>
    <i>
      <x v="49"/>
      <x v="6"/>
      <x v="1"/>
      <x v="1"/>
    </i>
    <i>
      <x v="50"/>
      <x/>
      <x v="5"/>
      <x v="2"/>
    </i>
    <i>
      <x v="51"/>
      <x v="6"/>
      <x v="3"/>
      <x v="1"/>
    </i>
    <i>
      <x v="52"/>
      <x v="6"/>
      <x v="5"/>
      <x v="2"/>
    </i>
    <i>
      <x v="53"/>
      <x v="6"/>
      <x v="5"/>
      <x v="2"/>
    </i>
    <i>
      <x v="54"/>
      <x v="6"/>
      <x v="5"/>
      <x v="2"/>
    </i>
    <i>
      <x v="55"/>
      <x v="4"/>
      <x v="3"/>
      <x v="1"/>
    </i>
    <i>
      <x v="56"/>
      <x/>
      <x v="2"/>
      <x v="4"/>
    </i>
    <i>
      <x v="57"/>
      <x v="2"/>
      <x v="5"/>
      <x v="2"/>
    </i>
    <i>
      <x v="58"/>
      <x v="6"/>
      <x v="3"/>
      <x/>
    </i>
    <i>
      <x v="59"/>
      <x v="2"/>
      <x v="5"/>
      <x v="3"/>
    </i>
    <i>
      <x v="60"/>
      <x v="6"/>
      <x v="3"/>
      <x v="1"/>
    </i>
    <i>
      <x v="61"/>
      <x v="4"/>
      <x v="4"/>
      <x v="1"/>
    </i>
    <i>
      <x v="62"/>
      <x v="6"/>
      <x v="1"/>
      <x v="1"/>
    </i>
    <i>
      <x v="63"/>
      <x v="6"/>
      <x v="1"/>
      <x v="1"/>
    </i>
    <i>
      <x v="64"/>
      <x v="3"/>
      <x v="3"/>
      <x v="3"/>
    </i>
    <i>
      <x v="65"/>
      <x v="2"/>
      <x v="3"/>
      <x v="3"/>
    </i>
    <i>
      <x v="66"/>
      <x v="6"/>
      <x v="5"/>
      <x/>
    </i>
    <i>
      <x v="67"/>
      <x v="6"/>
      <x v="2"/>
      <x/>
    </i>
    <i>
      <x v="68"/>
      <x v="3"/>
      <x v="5"/>
      <x v="3"/>
    </i>
    <i>
      <x v="69"/>
      <x v="6"/>
      <x/>
      <x/>
    </i>
    <i>
      <x v="70"/>
      <x v="6"/>
      <x v="3"/>
      <x/>
    </i>
    <i>
      <x v="71"/>
      <x v="3"/>
      <x v="4"/>
      <x v="1"/>
    </i>
    <i>
      <x v="72"/>
      <x v="6"/>
      <x v="3"/>
      <x v="1"/>
    </i>
    <i>
      <x v="73"/>
      <x v="3"/>
      <x v="5"/>
      <x v="2"/>
    </i>
    <i>
      <x v="74"/>
      <x v="2"/>
      <x v="5"/>
      <x v="3"/>
    </i>
    <i>
      <x v="75"/>
      <x v="1"/>
      <x v="5"/>
      <x v="3"/>
    </i>
    <i>
      <x v="76"/>
      <x v="3"/>
      <x v="5"/>
      <x v="1"/>
    </i>
    <i>
      <x v="77"/>
      <x v="2"/>
      <x v="4"/>
      <x v="2"/>
    </i>
    <i>
      <x v="78"/>
      <x v="3"/>
      <x v="5"/>
      <x v="2"/>
    </i>
    <i>
      <x v="79"/>
      <x v="6"/>
      <x v="4"/>
      <x v="1"/>
    </i>
    <i>
      <x v="80"/>
      <x v="6"/>
      <x v="1"/>
      <x/>
    </i>
    <i>
      <x v="81"/>
      <x v="6"/>
      <x v="2"/>
      <x v="2"/>
    </i>
    <i>
      <x v="82"/>
      <x v="3"/>
      <x v="5"/>
      <x v="2"/>
    </i>
    <i>
      <x v="83"/>
      <x v="4"/>
      <x v="5"/>
      <x v="2"/>
    </i>
    <i>
      <x v="84"/>
      <x v="6"/>
      <x v="4"/>
      <x v="2"/>
    </i>
    <i>
      <x v="85"/>
      <x v="6"/>
      <x v="5"/>
      <x v="3"/>
    </i>
    <i>
      <x v="86"/>
      <x v="6"/>
      <x v="3"/>
      <x v="2"/>
    </i>
    <i>
      <x v="87"/>
      <x v="6"/>
      <x v="5"/>
      <x v="1"/>
    </i>
    <i>
      <x v="88"/>
      <x v="6"/>
      <x v="5"/>
      <x v="2"/>
    </i>
    <i>
      <x v="89"/>
      <x v="6"/>
      <x/>
      <x v="1"/>
    </i>
    <i>
      <x v="90"/>
      <x v="4"/>
      <x v="2"/>
      <x v="1"/>
    </i>
    <i>
      <x v="91"/>
      <x v="6"/>
      <x v="1"/>
      <x/>
    </i>
    <i>
      <x v="92"/>
      <x v="6"/>
      <x v="5"/>
      <x v="4"/>
    </i>
    <i>
      <x v="93"/>
      <x v="6"/>
      <x v="4"/>
      <x v="2"/>
    </i>
    <i>
      <x v="94"/>
      <x/>
      <x v="5"/>
      <x v="3"/>
    </i>
    <i>
      <x v="95"/>
      <x v="3"/>
      <x v="4"/>
      <x v="2"/>
    </i>
    <i>
      <x v="96"/>
      <x v="6"/>
      <x v="3"/>
      <x v="1"/>
    </i>
    <i>
      <x v="97"/>
      <x v="6"/>
      <x v="4"/>
      <x v="1"/>
    </i>
    <i>
      <x v="98"/>
      <x v="6"/>
      <x v="1"/>
      <x v="4"/>
    </i>
    <i>
      <x v="99"/>
      <x v="6"/>
      <x v="5"/>
      <x v="2"/>
    </i>
    <i>
      <x v="100"/>
      <x v="3"/>
      <x v="5"/>
      <x v="2"/>
    </i>
    <i>
      <x v="101"/>
      <x v="4"/>
      <x v="4"/>
      <x v="2"/>
    </i>
    <i>
      <x v="102"/>
      <x v="6"/>
      <x v="3"/>
      <x/>
    </i>
    <i>
      <x v="103"/>
      <x v="6"/>
      <x v="5"/>
      <x v="3"/>
    </i>
    <i>
      <x v="104"/>
      <x v="2"/>
      <x v="3"/>
      <x v="2"/>
    </i>
    <i>
      <x v="105"/>
      <x v="1"/>
      <x v="5"/>
      <x v="3"/>
    </i>
    <i>
      <x v="106"/>
      <x v="4"/>
      <x/>
      <x v="1"/>
    </i>
    <i>
      <x v="107"/>
      <x v="6"/>
      <x v="4"/>
      <x v="1"/>
    </i>
    <i>
      <x v="108"/>
      <x v="6"/>
      <x v="3"/>
      <x/>
    </i>
    <i>
      <x v="109"/>
      <x v="6"/>
      <x v="3"/>
      <x v="2"/>
    </i>
    <i>
      <x v="110"/>
      <x v="6"/>
      <x v="5"/>
      <x v="2"/>
    </i>
    <i>
      <x v="111"/>
      <x v="6"/>
      <x v="4"/>
      <x v="1"/>
    </i>
    <i>
      <x v="112"/>
      <x v="1"/>
      <x v="5"/>
      <x v="3"/>
    </i>
    <i>
      <x v="113"/>
      <x v="1"/>
      <x v="3"/>
      <x v="3"/>
    </i>
    <i>
      <x v="114"/>
      <x v="6"/>
      <x v="5"/>
      <x v="2"/>
    </i>
    <i>
      <x v="115"/>
      <x v="6"/>
      <x v="5"/>
      <x v="3"/>
    </i>
    <i>
      <x v="116"/>
      <x v="2"/>
      <x v="5"/>
      <x v="3"/>
    </i>
    <i>
      <x v="117"/>
      <x v="6"/>
      <x v="4"/>
      <x v="2"/>
    </i>
    <i>
      <x v="118"/>
      <x v="3"/>
      <x v="3"/>
      <x v="1"/>
    </i>
    <i>
      <x v="119"/>
      <x v="2"/>
      <x v="4"/>
      <x v="3"/>
    </i>
    <i>
      <x v="120"/>
      <x v="4"/>
      <x v="4"/>
      <x v="1"/>
    </i>
    <i>
      <x v="121"/>
      <x v="6"/>
      <x v="1"/>
      <x v="2"/>
    </i>
    <i>
      <x v="122"/>
      <x v="3"/>
      <x v="3"/>
      <x/>
    </i>
    <i>
      <x v="123"/>
      <x v="6"/>
      <x v="5"/>
      <x/>
    </i>
    <i>
      <x v="124"/>
      <x v="6"/>
      <x v="3"/>
      <x v="2"/>
    </i>
    <i>
      <x v="125"/>
      <x v="3"/>
      <x v="5"/>
      <x v="2"/>
    </i>
    <i>
      <x v="126"/>
      <x v="6"/>
      <x v="4"/>
      <x v="1"/>
    </i>
    <i>
      <x v="127"/>
      <x v="6"/>
      <x v="4"/>
      <x v="2"/>
    </i>
    <i>
      <x v="128"/>
      <x v="1"/>
      <x v="3"/>
      <x v="3"/>
    </i>
    <i>
      <x v="129"/>
      <x/>
      <x v="5"/>
      <x v="1"/>
    </i>
    <i>
      <x v="130"/>
      <x/>
      <x v="3"/>
      <x v="2"/>
    </i>
    <i>
      <x v="131"/>
      <x v="4"/>
      <x v="5"/>
      <x v="3"/>
    </i>
    <i>
      <x v="132"/>
      <x v="3"/>
      <x v="5"/>
      <x v="2"/>
    </i>
    <i>
      <x v="133"/>
      <x v="6"/>
      <x v="1"/>
      <x v="1"/>
    </i>
    <i>
      <x v="134"/>
      <x v="6"/>
      <x v="4"/>
      <x v="2"/>
    </i>
    <i>
      <x v="135"/>
      <x v="3"/>
      <x v="5"/>
      <x v="2"/>
    </i>
    <i>
      <x v="136"/>
      <x v="1"/>
      <x v="5"/>
      <x v="3"/>
    </i>
    <i>
      <x v="137"/>
      <x/>
      <x v="5"/>
      <x v="3"/>
    </i>
    <i>
      <x v="138"/>
      <x v="6"/>
      <x v="3"/>
      <x/>
    </i>
    <i>
      <x v="139"/>
      <x v="6"/>
      <x v="1"/>
      <x v="2"/>
    </i>
    <i>
      <x v="140"/>
      <x v="6"/>
      <x v="5"/>
      <x v="4"/>
    </i>
    <i>
      <x v="141"/>
      <x v="4"/>
      <x v="5"/>
      <x v="2"/>
    </i>
    <i>
      <x v="142"/>
      <x v="4"/>
      <x v="4"/>
      <x v="1"/>
    </i>
    <i>
      <x v="143"/>
      <x v="3"/>
      <x v="5"/>
      <x v="2"/>
    </i>
    <i>
      <x v="144"/>
      <x v="1"/>
      <x v="5"/>
      <x v="2"/>
    </i>
    <i>
      <x v="145"/>
      <x v="4"/>
      <x v="5"/>
      <x v="2"/>
    </i>
    <i>
      <x v="146"/>
      <x v="3"/>
      <x v="5"/>
      <x v="2"/>
    </i>
    <i>
      <x v="147"/>
      <x v="3"/>
      <x v="5"/>
      <x v="2"/>
    </i>
    <i>
      <x v="148"/>
      <x v="6"/>
      <x v="3"/>
      <x/>
    </i>
    <i>
      <x v="149"/>
      <x v="6"/>
      <x/>
      <x/>
    </i>
    <i>
      <x v="150"/>
      <x v="6"/>
      <x v="2"/>
      <x/>
    </i>
    <i>
      <x v="151"/>
      <x v="6"/>
      <x v="5"/>
      <x v="4"/>
    </i>
    <i>
      <x v="152"/>
      <x v="6"/>
      <x v="4"/>
      <x/>
    </i>
    <i>
      <x v="153"/>
      <x v="6"/>
      <x v="3"/>
      <x v="1"/>
    </i>
    <i>
      <x v="154"/>
      <x v="2"/>
      <x v="5"/>
      <x v="3"/>
    </i>
    <i>
      <x v="155"/>
      <x v="6"/>
      <x v="4"/>
      <x v="1"/>
    </i>
    <i>
      <x v="156"/>
      <x v="6"/>
      <x/>
      <x v="2"/>
    </i>
    <i>
      <x v="157"/>
      <x/>
      <x v="5"/>
      <x v="3"/>
    </i>
    <i>
      <x v="158"/>
      <x v="6"/>
      <x v="4"/>
      <x v="3"/>
    </i>
    <i>
      <x v="159"/>
      <x/>
      <x v="4"/>
      <x v="3"/>
    </i>
    <i>
      <x v="160"/>
      <x v="6"/>
      <x v="3"/>
      <x/>
    </i>
    <i>
      <x v="161"/>
      <x v="6"/>
      <x v="3"/>
      <x v="2"/>
    </i>
    <i>
      <x v="162"/>
      <x v="1"/>
      <x v="5"/>
      <x v="3"/>
    </i>
    <i>
      <x v="163"/>
      <x v="6"/>
      <x v="5"/>
      <x v="3"/>
    </i>
    <i>
      <x v="164"/>
      <x v="6"/>
      <x v="3"/>
      <x v="1"/>
    </i>
    <i>
      <x v="165"/>
      <x v="6"/>
      <x v="2"/>
      <x v="1"/>
    </i>
    <i>
      <x v="166"/>
      <x v="2"/>
      <x v="5"/>
      <x v="2"/>
    </i>
    <i>
      <x v="167"/>
      <x v="2"/>
      <x v="2"/>
      <x v="3"/>
    </i>
    <i>
      <x v="168"/>
      <x v="3"/>
      <x v="1"/>
      <x v="2"/>
    </i>
    <i>
      <x v="169"/>
      <x v="1"/>
      <x/>
      <x v="3"/>
    </i>
    <i>
      <x v="170"/>
      <x v="6"/>
      <x/>
      <x v="1"/>
    </i>
    <i>
      <x v="171"/>
      <x v="3"/>
      <x v="5"/>
      <x v="1"/>
    </i>
    <i>
      <x v="172"/>
      <x v="6"/>
      <x v="3"/>
      <x v="2"/>
    </i>
    <i>
      <x v="173"/>
      <x v="4"/>
      <x v="3"/>
      <x v="1"/>
    </i>
    <i>
      <x v="174"/>
      <x v="6"/>
      <x v="3"/>
      <x v="1"/>
    </i>
    <i>
      <x v="175"/>
      <x v="2"/>
      <x v="5"/>
      <x v="3"/>
    </i>
    <i>
      <x v="176"/>
      <x v="2"/>
      <x v="5"/>
      <x v="3"/>
    </i>
    <i>
      <x v="177"/>
      <x v="3"/>
      <x v="2"/>
      <x v="2"/>
    </i>
    <i>
      <x v="178"/>
      <x/>
      <x v="2"/>
      <x v="2"/>
    </i>
    <i>
      <x v="179"/>
      <x v="6"/>
      <x v="2"/>
      <x v="1"/>
    </i>
    <i>
      <x v="180"/>
      <x v="6"/>
      <x v="4"/>
      <x v="2"/>
    </i>
    <i>
      <x v="181"/>
      <x v="6"/>
      <x v="5"/>
      <x/>
    </i>
    <i>
      <x v="182"/>
      <x v="6"/>
      <x v="5"/>
      <x v="2"/>
    </i>
    <i>
      <x v="183"/>
      <x v="2"/>
      <x v="5"/>
      <x v="3"/>
    </i>
    <i>
      <x v="184"/>
      <x v="6"/>
      <x v="5"/>
      <x v="1"/>
    </i>
    <i>
      <x v="185"/>
      <x/>
      <x/>
      <x v="2"/>
    </i>
    <i>
      <x v="186"/>
      <x v="2"/>
      <x v="5"/>
      <x v="3"/>
    </i>
    <i>
      <x v="187"/>
      <x v="4"/>
      <x v="3"/>
      <x v="1"/>
    </i>
    <i>
      <x v="188"/>
      <x v="6"/>
      <x v="2"/>
      <x v="1"/>
    </i>
    <i>
      <x v="189"/>
      <x v="6"/>
      <x v="2"/>
      <x v="2"/>
    </i>
    <i>
      <x v="190"/>
      <x v="6"/>
      <x v="4"/>
      <x v="2"/>
    </i>
    <i>
      <x v="191"/>
      <x v="6"/>
      <x v="5"/>
      <x v="2"/>
    </i>
    <i>
      <x v="192"/>
      <x v="4"/>
      <x v="4"/>
      <x v="1"/>
    </i>
    <i>
      <x v="193"/>
      <x v="2"/>
      <x v="5"/>
      <x v="3"/>
    </i>
    <i>
      <x v="194"/>
      <x v="6"/>
      <x/>
      <x/>
    </i>
    <i>
      <x v="195"/>
      <x v="6"/>
      <x v="4"/>
      <x v="4"/>
    </i>
    <i>
      <x v="196"/>
      <x v="6"/>
      <x/>
      <x v="1"/>
    </i>
    <i>
      <x v="197"/>
      <x v="6"/>
      <x v="3"/>
      <x v="1"/>
    </i>
    <i>
      <x v="198"/>
      <x v="6"/>
      <x v="5"/>
      <x v="1"/>
    </i>
    <i>
      <x v="199"/>
      <x v="6"/>
      <x v="5"/>
      <x v="2"/>
    </i>
    <i>
      <x v="200"/>
      <x/>
      <x v="5"/>
      <x v="3"/>
    </i>
    <i>
      <x v="201"/>
      <x v="6"/>
      <x v="5"/>
      <x v="2"/>
    </i>
    <i>
      <x v="202"/>
      <x v="6"/>
      <x v="5"/>
      <x v="2"/>
    </i>
    <i>
      <x v="203"/>
      <x v="6"/>
      <x/>
      <x/>
    </i>
    <i>
      <x v="204"/>
      <x v="6"/>
      <x v="5"/>
      <x v="3"/>
    </i>
    <i>
      <x v="205"/>
      <x/>
      <x/>
      <x v="3"/>
    </i>
    <i>
      <x v="206"/>
      <x v="2"/>
      <x v="4"/>
      <x v="3"/>
    </i>
    <i>
      <x v="207"/>
      <x v="2"/>
      <x v="5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Contrib Urban" fld="18" baseField="0" baseItem="0"/>
    <dataField name="Sum of GDP Contrib Rural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31F062-2692-D040-B2E6-9332A7EA3458}" name="Table1" displayName="Table1" ref="A3:H13" totalsRowShown="0" headerRowDxfId="21" dataDxfId="20">
  <autoFilter ref="A3:H13" xr:uid="{D431F062-2692-D040-B2E6-9332A7EA3458}"/>
  <tableColumns count="8">
    <tableColumn id="1" xr3:uid="{F8C30F3E-8A80-7D4B-835D-D7A9209A27EA}" name="S.No" dataDxfId="19"/>
    <tableColumn id="2" xr3:uid="{17C3A03E-C1A0-0F42-AFEE-399AB86ED14F}" name="Task Name" dataDxfId="18"/>
    <tableColumn id="3" xr3:uid="{81B25164-8BE2-F943-96A2-841599C069E6}" name="Description" dataDxfId="17"/>
    <tableColumn id="4" xr3:uid="{56C32F11-AB2D-5E40-BF89-FA03DB6B3EAB}" name="Status" dataDxfId="16"/>
    <tableColumn id="5" xr3:uid="{0E6F6CD0-C074-2E44-B217-15C64A21F86E}" name="Assigned To" dataDxfId="15"/>
    <tableColumn id="8" xr3:uid="{18EBD077-7A8E-E946-A1CD-4FCDBB72A471}" name="Priority" dataDxfId="14"/>
    <tableColumn id="9" xr3:uid="{0CC13267-3A83-3647-85FE-0595FC15F5CD}" name="Hours" dataDxfId="13"/>
    <tableColumn id="6" xr3:uid="{4CE76931-4330-914F-9FCF-6C88791D585D}" name="Due by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04BA4-4B2C-FF47-8445-53971103DF7B}" name="Table7" displayName="Table7" ref="A3:B9" totalsRowShown="0" headerRowDxfId="11" headerRowBorderDxfId="10" tableBorderDxfId="9" totalsRowBorderDxfId="8">
  <autoFilter ref="A3:B9" xr:uid="{6A804BA4-4B2C-FF47-8445-53971103DF7B}"/>
  <tableColumns count="2">
    <tableColumn id="1" xr3:uid="{82C83163-8B93-1847-AF17-F2B531D459C0}" name="S.No" dataDxfId="7"/>
    <tableColumn id="2" xr3:uid="{C98F6B48-6759-D748-8984-76201021D198}" name="Key Indicators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6A7-2EFD-5743-8EF5-E29BD510D584}">
  <dimension ref="A1:H13"/>
  <sheetViews>
    <sheetView zoomScale="132" workbookViewId="0">
      <selection activeCell="D7" sqref="D7"/>
    </sheetView>
  </sheetViews>
  <sheetFormatPr defaultColWidth="10.90625" defaultRowHeight="14.5" x14ac:dyDescent="0.35"/>
  <sheetData>
    <row r="1" spans="1:8" ht="26" x14ac:dyDescent="0.6">
      <c r="A1" s="32" t="s">
        <v>526</v>
      </c>
      <c r="B1" s="32"/>
      <c r="C1" s="33"/>
      <c r="D1" s="33"/>
      <c r="E1" s="33"/>
      <c r="F1" s="33"/>
      <c r="G1" s="34"/>
      <c r="H1" s="33"/>
    </row>
    <row r="2" spans="1:8" x14ac:dyDescent="0.35">
      <c r="A2" s="33"/>
      <c r="B2" s="33"/>
      <c r="C2" s="33"/>
      <c r="D2" s="33"/>
      <c r="E2" s="33"/>
      <c r="F2" s="33"/>
      <c r="G2" s="34"/>
      <c r="H2" s="33"/>
    </row>
    <row r="3" spans="1:8" x14ac:dyDescent="0.35">
      <c r="A3" s="35" t="s">
        <v>527</v>
      </c>
      <c r="B3" s="35" t="s">
        <v>528</v>
      </c>
      <c r="C3" s="35" t="s">
        <v>529</v>
      </c>
      <c r="D3" s="35" t="s">
        <v>530</v>
      </c>
      <c r="E3" s="35" t="s">
        <v>531</v>
      </c>
      <c r="F3" s="35" t="s">
        <v>532</v>
      </c>
      <c r="G3" s="36" t="s">
        <v>533</v>
      </c>
      <c r="H3" s="35" t="s">
        <v>534</v>
      </c>
    </row>
    <row r="4" spans="1:8" x14ac:dyDescent="0.35">
      <c r="A4" s="33">
        <v>1</v>
      </c>
      <c r="B4" s="33" t="s">
        <v>535</v>
      </c>
      <c r="C4" s="33" t="s">
        <v>536</v>
      </c>
      <c r="D4" s="33" t="s">
        <v>537</v>
      </c>
      <c r="E4" s="33" t="s">
        <v>538</v>
      </c>
      <c r="F4" s="33" t="s">
        <v>539</v>
      </c>
      <c r="G4" s="34">
        <v>0.5</v>
      </c>
      <c r="H4" s="33" t="s">
        <v>540</v>
      </c>
    </row>
    <row r="5" spans="1:8" x14ac:dyDescent="0.35">
      <c r="A5" s="33">
        <v>2</v>
      </c>
      <c r="B5" s="33" t="s">
        <v>541</v>
      </c>
      <c r="C5" s="33" t="s">
        <v>542</v>
      </c>
      <c r="D5" s="33" t="s">
        <v>537</v>
      </c>
      <c r="E5" s="33" t="s">
        <v>538</v>
      </c>
      <c r="F5" s="33" t="s">
        <v>539</v>
      </c>
      <c r="G5" s="34">
        <v>0.5</v>
      </c>
      <c r="H5" s="33" t="s">
        <v>540</v>
      </c>
    </row>
    <row r="6" spans="1:8" x14ac:dyDescent="0.35">
      <c r="A6" s="33">
        <v>3</v>
      </c>
      <c r="B6" s="33" t="s">
        <v>543</v>
      </c>
      <c r="C6" s="33" t="s">
        <v>544</v>
      </c>
      <c r="D6" s="33" t="s">
        <v>545</v>
      </c>
      <c r="E6" s="33" t="s">
        <v>538</v>
      </c>
      <c r="F6" s="33" t="s">
        <v>539</v>
      </c>
      <c r="G6" s="34">
        <v>1.5</v>
      </c>
      <c r="H6" s="33" t="s">
        <v>546</v>
      </c>
    </row>
    <row r="7" spans="1:8" x14ac:dyDescent="0.35">
      <c r="A7" s="33">
        <v>4</v>
      </c>
      <c r="B7" s="33" t="s">
        <v>547</v>
      </c>
      <c r="C7" s="33" t="s">
        <v>548</v>
      </c>
      <c r="D7" s="33" t="s">
        <v>565</v>
      </c>
      <c r="E7" s="33" t="s">
        <v>538</v>
      </c>
      <c r="F7" s="33" t="s">
        <v>539</v>
      </c>
      <c r="G7" s="34">
        <v>2</v>
      </c>
      <c r="H7" s="33" t="s">
        <v>546</v>
      </c>
    </row>
    <row r="8" spans="1:8" x14ac:dyDescent="0.35">
      <c r="A8" s="33">
        <v>5</v>
      </c>
      <c r="B8" s="33" t="s">
        <v>547</v>
      </c>
      <c r="C8" s="33" t="s">
        <v>549</v>
      </c>
      <c r="D8" s="33" t="s">
        <v>545</v>
      </c>
      <c r="E8" s="33" t="s">
        <v>538</v>
      </c>
      <c r="F8" s="33" t="s">
        <v>539</v>
      </c>
      <c r="G8" s="34">
        <v>2</v>
      </c>
      <c r="H8" s="33" t="s">
        <v>546</v>
      </c>
    </row>
    <row r="9" spans="1:8" x14ac:dyDescent="0.35">
      <c r="A9" s="33">
        <v>6</v>
      </c>
      <c r="B9" s="33" t="s">
        <v>547</v>
      </c>
      <c r="C9" s="33" t="s">
        <v>550</v>
      </c>
      <c r="D9" s="33" t="s">
        <v>545</v>
      </c>
      <c r="E9" s="33" t="s">
        <v>538</v>
      </c>
      <c r="F9" s="33" t="s">
        <v>551</v>
      </c>
      <c r="G9" s="34">
        <v>0.5</v>
      </c>
      <c r="H9" s="33" t="s">
        <v>546</v>
      </c>
    </row>
    <row r="10" spans="1:8" x14ac:dyDescent="0.35">
      <c r="A10" s="33">
        <v>7</v>
      </c>
      <c r="B10" s="33" t="s">
        <v>552</v>
      </c>
      <c r="C10" s="33" t="s">
        <v>553</v>
      </c>
      <c r="D10" s="33" t="s">
        <v>545</v>
      </c>
      <c r="E10" s="33" t="s">
        <v>538</v>
      </c>
      <c r="F10" s="33" t="s">
        <v>539</v>
      </c>
      <c r="G10" s="34">
        <v>1.5</v>
      </c>
      <c r="H10" s="33" t="s">
        <v>546</v>
      </c>
    </row>
    <row r="11" spans="1:8" x14ac:dyDescent="0.35">
      <c r="A11" s="33">
        <v>8</v>
      </c>
      <c r="B11" s="33" t="s">
        <v>552</v>
      </c>
      <c r="C11" s="33" t="s">
        <v>554</v>
      </c>
      <c r="D11" s="33" t="s">
        <v>545</v>
      </c>
      <c r="E11" s="33" t="s">
        <v>538</v>
      </c>
      <c r="F11" s="33" t="s">
        <v>551</v>
      </c>
      <c r="G11" s="34">
        <v>1</v>
      </c>
      <c r="H11" s="33" t="s">
        <v>546</v>
      </c>
    </row>
    <row r="12" spans="1:8" x14ac:dyDescent="0.35">
      <c r="A12" s="33">
        <v>9</v>
      </c>
      <c r="B12" s="33" t="s">
        <v>555</v>
      </c>
      <c r="C12" s="33" t="s">
        <v>556</v>
      </c>
      <c r="D12" s="33" t="s">
        <v>545</v>
      </c>
      <c r="E12" s="33" t="s">
        <v>538</v>
      </c>
      <c r="F12" s="33" t="s">
        <v>539</v>
      </c>
      <c r="G12" s="34">
        <v>1.5</v>
      </c>
      <c r="H12" s="33" t="s">
        <v>546</v>
      </c>
    </row>
    <row r="13" spans="1:8" x14ac:dyDescent="0.35">
      <c r="A13" s="33">
        <v>10</v>
      </c>
      <c r="B13" s="33" t="s">
        <v>557</v>
      </c>
      <c r="C13" s="33" t="s">
        <v>558</v>
      </c>
      <c r="D13" s="33" t="s">
        <v>545</v>
      </c>
      <c r="E13" s="33" t="s">
        <v>538</v>
      </c>
      <c r="F13" s="33" t="s">
        <v>539</v>
      </c>
      <c r="G13" s="34">
        <v>0.5</v>
      </c>
      <c r="H13" s="33" t="s">
        <v>546</v>
      </c>
    </row>
  </sheetData>
  <dataValidations count="3">
    <dataValidation type="list" allowBlank="1" showInputMessage="1" showErrorMessage="1" sqref="F4:F13" xr:uid="{9B5D0230-D306-7449-9E5F-F9DFA0FBE695}">
      <formula1>"High, Medium, Low"</formula1>
    </dataValidation>
    <dataValidation allowBlank="1" showInputMessage="1" showErrorMessage="1" sqref="G4:G13 E4:E13" xr:uid="{154DB4C7-691E-0E46-B529-6E4A9B4ACDFC}"/>
    <dataValidation type="list" allowBlank="1" showInputMessage="1" showErrorMessage="1" sqref="D4:D13" xr:uid="{9F6EAD01-A0CF-D249-AFD0-3D1BFBFC1D65}">
      <formula1>"Not Started, In Progress, Under Review, Successful, Blocked"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15E-A23B-A742-B373-CDAF4E0E8CF3}">
  <dimension ref="A1:Y192"/>
  <sheetViews>
    <sheetView topLeftCell="P1" workbookViewId="0">
      <selection activeCell="Z2" sqref="Z2"/>
    </sheetView>
  </sheetViews>
  <sheetFormatPr defaultColWidth="10.90625" defaultRowHeight="14.5" x14ac:dyDescent="0.35"/>
  <cols>
    <col min="1" max="1" width="24.453125" bestFit="1" customWidth="1"/>
    <col min="2" max="2" width="11.453125" bestFit="1" customWidth="1"/>
    <col min="3" max="3" width="14.1796875" bestFit="1" customWidth="1"/>
    <col min="4" max="4" width="12.36328125" bestFit="1" customWidth="1"/>
    <col min="5" max="15" width="11.1796875" bestFit="1" customWidth="1"/>
    <col min="16" max="16" width="12.1796875" bestFit="1" customWidth="1"/>
    <col min="17" max="17" width="21.6328125" bestFit="1" customWidth="1"/>
    <col min="18" max="18" width="18.6328125" bestFit="1" customWidth="1"/>
    <col min="19" max="19" width="12.1796875" bestFit="1" customWidth="1"/>
    <col min="20" max="20" width="12.453125" bestFit="1" customWidth="1"/>
    <col min="21" max="22" width="12.1796875" bestFit="1" customWidth="1"/>
    <col min="23" max="23" width="20" bestFit="1" customWidth="1"/>
    <col min="24" max="24" width="19.36328125" bestFit="1" customWidth="1"/>
  </cols>
  <sheetData>
    <row r="1" spans="1:25" x14ac:dyDescent="0.35">
      <c r="A1" s="4" t="s">
        <v>0</v>
      </c>
      <c r="B1" s="4" t="s">
        <v>1</v>
      </c>
      <c r="C1" s="4" t="s">
        <v>2</v>
      </c>
      <c r="D1" s="4" t="s">
        <v>3</v>
      </c>
      <c r="E1" s="16">
        <v>2006</v>
      </c>
      <c r="F1" s="16">
        <v>2007</v>
      </c>
      <c r="G1" s="16">
        <v>2008</v>
      </c>
      <c r="H1" s="16">
        <v>2009</v>
      </c>
      <c r="I1" s="16">
        <v>2010</v>
      </c>
      <c r="J1" s="16">
        <v>2011</v>
      </c>
      <c r="K1" s="16">
        <v>2012</v>
      </c>
      <c r="L1" s="16">
        <v>2013</v>
      </c>
      <c r="M1" s="16">
        <v>2014</v>
      </c>
      <c r="N1" s="16">
        <v>2015</v>
      </c>
      <c r="O1" s="16">
        <v>2016</v>
      </c>
      <c r="P1" s="4" t="s">
        <v>513</v>
      </c>
      <c r="Q1" s="4" t="s">
        <v>514</v>
      </c>
      <c r="R1" s="4" t="s">
        <v>515</v>
      </c>
      <c r="S1" s="4" t="s">
        <v>516</v>
      </c>
      <c r="T1" s="4" t="s">
        <v>517</v>
      </c>
      <c r="U1" s="4" t="s">
        <v>518</v>
      </c>
      <c r="V1" s="4" t="s">
        <v>519</v>
      </c>
      <c r="W1" s="4" t="s">
        <v>508</v>
      </c>
      <c r="X1" s="4" t="s">
        <v>520</v>
      </c>
      <c r="Y1" s="4" t="s">
        <v>571</v>
      </c>
    </row>
    <row r="2" spans="1:25" x14ac:dyDescent="0.35">
      <c r="A2" t="s">
        <v>247</v>
      </c>
      <c r="B2" t="s">
        <v>248</v>
      </c>
      <c r="C2" t="s">
        <v>521</v>
      </c>
      <c r="D2" t="s">
        <v>522</v>
      </c>
      <c r="E2" s="19">
        <v>3269909</v>
      </c>
      <c r="F2" s="19">
        <v>3231294</v>
      </c>
      <c r="G2" s="19">
        <v>3198231</v>
      </c>
      <c r="H2" s="19">
        <v>3162916</v>
      </c>
      <c r="I2" s="19">
        <v>3097282</v>
      </c>
      <c r="J2" s="19">
        <v>3028115</v>
      </c>
      <c r="K2" s="19">
        <v>2987773</v>
      </c>
      <c r="L2" s="19">
        <v>2957689</v>
      </c>
      <c r="M2" s="19">
        <v>2932367</v>
      </c>
      <c r="N2" s="19">
        <v>2904910</v>
      </c>
      <c r="O2" s="19">
        <v>2868231</v>
      </c>
      <c r="P2">
        <f>+VLOOKUP(A2,[2]rural_population_percent!$A$1:$P$209,16,0)</f>
        <v>33.466999999999999</v>
      </c>
      <c r="Q2" s="19">
        <f t="shared" ref="Q2:Q55" si="0">+O2-R2</f>
        <v>1908320.1312299999</v>
      </c>
      <c r="R2">
        <f t="shared" ref="R2:R55" si="1">+O2*P2/100</f>
        <v>959910.86876999994</v>
      </c>
      <c r="S2" t="e">
        <f>+VLOOKUP(A2,[3]gdp_data!$A$1:$O$209,15,0)</f>
        <v>#N/A</v>
      </c>
      <c r="T2" t="e">
        <f t="shared" ref="T2:T55" si="2">+S2/O2</f>
        <v>#N/A</v>
      </c>
      <c r="U2" t="e">
        <f>+T2*Q2</f>
        <v>#N/A</v>
      </c>
      <c r="V2" t="e">
        <f>+T2*R2</f>
        <v>#N/A</v>
      </c>
      <c r="W2" s="11" t="e">
        <f>+U2/S2</f>
        <v>#N/A</v>
      </c>
      <c r="X2" s="11" t="e">
        <f>+V2/S2</f>
        <v>#N/A</v>
      </c>
      <c r="Y2" t="e">
        <f>VLOOKUP(A2, [1]political_stability_terrorism!$A$1:$B$192, 2, 0)</f>
        <v>#N/A</v>
      </c>
    </row>
    <row r="3" spans="1:25" x14ac:dyDescent="0.35">
      <c r="A3" t="s">
        <v>251</v>
      </c>
      <c r="B3" t="s">
        <v>252</v>
      </c>
      <c r="C3" t="s">
        <v>521</v>
      </c>
      <c r="D3" t="s">
        <v>522</v>
      </c>
      <c r="E3" s="19">
        <v>2218357</v>
      </c>
      <c r="F3" s="19">
        <v>2200325</v>
      </c>
      <c r="G3" s="19">
        <v>2177322</v>
      </c>
      <c r="H3" s="19">
        <v>2141669</v>
      </c>
      <c r="I3" s="19">
        <v>2097555</v>
      </c>
      <c r="J3" s="19">
        <v>2059709</v>
      </c>
      <c r="K3" s="19">
        <v>2034319</v>
      </c>
      <c r="L3" s="19">
        <v>2012647</v>
      </c>
      <c r="M3" s="19">
        <v>1993782</v>
      </c>
      <c r="N3" s="19">
        <v>1977527</v>
      </c>
      <c r="O3" s="19">
        <v>1959537</v>
      </c>
      <c r="P3">
        <f>+VLOOKUP(A3,[2]rural_population_percent!$A$1:$P$209,16,0)</f>
        <v>32.643000000000001</v>
      </c>
      <c r="Q3" s="19">
        <f t="shared" si="0"/>
        <v>1319885.33709</v>
      </c>
      <c r="R3">
        <f t="shared" si="1"/>
        <v>639651.66290999996</v>
      </c>
      <c r="S3" t="e">
        <f>+VLOOKUP(A3,[3]gdp_data!$A$1:$O$209,15,0)</f>
        <v>#N/A</v>
      </c>
      <c r="T3" t="e">
        <f t="shared" si="2"/>
        <v>#N/A</v>
      </c>
      <c r="U3" t="e">
        <f t="shared" ref="U3:U56" si="3">+T3*Q3</f>
        <v>#N/A</v>
      </c>
      <c r="V3" t="e">
        <f t="shared" ref="V3:V56" si="4">+T3*R3</f>
        <v>#N/A</v>
      </c>
      <c r="W3" s="11" t="e">
        <f t="shared" ref="W3:W56" si="5">+U3/S3</f>
        <v>#N/A</v>
      </c>
      <c r="X3" s="11" t="e">
        <f t="shared" ref="X3:X56" si="6">+V3/S3</f>
        <v>#N/A</v>
      </c>
      <c r="Y3" t="e">
        <f>VLOOKUP(A3, [1]political_stability_terrorism!$A$1:$B$192, 2, 0)</f>
        <v>#N/A</v>
      </c>
    </row>
    <row r="4" spans="1:25" x14ac:dyDescent="0.35">
      <c r="A4" t="s">
        <v>146</v>
      </c>
      <c r="B4" t="s">
        <v>147</v>
      </c>
      <c r="C4" t="s">
        <v>521</v>
      </c>
      <c r="D4" t="s">
        <v>522</v>
      </c>
      <c r="E4" s="19">
        <v>4136000</v>
      </c>
      <c r="F4" s="19">
        <v>4082000</v>
      </c>
      <c r="G4" s="19">
        <v>4030000</v>
      </c>
      <c r="H4" s="19">
        <v>3978000</v>
      </c>
      <c r="I4" s="19">
        <v>3926000</v>
      </c>
      <c r="J4" s="19">
        <v>3875000</v>
      </c>
      <c r="K4" s="19">
        <v>3825000</v>
      </c>
      <c r="L4" s="19">
        <v>3776000</v>
      </c>
      <c r="M4" s="19">
        <v>3727000</v>
      </c>
      <c r="N4" s="19">
        <v>3717100</v>
      </c>
      <c r="O4" s="19">
        <v>3719300</v>
      </c>
      <c r="P4">
        <f>+VLOOKUP(A4,[2]rural_population_percent!$A$1:$P$209,16,0)</f>
        <v>45.975000000000001</v>
      </c>
      <c r="Q4" s="19">
        <f t="shared" si="0"/>
        <v>2009351.825</v>
      </c>
      <c r="R4">
        <f t="shared" si="1"/>
        <v>1709948.175</v>
      </c>
      <c r="S4" t="e">
        <f>+VLOOKUP(A4,[3]gdp_data!$A$1:$O$209,15,0)</f>
        <v>#N/A</v>
      </c>
      <c r="T4" t="e">
        <f t="shared" si="2"/>
        <v>#N/A</v>
      </c>
      <c r="U4" t="e">
        <f t="shared" si="3"/>
        <v>#N/A</v>
      </c>
      <c r="V4" t="e">
        <f t="shared" si="4"/>
        <v>#N/A</v>
      </c>
      <c r="W4" s="11" t="e">
        <f t="shared" si="5"/>
        <v>#N/A</v>
      </c>
      <c r="X4" s="11" t="e">
        <f t="shared" si="6"/>
        <v>#N/A</v>
      </c>
      <c r="Y4" t="e">
        <f>VLOOKUP(A4, [1]political_stability_terrorism!$A$1:$B$192, 2, 0)</f>
        <v>#N/A</v>
      </c>
    </row>
    <row r="5" spans="1:25" x14ac:dyDescent="0.35">
      <c r="A5" t="s">
        <v>346</v>
      </c>
      <c r="B5" t="s">
        <v>347</v>
      </c>
      <c r="C5" t="s">
        <v>521</v>
      </c>
      <c r="D5" t="s">
        <v>522</v>
      </c>
      <c r="E5" s="19">
        <v>21193760</v>
      </c>
      <c r="F5" s="19">
        <v>20882982</v>
      </c>
      <c r="G5" s="19">
        <v>20537875</v>
      </c>
      <c r="H5" s="19">
        <v>20367487</v>
      </c>
      <c r="I5" s="19">
        <v>20246871</v>
      </c>
      <c r="J5" s="19">
        <v>20147528</v>
      </c>
      <c r="K5" s="19">
        <v>20058035</v>
      </c>
      <c r="L5" s="19">
        <v>19983693</v>
      </c>
      <c r="M5" s="19">
        <v>19908979</v>
      </c>
      <c r="N5" s="19">
        <v>19815481</v>
      </c>
      <c r="O5" s="19">
        <v>19702332</v>
      </c>
      <c r="P5">
        <f>+VLOOKUP(A5,[2]rural_population_percent!$A$1:$P$209,16,0)</f>
        <v>45.052999999999997</v>
      </c>
      <c r="Q5" s="19">
        <f t="shared" si="0"/>
        <v>10825840.36404</v>
      </c>
      <c r="R5">
        <f t="shared" si="1"/>
        <v>8876491.6359599996</v>
      </c>
      <c r="S5" t="e">
        <f>+VLOOKUP(A5,[3]gdp_data!$A$1:$O$209,15,0)</f>
        <v>#N/A</v>
      </c>
      <c r="T5" t="e">
        <f t="shared" si="2"/>
        <v>#N/A</v>
      </c>
      <c r="U5" t="e">
        <f t="shared" si="3"/>
        <v>#N/A</v>
      </c>
      <c r="V5" t="e">
        <f t="shared" si="4"/>
        <v>#N/A</v>
      </c>
      <c r="W5" s="11" t="e">
        <f t="shared" si="5"/>
        <v>#N/A</v>
      </c>
      <c r="X5" s="11" t="e">
        <f t="shared" si="6"/>
        <v>#N/A</v>
      </c>
      <c r="Y5" t="e">
        <f>VLOOKUP(A5, [1]political_stability_terrorism!$A$1:$B$192, 2, 0)</f>
        <v>#N/A</v>
      </c>
    </row>
    <row r="6" spans="1:25" x14ac:dyDescent="0.35">
      <c r="A6" t="s">
        <v>46</v>
      </c>
      <c r="B6" t="s">
        <v>47</v>
      </c>
      <c r="C6" t="s">
        <v>521</v>
      </c>
      <c r="D6" t="s">
        <v>522</v>
      </c>
      <c r="E6" s="19">
        <v>3779468</v>
      </c>
      <c r="F6" s="19">
        <v>3774000</v>
      </c>
      <c r="G6" s="19">
        <v>3763599</v>
      </c>
      <c r="H6" s="19">
        <v>3746561</v>
      </c>
      <c r="I6" s="19">
        <v>3722084</v>
      </c>
      <c r="J6" s="19">
        <v>3688865</v>
      </c>
      <c r="K6" s="19">
        <v>3648200</v>
      </c>
      <c r="L6" s="19">
        <v>3604999</v>
      </c>
      <c r="M6" s="19">
        <v>3566002</v>
      </c>
      <c r="N6" s="19">
        <v>3535961</v>
      </c>
      <c r="O6" s="19">
        <v>3516816</v>
      </c>
      <c r="P6">
        <f>+VLOOKUP(A6,[2]rural_population_percent!$A$1:$P$209,16,0)</f>
        <v>59.865000000000002</v>
      </c>
      <c r="Q6" s="19">
        <f t="shared" si="0"/>
        <v>1411474.1016000002</v>
      </c>
      <c r="R6">
        <f t="shared" si="1"/>
        <v>2105341.8983999998</v>
      </c>
      <c r="S6" t="e">
        <f>+VLOOKUP(A6,[3]gdp_data!$A$1:$O$209,15,0)</f>
        <v>#N/A</v>
      </c>
      <c r="T6" t="e">
        <f t="shared" si="2"/>
        <v>#N/A</v>
      </c>
      <c r="U6" t="e">
        <f t="shared" si="3"/>
        <v>#N/A</v>
      </c>
      <c r="V6" t="e">
        <f t="shared" si="4"/>
        <v>#N/A</v>
      </c>
      <c r="W6" s="11" t="e">
        <f t="shared" si="5"/>
        <v>#N/A</v>
      </c>
      <c r="X6" s="11" t="e">
        <f t="shared" si="6"/>
        <v>#N/A</v>
      </c>
      <c r="Y6" t="e">
        <f>VLOOKUP(A6, [1]political_stability_terrorism!$A$1:$B$192, 2, 0)</f>
        <v>#N/A</v>
      </c>
    </row>
    <row r="7" spans="1:25" x14ac:dyDescent="0.35">
      <c r="A7" t="s">
        <v>41</v>
      </c>
      <c r="B7" t="s">
        <v>42</v>
      </c>
      <c r="C7" t="s">
        <v>521</v>
      </c>
      <c r="D7" t="s">
        <v>522</v>
      </c>
      <c r="E7" s="19">
        <v>7601022</v>
      </c>
      <c r="F7" s="19">
        <v>7545338</v>
      </c>
      <c r="G7" s="19">
        <v>7492561</v>
      </c>
      <c r="H7" s="19">
        <v>7444443</v>
      </c>
      <c r="I7" s="19">
        <v>7395599</v>
      </c>
      <c r="J7" s="19">
        <v>7348328</v>
      </c>
      <c r="K7" s="19">
        <v>7305888</v>
      </c>
      <c r="L7" s="19">
        <v>7265115</v>
      </c>
      <c r="M7" s="19">
        <v>7223938</v>
      </c>
      <c r="N7" s="19">
        <v>7177991</v>
      </c>
      <c r="O7" s="19">
        <v>7127822</v>
      </c>
      <c r="P7">
        <f>+VLOOKUP(A7,[2]rural_population_percent!$A$1:$P$209,16,0)</f>
        <v>25.419</v>
      </c>
      <c r="Q7" s="19">
        <f t="shared" si="0"/>
        <v>5316000.9258199995</v>
      </c>
      <c r="R7">
        <f t="shared" si="1"/>
        <v>1811821.0741800002</v>
      </c>
      <c r="S7" t="e">
        <f>+VLOOKUP(A7,[3]gdp_data!$A$1:$O$209,15,0)</f>
        <v>#N/A</v>
      </c>
      <c r="T7" t="e">
        <f t="shared" si="2"/>
        <v>#N/A</v>
      </c>
      <c r="U7" t="e">
        <f t="shared" si="3"/>
        <v>#N/A</v>
      </c>
      <c r="V7" t="e">
        <f t="shared" si="4"/>
        <v>#N/A</v>
      </c>
      <c r="W7" s="11" t="e">
        <f t="shared" si="5"/>
        <v>#N/A</v>
      </c>
      <c r="X7" s="11" t="e">
        <f t="shared" si="6"/>
        <v>#N/A</v>
      </c>
      <c r="Y7" t="e">
        <f>VLOOKUP(A7, [1]political_stability_terrorism!$A$1:$B$192, 2, 0)</f>
        <v>#N/A</v>
      </c>
    </row>
    <row r="8" spans="1:25" x14ac:dyDescent="0.35">
      <c r="A8" t="s">
        <v>174</v>
      </c>
      <c r="B8" t="s">
        <v>175</v>
      </c>
      <c r="C8" t="s">
        <v>521</v>
      </c>
      <c r="D8" t="s">
        <v>522</v>
      </c>
      <c r="E8" s="19">
        <v>4440000</v>
      </c>
      <c r="F8" s="19">
        <v>4436000</v>
      </c>
      <c r="G8" s="19">
        <v>4434508</v>
      </c>
      <c r="H8" s="19">
        <v>4429078</v>
      </c>
      <c r="I8" s="19">
        <v>4417781</v>
      </c>
      <c r="J8" s="19">
        <v>4280622</v>
      </c>
      <c r="K8" s="19">
        <v>4267558</v>
      </c>
      <c r="L8" s="19">
        <v>4255689</v>
      </c>
      <c r="M8" s="19">
        <v>4238389</v>
      </c>
      <c r="N8" s="19">
        <v>4203604</v>
      </c>
      <c r="O8" s="19">
        <v>4174349</v>
      </c>
      <c r="P8">
        <f>+VLOOKUP(A8,[2]rural_population_percent!$A$1:$P$209,16,0)</f>
        <v>40.387</v>
      </c>
      <c r="Q8" s="19">
        <f t="shared" si="0"/>
        <v>2488454.6693700003</v>
      </c>
      <c r="R8">
        <f t="shared" si="1"/>
        <v>1685894.33063</v>
      </c>
      <c r="S8" t="e">
        <f>+VLOOKUP(A8,[3]gdp_data!$A$1:$O$209,15,0)</f>
        <v>#N/A</v>
      </c>
      <c r="T8" t="e">
        <f t="shared" si="2"/>
        <v>#N/A</v>
      </c>
      <c r="U8" t="e">
        <f t="shared" si="3"/>
        <v>#N/A</v>
      </c>
      <c r="V8" t="e">
        <f t="shared" si="4"/>
        <v>#N/A</v>
      </c>
      <c r="W8" s="11" t="e">
        <f t="shared" si="5"/>
        <v>#N/A</v>
      </c>
      <c r="X8" s="11" t="e">
        <f t="shared" si="6"/>
        <v>#N/A</v>
      </c>
      <c r="Y8" t="e">
        <f>VLOOKUP(A8, [1]political_stability_terrorism!$A$1:$B$192, 2, 0)</f>
        <v>#N/A</v>
      </c>
    </row>
    <row r="9" spans="1:25" x14ac:dyDescent="0.35">
      <c r="A9" t="s">
        <v>370</v>
      </c>
      <c r="B9" t="s">
        <v>371</v>
      </c>
      <c r="C9" t="s">
        <v>521</v>
      </c>
      <c r="D9" t="s">
        <v>522</v>
      </c>
      <c r="E9" s="19">
        <v>7411569</v>
      </c>
      <c r="F9" s="19">
        <v>7381579</v>
      </c>
      <c r="G9" s="19">
        <v>7350222</v>
      </c>
      <c r="H9" s="19">
        <v>7320807</v>
      </c>
      <c r="I9" s="19">
        <v>7291436</v>
      </c>
      <c r="J9" s="19">
        <v>7234099</v>
      </c>
      <c r="K9" s="19">
        <v>7199077</v>
      </c>
      <c r="L9" s="19">
        <v>7164132</v>
      </c>
      <c r="M9" s="19">
        <v>7130576</v>
      </c>
      <c r="N9" s="19">
        <v>7095383</v>
      </c>
      <c r="O9" s="19">
        <v>7058322</v>
      </c>
      <c r="P9">
        <f>+VLOOKUP(A9,[2]rural_population_percent!$A$1:$P$209,16,0)</f>
        <v>44.201000000000001</v>
      </c>
      <c r="Q9" s="19">
        <f t="shared" si="0"/>
        <v>3938473.0927800001</v>
      </c>
      <c r="R9">
        <f t="shared" si="1"/>
        <v>3119848.9072199999</v>
      </c>
      <c r="S9" t="e">
        <f>+VLOOKUP(A9,[3]gdp_data!$A$1:$O$209,15,0)</f>
        <v>#N/A</v>
      </c>
      <c r="T9" t="e">
        <f t="shared" si="2"/>
        <v>#N/A</v>
      </c>
      <c r="U9" t="e">
        <f t="shared" si="3"/>
        <v>#N/A</v>
      </c>
      <c r="V9" t="e">
        <f t="shared" si="4"/>
        <v>#N/A</v>
      </c>
      <c r="W9" s="11" t="e">
        <f t="shared" si="5"/>
        <v>#N/A</v>
      </c>
      <c r="X9" s="11" t="e">
        <f t="shared" si="6"/>
        <v>#N/A</v>
      </c>
      <c r="Y9" t="e">
        <f>VLOOKUP(A9, [1]political_stability_terrorism!$A$1:$B$192, 2, 0)</f>
        <v>#N/A</v>
      </c>
    </row>
    <row r="10" spans="1:25" x14ac:dyDescent="0.35">
      <c r="A10" t="s">
        <v>12</v>
      </c>
      <c r="B10" t="s">
        <v>13</v>
      </c>
      <c r="C10" t="s">
        <v>521</v>
      </c>
      <c r="D10" t="s">
        <v>522</v>
      </c>
      <c r="E10" s="19">
        <v>2992547</v>
      </c>
      <c r="F10" s="19">
        <v>2970017</v>
      </c>
      <c r="G10" s="19">
        <v>2947314</v>
      </c>
      <c r="H10" s="19">
        <v>2927519</v>
      </c>
      <c r="I10" s="19">
        <v>2913021</v>
      </c>
      <c r="J10" s="19">
        <v>2905195</v>
      </c>
      <c r="K10" s="19">
        <v>2900401</v>
      </c>
      <c r="L10" s="19">
        <v>2895092</v>
      </c>
      <c r="M10" s="19">
        <v>2889104</v>
      </c>
      <c r="N10" s="19">
        <v>2880703</v>
      </c>
      <c r="O10" s="19">
        <v>2876101</v>
      </c>
      <c r="P10">
        <f>+VLOOKUP(A10,[2]rural_population_percent!$A$1:$P$209,16,0)</f>
        <v>40.683999999999997</v>
      </c>
      <c r="Q10" s="19">
        <f t="shared" si="0"/>
        <v>1705988.0691600002</v>
      </c>
      <c r="R10">
        <f t="shared" si="1"/>
        <v>1170112.9308399998</v>
      </c>
      <c r="S10" t="e">
        <f>+VLOOKUP(A10,[3]gdp_data!$A$1:$O$209,15,0)</f>
        <v>#N/A</v>
      </c>
      <c r="T10" t="e">
        <f t="shared" si="2"/>
        <v>#N/A</v>
      </c>
      <c r="U10" t="e">
        <f t="shared" si="3"/>
        <v>#N/A</v>
      </c>
      <c r="V10" t="e">
        <f t="shared" si="4"/>
        <v>#N/A</v>
      </c>
      <c r="W10" s="11" t="e">
        <f t="shared" si="5"/>
        <v>#N/A</v>
      </c>
      <c r="X10" s="11" t="e">
        <f t="shared" si="6"/>
        <v>#N/A</v>
      </c>
      <c r="Y10" t="e">
        <f>VLOOKUP(A10, [1]political_stability_terrorism!$A$1:$B$192, 2, 0)</f>
        <v>#N/A</v>
      </c>
    </row>
    <row r="11" spans="1:25" x14ac:dyDescent="0.35">
      <c r="A11" t="s">
        <v>426</v>
      </c>
      <c r="B11" t="s">
        <v>427</v>
      </c>
      <c r="C11" t="s">
        <v>521</v>
      </c>
      <c r="D11" t="s">
        <v>522</v>
      </c>
      <c r="E11" s="19">
        <v>46787750</v>
      </c>
      <c r="F11" s="19">
        <v>46509350</v>
      </c>
      <c r="G11" s="19">
        <v>46258200</v>
      </c>
      <c r="H11" s="19">
        <v>46053300</v>
      </c>
      <c r="I11" s="19">
        <v>45870700</v>
      </c>
      <c r="J11" s="19">
        <v>45706100</v>
      </c>
      <c r="K11" s="19">
        <v>45593300</v>
      </c>
      <c r="L11" s="19">
        <v>45489600</v>
      </c>
      <c r="M11" s="19">
        <v>45271947</v>
      </c>
      <c r="N11" s="19">
        <v>45154029</v>
      </c>
      <c r="O11" s="19">
        <v>45004645</v>
      </c>
      <c r="P11">
        <f>+VLOOKUP(A11,[2]rural_population_percent!$A$1:$P$209,16,0)</f>
        <v>29.86</v>
      </c>
      <c r="Q11" s="19">
        <f t="shared" si="0"/>
        <v>31566258.002999999</v>
      </c>
      <c r="R11">
        <f t="shared" si="1"/>
        <v>13438386.997000001</v>
      </c>
      <c r="S11" t="e">
        <f>+VLOOKUP(A11,[3]gdp_data!$A$1:$O$209,15,0)</f>
        <v>#N/A</v>
      </c>
      <c r="T11" t="e">
        <f t="shared" si="2"/>
        <v>#N/A</v>
      </c>
      <c r="U11" t="e">
        <f t="shared" si="3"/>
        <v>#N/A</v>
      </c>
      <c r="V11" t="e">
        <f t="shared" si="4"/>
        <v>#N/A</v>
      </c>
      <c r="W11" s="11" t="e">
        <f t="shared" si="5"/>
        <v>#N/A</v>
      </c>
      <c r="X11" s="11" t="e">
        <f t="shared" si="6"/>
        <v>#N/A</v>
      </c>
      <c r="Y11" t="e">
        <f>VLOOKUP(A11, [1]political_stability_terrorism!$A$1:$B$192, 2, 0)</f>
        <v>#N/A</v>
      </c>
    </row>
    <row r="12" spans="1:25" x14ac:dyDescent="0.35">
      <c r="A12" t="s">
        <v>391</v>
      </c>
      <c r="B12" t="s">
        <v>392</v>
      </c>
      <c r="C12" t="s">
        <v>521</v>
      </c>
      <c r="D12" t="s">
        <v>522</v>
      </c>
      <c r="E12" s="19">
        <v>18914977</v>
      </c>
      <c r="F12" s="19">
        <v>19632806</v>
      </c>
      <c r="G12" s="19">
        <v>20325443</v>
      </c>
      <c r="H12" s="19">
        <v>20824893</v>
      </c>
      <c r="I12" s="19">
        <v>21018834</v>
      </c>
      <c r="J12" s="19">
        <v>20863993</v>
      </c>
      <c r="K12" s="19">
        <v>20420701</v>
      </c>
      <c r="L12" s="19">
        <v>19809141</v>
      </c>
      <c r="M12" s="19">
        <v>19203090</v>
      </c>
      <c r="N12" s="19">
        <v>18734987</v>
      </c>
      <c r="O12" s="19">
        <v>18430453</v>
      </c>
      <c r="P12">
        <f>+VLOOKUP(A12,[2]rural_population_percent!$A$1:$P$209,16,0)</f>
        <v>41.533000000000001</v>
      </c>
      <c r="Q12" s="19">
        <f t="shared" si="0"/>
        <v>10775732.95551</v>
      </c>
      <c r="R12">
        <f t="shared" si="1"/>
        <v>7654720.0444900002</v>
      </c>
      <c r="S12" t="e">
        <f>+VLOOKUP(A12,[3]gdp_data!$A$1:$O$209,15,0)</f>
        <v>#N/A</v>
      </c>
      <c r="T12" t="e">
        <f t="shared" si="2"/>
        <v>#N/A</v>
      </c>
      <c r="U12" t="e">
        <f t="shared" si="3"/>
        <v>#N/A</v>
      </c>
      <c r="V12" t="e">
        <f t="shared" si="4"/>
        <v>#N/A</v>
      </c>
      <c r="W12" s="11" t="e">
        <f t="shared" si="5"/>
        <v>#N/A</v>
      </c>
      <c r="X12" s="11" t="e">
        <f t="shared" si="6"/>
        <v>#N/A</v>
      </c>
      <c r="Y12" t="e">
        <f>VLOOKUP(A12, [1]political_stability_terrorism!$A$1:$B$192, 2, 0)</f>
        <v>#N/A</v>
      </c>
    </row>
    <row r="13" spans="1:25" x14ac:dyDescent="0.35">
      <c r="A13" t="s">
        <v>178</v>
      </c>
      <c r="B13" t="s">
        <v>179</v>
      </c>
      <c r="C13" t="s">
        <v>521</v>
      </c>
      <c r="D13" t="s">
        <v>522</v>
      </c>
      <c r="E13" s="19">
        <v>10071370</v>
      </c>
      <c r="F13" s="19">
        <v>10055780</v>
      </c>
      <c r="G13" s="19">
        <v>10038188</v>
      </c>
      <c r="H13" s="19">
        <v>10022650</v>
      </c>
      <c r="I13" s="19">
        <v>10000023</v>
      </c>
      <c r="J13" s="19">
        <v>9971727</v>
      </c>
      <c r="K13" s="19">
        <v>9920362</v>
      </c>
      <c r="L13" s="19">
        <v>9893082</v>
      </c>
      <c r="M13" s="19">
        <v>9866468</v>
      </c>
      <c r="N13" s="19">
        <v>9843028</v>
      </c>
      <c r="O13" s="19">
        <v>9814023</v>
      </c>
      <c r="P13">
        <f>+VLOOKUP(A13,[2]rural_population_percent!$A$1:$P$209,16,0)</f>
        <v>27.891999999999999</v>
      </c>
      <c r="Q13" s="19">
        <f t="shared" si="0"/>
        <v>7076695.7048400007</v>
      </c>
      <c r="R13">
        <f t="shared" si="1"/>
        <v>2737327.2951599997</v>
      </c>
      <c r="S13" t="e">
        <f>+VLOOKUP(A13,[3]gdp_data!$A$1:$O$209,15,0)</f>
        <v>#N/A</v>
      </c>
      <c r="T13" t="e">
        <f t="shared" si="2"/>
        <v>#N/A</v>
      </c>
      <c r="U13" t="e">
        <f t="shared" si="3"/>
        <v>#N/A</v>
      </c>
      <c r="V13" t="e">
        <f t="shared" si="4"/>
        <v>#N/A</v>
      </c>
      <c r="W13" s="11" t="e">
        <f t="shared" si="5"/>
        <v>#N/A</v>
      </c>
      <c r="X13" s="11" t="e">
        <f t="shared" si="6"/>
        <v>#N/A</v>
      </c>
      <c r="Y13" t="e">
        <f>VLOOKUP(A13, [1]political_stability_terrorism!$A$1:$B$192, 2, 0)</f>
        <v>#N/A</v>
      </c>
    </row>
    <row r="14" spans="1:25" x14ac:dyDescent="0.35">
      <c r="A14" t="s">
        <v>128</v>
      </c>
      <c r="B14" t="s">
        <v>129</v>
      </c>
      <c r="C14" t="s">
        <v>521</v>
      </c>
      <c r="D14" t="s">
        <v>522</v>
      </c>
      <c r="E14" s="19">
        <v>1346810</v>
      </c>
      <c r="F14" s="19">
        <v>1340680</v>
      </c>
      <c r="G14" s="19">
        <v>1337090</v>
      </c>
      <c r="H14" s="19">
        <v>1334515</v>
      </c>
      <c r="I14" s="19">
        <v>1331475</v>
      </c>
      <c r="J14" s="19">
        <v>1327439</v>
      </c>
      <c r="K14" s="19">
        <v>1322696</v>
      </c>
      <c r="L14" s="19">
        <v>1317997</v>
      </c>
      <c r="M14" s="19">
        <v>1314545</v>
      </c>
      <c r="N14" s="19">
        <v>1315407</v>
      </c>
      <c r="O14" s="19">
        <v>1315790</v>
      </c>
      <c r="P14">
        <f>+VLOOKUP(A14,[2]rural_population_percent!$A$1:$P$209,16,0)</f>
        <v>32.585000000000001</v>
      </c>
      <c r="Q14" s="19">
        <f t="shared" si="0"/>
        <v>887039.82850000006</v>
      </c>
      <c r="R14">
        <f t="shared" si="1"/>
        <v>428750.1715</v>
      </c>
      <c r="S14" t="e">
        <f>+VLOOKUP(A14,[3]gdp_data!$A$1:$O$209,15,0)</f>
        <v>#N/A</v>
      </c>
      <c r="T14" t="e">
        <f t="shared" si="2"/>
        <v>#N/A</v>
      </c>
      <c r="U14" t="e">
        <f t="shared" si="3"/>
        <v>#N/A</v>
      </c>
      <c r="V14" t="e">
        <f t="shared" si="4"/>
        <v>#N/A</v>
      </c>
      <c r="W14" s="11" t="e">
        <f t="shared" si="5"/>
        <v>#N/A</v>
      </c>
      <c r="X14" s="11" t="e">
        <f t="shared" si="6"/>
        <v>#N/A</v>
      </c>
      <c r="Y14" t="e">
        <f>VLOOKUP(A14, [1]political_stability_terrorism!$A$1:$B$192, 2, 0)</f>
        <v>#N/A</v>
      </c>
    </row>
    <row r="15" spans="1:25" x14ac:dyDescent="0.35">
      <c r="A15" t="s">
        <v>158</v>
      </c>
      <c r="B15" t="s">
        <v>159</v>
      </c>
      <c r="C15" t="s">
        <v>521</v>
      </c>
      <c r="D15" t="s">
        <v>522</v>
      </c>
      <c r="E15" s="19">
        <v>11020362</v>
      </c>
      <c r="F15" s="19">
        <v>11048473</v>
      </c>
      <c r="G15" s="19">
        <v>11077841</v>
      </c>
      <c r="H15" s="19">
        <v>11107017</v>
      </c>
      <c r="I15" s="19">
        <v>11121341</v>
      </c>
      <c r="J15" s="19">
        <v>11104899</v>
      </c>
      <c r="K15" s="19">
        <v>11045011</v>
      </c>
      <c r="L15" s="19">
        <v>10965211</v>
      </c>
      <c r="M15" s="19">
        <v>10892413</v>
      </c>
      <c r="N15" s="19">
        <v>10820883</v>
      </c>
      <c r="O15" s="19">
        <v>10775971</v>
      </c>
      <c r="P15">
        <f>+VLOOKUP(A15,[2]rural_population_percent!$A$1:$P$209,16,0)</f>
        <v>21.356000000000002</v>
      </c>
      <c r="Q15" s="19">
        <f t="shared" si="0"/>
        <v>8474654.6332399994</v>
      </c>
      <c r="R15">
        <f t="shared" si="1"/>
        <v>2301316.3667600001</v>
      </c>
      <c r="S15" t="e">
        <f>+VLOOKUP(A15,[3]gdp_data!$A$1:$O$209,15,0)</f>
        <v>#N/A</v>
      </c>
      <c r="T15" t="e">
        <f t="shared" si="2"/>
        <v>#N/A</v>
      </c>
      <c r="U15" t="e">
        <f t="shared" si="3"/>
        <v>#N/A</v>
      </c>
      <c r="V15" t="e">
        <f t="shared" si="4"/>
        <v>#N/A</v>
      </c>
      <c r="W15" s="11" t="e">
        <f t="shared" si="5"/>
        <v>#N/A</v>
      </c>
      <c r="X15" s="11" t="e">
        <f t="shared" si="6"/>
        <v>#N/A</v>
      </c>
      <c r="Y15" t="e">
        <f>VLOOKUP(A15, [1]political_stability_terrorism!$A$1:$B$192, 2, 0)</f>
        <v>#N/A</v>
      </c>
    </row>
    <row r="16" spans="1:25" x14ac:dyDescent="0.35">
      <c r="A16" t="s">
        <v>335</v>
      </c>
      <c r="B16" t="s">
        <v>336</v>
      </c>
      <c r="C16" t="s">
        <v>521</v>
      </c>
      <c r="D16" t="s">
        <v>522</v>
      </c>
      <c r="E16" s="19">
        <v>10522288</v>
      </c>
      <c r="F16" s="19">
        <v>10542964</v>
      </c>
      <c r="G16" s="19">
        <v>10558177</v>
      </c>
      <c r="H16" s="19">
        <v>10568247</v>
      </c>
      <c r="I16" s="19">
        <v>10573100</v>
      </c>
      <c r="J16" s="19">
        <v>10557560</v>
      </c>
      <c r="K16" s="19">
        <v>10514844</v>
      </c>
      <c r="L16" s="19">
        <v>10457295</v>
      </c>
      <c r="M16" s="19">
        <v>10401062</v>
      </c>
      <c r="N16" s="19">
        <v>10358076</v>
      </c>
      <c r="O16" s="19">
        <v>10325452</v>
      </c>
      <c r="P16">
        <f>+VLOOKUP(A16,[2]rural_population_percent!$A$1:$P$209,16,0)</f>
        <v>35.444000000000003</v>
      </c>
      <c r="Q16" s="19">
        <f t="shared" si="0"/>
        <v>6665698.7931199996</v>
      </c>
      <c r="R16">
        <f t="shared" si="1"/>
        <v>3659753.2068800004</v>
      </c>
      <c r="S16" t="e">
        <f>+VLOOKUP(A16,[3]gdp_data!$A$1:$O$209,15,0)</f>
        <v>#N/A</v>
      </c>
      <c r="T16" t="e">
        <f t="shared" si="2"/>
        <v>#N/A</v>
      </c>
      <c r="U16" t="e">
        <f t="shared" si="3"/>
        <v>#N/A</v>
      </c>
      <c r="V16" t="e">
        <f t="shared" si="4"/>
        <v>#N/A</v>
      </c>
      <c r="W16" s="11" t="e">
        <f t="shared" si="5"/>
        <v>#N/A</v>
      </c>
      <c r="X16" s="11" t="e">
        <f t="shared" si="6"/>
        <v>#N/A</v>
      </c>
      <c r="Y16" t="e">
        <f>VLOOKUP(A16, [1]political_stability_terrorism!$A$1:$B$192, 2, 0)</f>
        <v>#N/A</v>
      </c>
    </row>
    <row r="17" spans="1:25" x14ac:dyDescent="0.35">
      <c r="A17" t="s">
        <v>20</v>
      </c>
      <c r="B17" t="s">
        <v>21</v>
      </c>
      <c r="C17" t="s">
        <v>521</v>
      </c>
      <c r="D17" t="s">
        <v>522</v>
      </c>
      <c r="E17" s="19">
        <v>2958500</v>
      </c>
      <c r="F17" s="19">
        <v>2933056</v>
      </c>
      <c r="G17" s="19">
        <v>2908220</v>
      </c>
      <c r="H17" s="19">
        <v>2888584</v>
      </c>
      <c r="I17" s="19">
        <v>2877311</v>
      </c>
      <c r="J17" s="19">
        <v>2875581</v>
      </c>
      <c r="K17" s="19">
        <v>2881922</v>
      </c>
      <c r="L17" s="19">
        <v>2893509</v>
      </c>
      <c r="M17" s="19">
        <v>2906220</v>
      </c>
      <c r="N17" s="19">
        <v>2916950</v>
      </c>
      <c r="O17" s="19">
        <v>2924816</v>
      </c>
      <c r="P17">
        <f>+VLOOKUP(A17,[2]rural_population_percent!$A$1:$P$209,16,0)</f>
        <v>37.533000000000001</v>
      </c>
      <c r="Q17" s="19">
        <f t="shared" si="0"/>
        <v>1827044.81072</v>
      </c>
      <c r="R17">
        <f t="shared" si="1"/>
        <v>1097771.18928</v>
      </c>
      <c r="S17" t="e">
        <f>+VLOOKUP(A17,[3]gdp_data!$A$1:$O$209,15,0)</f>
        <v>#N/A</v>
      </c>
      <c r="T17" t="e">
        <f t="shared" si="2"/>
        <v>#N/A</v>
      </c>
      <c r="U17" t="e">
        <f t="shared" si="3"/>
        <v>#N/A</v>
      </c>
      <c r="V17" t="e">
        <f t="shared" si="4"/>
        <v>#N/A</v>
      </c>
      <c r="W17" s="11" t="e">
        <f t="shared" si="5"/>
        <v>#N/A</v>
      </c>
      <c r="X17" s="11" t="e">
        <f t="shared" si="6"/>
        <v>#N/A</v>
      </c>
      <c r="Y17" t="e">
        <f>VLOOKUP(A17, [1]political_stability_terrorism!$A$1:$B$192, 2, 0)</f>
        <v>#N/A</v>
      </c>
    </row>
    <row r="18" spans="1:25" x14ac:dyDescent="0.35">
      <c r="A18" t="s">
        <v>48</v>
      </c>
      <c r="B18" t="s">
        <v>49</v>
      </c>
      <c r="C18" t="s">
        <v>521</v>
      </c>
      <c r="D18" t="s">
        <v>522</v>
      </c>
      <c r="E18" s="19">
        <v>9604924</v>
      </c>
      <c r="F18" s="19">
        <v>9560953</v>
      </c>
      <c r="G18" s="19">
        <v>9527985</v>
      </c>
      <c r="H18" s="19">
        <v>9506765</v>
      </c>
      <c r="I18" s="19">
        <v>9490583</v>
      </c>
      <c r="J18" s="19">
        <v>9473172</v>
      </c>
      <c r="K18" s="19">
        <v>9464495</v>
      </c>
      <c r="L18" s="19">
        <v>9465997</v>
      </c>
      <c r="M18" s="19">
        <v>9474511</v>
      </c>
      <c r="N18" s="19">
        <v>9489616</v>
      </c>
      <c r="O18" s="19">
        <v>9501534</v>
      </c>
      <c r="P18">
        <f>+VLOOKUP(A18,[2]rural_population_percent!$A$1:$P$209,16,0)</f>
        <v>22.584</v>
      </c>
      <c r="Q18" s="19">
        <f t="shared" si="0"/>
        <v>7355707.5614400003</v>
      </c>
      <c r="R18">
        <f t="shared" si="1"/>
        <v>2145826.4385600002</v>
      </c>
      <c r="S18" t="e">
        <f>+VLOOKUP(A18,[3]gdp_data!$A$1:$O$209,15,0)</f>
        <v>#N/A</v>
      </c>
      <c r="T18" t="e">
        <f t="shared" si="2"/>
        <v>#N/A</v>
      </c>
      <c r="U18" t="e">
        <f t="shared" si="3"/>
        <v>#N/A</v>
      </c>
      <c r="V18" t="e">
        <f t="shared" si="4"/>
        <v>#N/A</v>
      </c>
      <c r="W18" s="11" t="e">
        <f t="shared" si="5"/>
        <v>#N/A</v>
      </c>
      <c r="X18" s="11" t="e">
        <f t="shared" si="6"/>
        <v>#N/A</v>
      </c>
      <c r="Y18" t="e">
        <f>VLOOKUP(A18, [1]political_stability_terrorism!$A$1:$B$192, 2, 0)</f>
        <v>#N/A</v>
      </c>
    </row>
    <row r="19" spans="1:25" x14ac:dyDescent="0.35">
      <c r="A19" t="s">
        <v>259</v>
      </c>
      <c r="B19" t="s">
        <v>260</v>
      </c>
      <c r="C19" t="s">
        <v>521</v>
      </c>
      <c r="D19" t="s">
        <v>522</v>
      </c>
      <c r="E19" s="19">
        <v>3585209</v>
      </c>
      <c r="F19" s="19">
        <v>3576910</v>
      </c>
      <c r="G19" s="19">
        <v>3570108</v>
      </c>
      <c r="H19" s="19">
        <v>3565604</v>
      </c>
      <c r="I19" s="19">
        <v>3562045</v>
      </c>
      <c r="J19" s="19">
        <v>3559986</v>
      </c>
      <c r="K19" s="19">
        <v>3559519</v>
      </c>
      <c r="L19" s="19">
        <v>3558566</v>
      </c>
      <c r="M19" s="19">
        <v>3556397</v>
      </c>
      <c r="N19" s="19">
        <v>3554108</v>
      </c>
      <c r="O19" s="19">
        <v>3551954</v>
      </c>
      <c r="P19">
        <f>+VLOOKUP(A19,[2]rural_population_percent!$A$1:$P$209,16,0)</f>
        <v>54.792000000000002</v>
      </c>
      <c r="Q19" s="19">
        <f t="shared" si="0"/>
        <v>1605767.3643199997</v>
      </c>
      <c r="R19">
        <f t="shared" si="1"/>
        <v>1946186.6356800003</v>
      </c>
      <c r="S19" t="e">
        <f>+VLOOKUP(A19,[3]gdp_data!$A$1:$O$209,15,0)</f>
        <v>#N/A</v>
      </c>
      <c r="T19" t="e">
        <f t="shared" si="2"/>
        <v>#N/A</v>
      </c>
      <c r="U19" t="e">
        <f t="shared" si="3"/>
        <v>#N/A</v>
      </c>
      <c r="V19" t="e">
        <f t="shared" si="4"/>
        <v>#N/A</v>
      </c>
      <c r="W19" s="11" t="e">
        <f t="shared" si="5"/>
        <v>#N/A</v>
      </c>
      <c r="X19" s="11" t="e">
        <f t="shared" si="6"/>
        <v>#N/A</v>
      </c>
      <c r="Y19" t="e">
        <f>VLOOKUP(A19, [1]political_stability_terrorism!$A$1:$B$192, 2, 0)</f>
        <v>#N/A</v>
      </c>
    </row>
    <row r="20" spans="1:25" x14ac:dyDescent="0.35">
      <c r="A20" t="s">
        <v>206</v>
      </c>
      <c r="B20" t="s">
        <v>207</v>
      </c>
      <c r="C20" t="s">
        <v>521</v>
      </c>
      <c r="D20" t="s">
        <v>522</v>
      </c>
      <c r="E20" s="19">
        <v>127854000</v>
      </c>
      <c r="F20" s="19">
        <v>128001000</v>
      </c>
      <c r="G20" s="19">
        <v>128063000</v>
      </c>
      <c r="H20" s="19">
        <v>128047000</v>
      </c>
      <c r="I20" s="19">
        <v>128070000</v>
      </c>
      <c r="J20" s="19">
        <v>127833000</v>
      </c>
      <c r="K20" s="19">
        <v>127629000</v>
      </c>
      <c r="L20" s="19">
        <v>127445000</v>
      </c>
      <c r="M20" s="19">
        <v>127276000</v>
      </c>
      <c r="N20" s="19">
        <v>127141000</v>
      </c>
      <c r="O20" s="19">
        <v>126994511</v>
      </c>
      <c r="P20">
        <f>+VLOOKUP(A20,[2]rural_population_percent!$A$1:$P$209,16,0)</f>
        <v>5.6840000000000002</v>
      </c>
      <c r="Q20" s="19">
        <f t="shared" si="0"/>
        <v>119776142.99476001</v>
      </c>
      <c r="R20">
        <f t="shared" si="1"/>
        <v>7218368.0052400008</v>
      </c>
      <c r="S20" t="e">
        <f>+VLOOKUP(A20,[3]gdp_data!$A$1:$O$209,15,0)</f>
        <v>#N/A</v>
      </c>
      <c r="T20" t="e">
        <f t="shared" si="2"/>
        <v>#N/A</v>
      </c>
      <c r="U20" t="e">
        <f t="shared" si="3"/>
        <v>#N/A</v>
      </c>
      <c r="V20" t="e">
        <f t="shared" si="4"/>
        <v>#N/A</v>
      </c>
      <c r="W20" s="11" t="e">
        <f t="shared" si="5"/>
        <v>#N/A</v>
      </c>
      <c r="X20" s="11" t="e">
        <f t="shared" si="6"/>
        <v>#N/A</v>
      </c>
      <c r="Y20" t="e">
        <f>VLOOKUP(A20, [1]political_stability_terrorism!$A$1:$B$192, 2, 0)</f>
        <v>#N/A</v>
      </c>
    </row>
    <row r="21" spans="1:25" x14ac:dyDescent="0.35">
      <c r="A21" t="s">
        <v>330</v>
      </c>
      <c r="B21" t="s">
        <v>331</v>
      </c>
      <c r="C21" t="s">
        <v>521</v>
      </c>
      <c r="D21" t="s">
        <v>522</v>
      </c>
      <c r="E21" s="19">
        <v>38141267</v>
      </c>
      <c r="F21" s="19">
        <v>38120560</v>
      </c>
      <c r="G21" s="19">
        <v>38125759</v>
      </c>
      <c r="H21" s="19">
        <v>38151603</v>
      </c>
      <c r="I21" s="19">
        <v>38042794</v>
      </c>
      <c r="J21" s="19">
        <v>38063255</v>
      </c>
      <c r="K21" s="19">
        <v>38063164</v>
      </c>
      <c r="L21" s="19">
        <v>38040196</v>
      </c>
      <c r="M21" s="19">
        <v>38011735</v>
      </c>
      <c r="N21" s="19">
        <v>37986412</v>
      </c>
      <c r="O21" s="19">
        <v>37970087</v>
      </c>
      <c r="P21">
        <f>+VLOOKUP(A21,[2]rural_population_percent!$A$1:$P$209,16,0)</f>
        <v>39.454999999999998</v>
      </c>
      <c r="Q21" s="19">
        <f t="shared" si="0"/>
        <v>22988989.174149998</v>
      </c>
      <c r="R21">
        <f t="shared" si="1"/>
        <v>14981097.825850001</v>
      </c>
      <c r="S21" t="e">
        <f>+VLOOKUP(A21,[3]gdp_data!$A$1:$O$209,15,0)</f>
        <v>#N/A</v>
      </c>
      <c r="T21" t="e">
        <f t="shared" si="2"/>
        <v>#N/A</v>
      </c>
      <c r="U21" t="e">
        <f t="shared" si="3"/>
        <v>#N/A</v>
      </c>
      <c r="V21" t="e">
        <f t="shared" si="4"/>
        <v>#N/A</v>
      </c>
      <c r="W21" s="11" t="e">
        <f t="shared" si="5"/>
        <v>#N/A</v>
      </c>
      <c r="X21" s="11" t="e">
        <f t="shared" si="6"/>
        <v>#N/A</v>
      </c>
      <c r="Y21" t="e">
        <f>VLOOKUP(A21, [1]political_stability_terrorism!$A$1:$B$192, 2, 0)</f>
        <v>#N/A</v>
      </c>
    </row>
    <row r="22" spans="1:25" x14ac:dyDescent="0.35">
      <c r="A22" t="s">
        <v>102</v>
      </c>
      <c r="B22" t="s">
        <v>103</v>
      </c>
      <c r="C22" t="s">
        <v>521</v>
      </c>
      <c r="D22" t="s">
        <v>522</v>
      </c>
      <c r="E22" s="19">
        <v>82376451</v>
      </c>
      <c r="F22" s="19">
        <v>82266372</v>
      </c>
      <c r="G22" s="19">
        <v>82110097</v>
      </c>
      <c r="H22" s="19">
        <v>81902307</v>
      </c>
      <c r="I22" s="19">
        <v>81776930</v>
      </c>
      <c r="J22" s="19">
        <v>80274983</v>
      </c>
      <c r="K22" s="19">
        <v>80425823</v>
      </c>
      <c r="L22" s="19">
        <v>80645605</v>
      </c>
      <c r="M22" s="19">
        <v>80982500</v>
      </c>
      <c r="N22" s="19">
        <v>81686611</v>
      </c>
      <c r="O22" s="19">
        <v>82348669</v>
      </c>
      <c r="P22">
        <f>+VLOOKUP(A22,[2]rural_population_percent!$A$1:$P$209,16,0)</f>
        <v>24.279</v>
      </c>
      <c r="Q22" s="19">
        <f t="shared" si="0"/>
        <v>62355235.653489999</v>
      </c>
      <c r="R22">
        <f t="shared" si="1"/>
        <v>19993433.346510001</v>
      </c>
      <c r="S22" t="e">
        <f>+VLOOKUP(A22,[3]gdp_data!$A$1:$O$209,15,0)</f>
        <v>#N/A</v>
      </c>
      <c r="T22" t="e">
        <f t="shared" si="2"/>
        <v>#N/A</v>
      </c>
      <c r="U22" t="e">
        <f t="shared" si="3"/>
        <v>#N/A</v>
      </c>
      <c r="V22" t="e">
        <f t="shared" si="4"/>
        <v>#N/A</v>
      </c>
      <c r="W22" s="11" t="e">
        <f t="shared" si="5"/>
        <v>#N/A</v>
      </c>
      <c r="X22" s="11" t="e">
        <f t="shared" si="6"/>
        <v>#N/A</v>
      </c>
      <c r="Y22" t="e">
        <f>VLOOKUP(A22, [1]political_stability_terrorism!$A$1:$B$192, 2, 0)</f>
        <v>#N/A</v>
      </c>
    </row>
    <row r="23" spans="1:25" x14ac:dyDescent="0.35">
      <c r="A23" t="s">
        <v>435</v>
      </c>
      <c r="B23" t="s">
        <v>436</v>
      </c>
      <c r="C23" t="s">
        <v>521</v>
      </c>
      <c r="D23" t="s">
        <v>522</v>
      </c>
      <c r="E23" s="19">
        <v>108907</v>
      </c>
      <c r="F23" s="19">
        <v>109047</v>
      </c>
      <c r="G23" s="19">
        <v>109165</v>
      </c>
      <c r="H23" s="19">
        <v>109253</v>
      </c>
      <c r="I23" s="19">
        <v>109315</v>
      </c>
      <c r="J23" s="19">
        <v>109341</v>
      </c>
      <c r="K23" s="19">
        <v>109328</v>
      </c>
      <c r="L23" s="19">
        <v>109320</v>
      </c>
      <c r="M23" s="19">
        <v>109357</v>
      </c>
      <c r="N23" s="19">
        <v>109455</v>
      </c>
      <c r="O23" s="19">
        <v>109643</v>
      </c>
      <c r="P23">
        <f>+VLOOKUP(A23,[2]rural_population_percent!$A$1:$P$209,16,0)</f>
        <v>48.753</v>
      </c>
      <c r="Q23" s="19">
        <f t="shared" si="0"/>
        <v>56188.748209999998</v>
      </c>
      <c r="R23">
        <f t="shared" si="1"/>
        <v>53454.251790000002</v>
      </c>
      <c r="S23" t="e">
        <f>+VLOOKUP(A23,[3]gdp_data!$A$1:$O$209,15,0)</f>
        <v>#N/A</v>
      </c>
      <c r="T23" t="e">
        <f t="shared" si="2"/>
        <v>#N/A</v>
      </c>
      <c r="U23" t="e">
        <f t="shared" si="3"/>
        <v>#N/A</v>
      </c>
      <c r="V23" t="e">
        <f t="shared" si="4"/>
        <v>#N/A</v>
      </c>
      <c r="W23" s="11" t="e">
        <f t="shared" si="5"/>
        <v>#N/A</v>
      </c>
      <c r="X23" s="11" t="e">
        <f t="shared" si="6"/>
        <v>#N/A</v>
      </c>
      <c r="Y23" t="e">
        <f>VLOOKUP(A23, [1]political_stability_terrorism!$A$1:$B$192, 2, 0)</f>
        <v>#N/A</v>
      </c>
    </row>
    <row r="24" spans="1:25" x14ac:dyDescent="0.35">
      <c r="A24" t="s">
        <v>271</v>
      </c>
      <c r="B24" t="s">
        <v>272</v>
      </c>
      <c r="C24" t="s">
        <v>521</v>
      </c>
      <c r="D24" t="s">
        <v>522</v>
      </c>
      <c r="E24" s="19">
        <v>2063145</v>
      </c>
      <c r="F24" s="19">
        <v>2065458</v>
      </c>
      <c r="G24" s="19">
        <v>2067378</v>
      </c>
      <c r="H24" s="19">
        <v>2069093</v>
      </c>
      <c r="I24" s="19">
        <v>2070739</v>
      </c>
      <c r="J24" s="19">
        <v>2072383</v>
      </c>
      <c r="K24" s="19">
        <v>2074036</v>
      </c>
      <c r="L24" s="19">
        <v>2075739</v>
      </c>
      <c r="M24" s="19">
        <v>2077495</v>
      </c>
      <c r="N24" s="19">
        <v>2079308</v>
      </c>
      <c r="O24" s="19">
        <v>2081206</v>
      </c>
      <c r="P24">
        <f>+VLOOKUP(A24,[2]rural_population_percent!$A$1:$P$209,16,0)</f>
        <v>42.670999999999999</v>
      </c>
      <c r="Q24" s="19">
        <f t="shared" si="0"/>
        <v>1193134.5877399999</v>
      </c>
      <c r="R24">
        <f t="shared" si="1"/>
        <v>888071.41226000001</v>
      </c>
      <c r="S24" t="e">
        <f>+VLOOKUP(A24,[3]gdp_data!$A$1:$O$209,15,0)</f>
        <v>#N/A</v>
      </c>
      <c r="T24" t="e">
        <f t="shared" si="2"/>
        <v>#N/A</v>
      </c>
      <c r="U24" t="e">
        <f t="shared" si="3"/>
        <v>#N/A</v>
      </c>
      <c r="V24" t="e">
        <f t="shared" si="4"/>
        <v>#N/A</v>
      </c>
      <c r="W24" s="11" t="e">
        <f t="shared" si="5"/>
        <v>#N/A</v>
      </c>
      <c r="X24" s="11" t="e">
        <f t="shared" si="6"/>
        <v>#N/A</v>
      </c>
      <c r="Y24" t="e">
        <f>VLOOKUP(A24, [1]political_stability_terrorism!$A$1:$B$192, 2, 0)</f>
        <v>#N/A</v>
      </c>
    </row>
    <row r="25" spans="1:25" x14ac:dyDescent="0.35">
      <c r="A25" t="s">
        <v>348</v>
      </c>
      <c r="B25" t="s">
        <v>349</v>
      </c>
      <c r="C25" t="s">
        <v>521</v>
      </c>
      <c r="D25" t="s">
        <v>522</v>
      </c>
      <c r="E25" s="19">
        <v>143049528</v>
      </c>
      <c r="F25" s="19">
        <v>142805088</v>
      </c>
      <c r="G25" s="19">
        <v>142742350</v>
      </c>
      <c r="H25" s="19">
        <v>142785342</v>
      </c>
      <c r="I25" s="19">
        <v>142849449</v>
      </c>
      <c r="J25" s="19">
        <v>142960868</v>
      </c>
      <c r="K25" s="19">
        <v>143201676</v>
      </c>
      <c r="L25" s="19">
        <v>143506911</v>
      </c>
      <c r="M25" s="19">
        <v>143819666</v>
      </c>
      <c r="N25" s="19">
        <v>144096870</v>
      </c>
      <c r="O25" s="19">
        <v>144342396</v>
      </c>
      <c r="P25">
        <f>+VLOOKUP(A25,[2]rural_population_percent!$A$1:$P$209,16,0)</f>
        <v>25.797000000000001</v>
      </c>
      <c r="Q25" s="19">
        <f t="shared" si="0"/>
        <v>107106388.10388</v>
      </c>
      <c r="R25">
        <f t="shared" si="1"/>
        <v>37236007.896119997</v>
      </c>
      <c r="S25" t="e">
        <f>+VLOOKUP(A25,[3]gdp_data!$A$1:$O$209,15,0)</f>
        <v>#N/A</v>
      </c>
      <c r="T25" t="e">
        <f t="shared" si="2"/>
        <v>#N/A</v>
      </c>
      <c r="U25" t="e">
        <f t="shared" si="3"/>
        <v>#N/A</v>
      </c>
      <c r="V25" t="e">
        <f t="shared" si="4"/>
        <v>#N/A</v>
      </c>
      <c r="W25" s="11" t="e">
        <f t="shared" si="5"/>
        <v>#N/A</v>
      </c>
      <c r="X25" s="11" t="e">
        <f t="shared" si="6"/>
        <v>#N/A</v>
      </c>
      <c r="Y25" t="e">
        <f>VLOOKUP(A25, [1]political_stability_terrorism!$A$1:$B$192, 2, 0)</f>
        <v>#N/A</v>
      </c>
    </row>
    <row r="26" spans="1:25" x14ac:dyDescent="0.35">
      <c r="A26" t="s">
        <v>381</v>
      </c>
      <c r="B26" t="s">
        <v>382</v>
      </c>
      <c r="C26" t="s">
        <v>521</v>
      </c>
      <c r="D26" t="s">
        <v>522</v>
      </c>
      <c r="E26" s="19">
        <v>5373054</v>
      </c>
      <c r="F26" s="19">
        <v>5374622</v>
      </c>
      <c r="G26" s="19">
        <v>5379233</v>
      </c>
      <c r="H26" s="19">
        <v>5386406</v>
      </c>
      <c r="I26" s="19">
        <v>5391428</v>
      </c>
      <c r="J26" s="19">
        <v>5398384</v>
      </c>
      <c r="K26" s="19">
        <v>5407579</v>
      </c>
      <c r="L26" s="19">
        <v>5413393</v>
      </c>
      <c r="M26" s="19">
        <v>5418649</v>
      </c>
      <c r="N26" s="19">
        <v>5423801</v>
      </c>
      <c r="O26" s="19">
        <v>5430798</v>
      </c>
      <c r="P26">
        <f>+VLOOKUP(A26,[2]rural_population_percent!$A$1:$P$209,16,0)</f>
        <v>46.631999999999998</v>
      </c>
      <c r="Q26" s="19">
        <f t="shared" si="0"/>
        <v>2898308.2766399998</v>
      </c>
      <c r="R26">
        <f t="shared" si="1"/>
        <v>2532489.7233600002</v>
      </c>
      <c r="S26" t="e">
        <f>+VLOOKUP(A26,[3]gdp_data!$A$1:$O$209,15,0)</f>
        <v>#N/A</v>
      </c>
      <c r="T26" t="e">
        <f t="shared" si="2"/>
        <v>#N/A</v>
      </c>
      <c r="U26" t="e">
        <f t="shared" si="3"/>
        <v>#N/A</v>
      </c>
      <c r="V26" t="e">
        <f t="shared" si="4"/>
        <v>#N/A</v>
      </c>
      <c r="W26" s="11" t="e">
        <f t="shared" si="5"/>
        <v>#N/A</v>
      </c>
      <c r="X26" s="11" t="e">
        <f t="shared" si="6"/>
        <v>#N/A</v>
      </c>
      <c r="Y26" t="e">
        <f>VLOOKUP(A26, [1]political_stability_terrorism!$A$1:$B$192, 2, 0)</f>
        <v>#N/A</v>
      </c>
    </row>
    <row r="27" spans="1:25" x14ac:dyDescent="0.35">
      <c r="A27" t="s">
        <v>280</v>
      </c>
      <c r="B27" t="s">
        <v>281</v>
      </c>
      <c r="C27" t="s">
        <v>521</v>
      </c>
      <c r="D27" t="s">
        <v>522</v>
      </c>
      <c r="E27" s="19">
        <v>615025</v>
      </c>
      <c r="F27" s="19">
        <v>615875</v>
      </c>
      <c r="G27" s="19">
        <v>616969</v>
      </c>
      <c r="H27" s="19">
        <v>618294</v>
      </c>
      <c r="I27" s="19">
        <v>619428</v>
      </c>
      <c r="J27" s="19">
        <v>620079</v>
      </c>
      <c r="K27" s="19">
        <v>620601</v>
      </c>
      <c r="L27" s="19">
        <v>621207</v>
      </c>
      <c r="M27" s="19">
        <v>621810</v>
      </c>
      <c r="N27" s="19">
        <v>622159</v>
      </c>
      <c r="O27" s="19">
        <v>622303</v>
      </c>
      <c r="P27">
        <f>+VLOOKUP(A27,[2]rural_population_percent!$A$1:$P$209,16,0)</f>
        <v>35.576000000000001</v>
      </c>
      <c r="Q27" s="19">
        <f t="shared" si="0"/>
        <v>400912.48471999995</v>
      </c>
      <c r="R27">
        <f t="shared" si="1"/>
        <v>221390.51528000002</v>
      </c>
      <c r="S27" t="e">
        <f>+VLOOKUP(A27,[3]gdp_data!$A$1:$O$209,15,0)</f>
        <v>#N/A</v>
      </c>
      <c r="T27" t="e">
        <f t="shared" si="2"/>
        <v>#N/A</v>
      </c>
      <c r="U27" t="e">
        <f t="shared" si="3"/>
        <v>#N/A</v>
      </c>
      <c r="V27" t="e">
        <f t="shared" si="4"/>
        <v>#N/A</v>
      </c>
      <c r="W27" s="11" t="e">
        <f t="shared" si="5"/>
        <v>#N/A</v>
      </c>
      <c r="X27" s="11" t="e">
        <f t="shared" si="6"/>
        <v>#N/A</v>
      </c>
      <c r="Y27" t="e">
        <f>VLOOKUP(A27, [1]political_stability_terrorism!$A$1:$B$192, 2, 0)</f>
        <v>#N/A</v>
      </c>
    </row>
    <row r="28" spans="1:25" x14ac:dyDescent="0.35">
      <c r="A28" t="s">
        <v>52</v>
      </c>
      <c r="B28" t="s">
        <v>53</v>
      </c>
      <c r="C28" t="s">
        <v>521</v>
      </c>
      <c r="D28" t="s">
        <v>522</v>
      </c>
      <c r="E28" s="19">
        <v>64523</v>
      </c>
      <c r="F28" s="19">
        <v>64888</v>
      </c>
      <c r="G28" s="19">
        <v>65273</v>
      </c>
      <c r="H28" s="19">
        <v>65636</v>
      </c>
      <c r="I28" s="19">
        <v>65124</v>
      </c>
      <c r="J28" s="19">
        <v>64564</v>
      </c>
      <c r="K28" s="19">
        <v>64798</v>
      </c>
      <c r="L28" s="19">
        <v>65001</v>
      </c>
      <c r="M28" s="19">
        <v>65139</v>
      </c>
      <c r="N28" s="19">
        <v>65239</v>
      </c>
      <c r="O28" s="19">
        <v>65341</v>
      </c>
      <c r="P28">
        <f>+VLOOKUP(A28,[2]rural_population_percent!$A$1:$P$209,16,0)</f>
        <v>0</v>
      </c>
      <c r="Q28" s="19">
        <f t="shared" si="0"/>
        <v>65341</v>
      </c>
      <c r="R28">
        <f t="shared" si="1"/>
        <v>0</v>
      </c>
      <c r="S28" t="e">
        <f>+VLOOKUP(A28,[3]gdp_data!$A$1:$O$209,15,0)</f>
        <v>#N/A</v>
      </c>
      <c r="T28" t="e">
        <f t="shared" si="2"/>
        <v>#N/A</v>
      </c>
      <c r="U28" t="e">
        <f t="shared" si="3"/>
        <v>#N/A</v>
      </c>
      <c r="V28" t="e">
        <f t="shared" si="4"/>
        <v>#N/A</v>
      </c>
      <c r="W28" s="11" t="e">
        <f t="shared" si="5"/>
        <v>#N/A</v>
      </c>
      <c r="X28" s="11" t="e">
        <f t="shared" si="6"/>
        <v>#N/A</v>
      </c>
      <c r="Y28" t="e">
        <f>VLOOKUP(A28, [1]political_stability_terrorism!$A$1:$B$192, 2, 0)</f>
        <v>#N/A</v>
      </c>
    </row>
    <row r="29" spans="1:25" x14ac:dyDescent="0.35">
      <c r="A29" t="s">
        <v>268</v>
      </c>
      <c r="B29" t="s">
        <v>269</v>
      </c>
      <c r="C29" t="s">
        <v>521</v>
      </c>
      <c r="D29" t="s">
        <v>522</v>
      </c>
      <c r="E29" s="19">
        <v>52078</v>
      </c>
      <c r="F29" s="19">
        <v>52137</v>
      </c>
      <c r="G29" s="19">
        <v>52218</v>
      </c>
      <c r="H29" s="19">
        <v>52320</v>
      </c>
      <c r="I29" s="19">
        <v>52425</v>
      </c>
      <c r="J29" s="19">
        <v>52542</v>
      </c>
      <c r="K29" s="19">
        <v>52663</v>
      </c>
      <c r="L29" s="19">
        <v>52793</v>
      </c>
      <c r="M29" s="19">
        <v>52898</v>
      </c>
      <c r="N29" s="19">
        <v>52994</v>
      </c>
      <c r="O29" s="19">
        <v>53066</v>
      </c>
      <c r="P29">
        <f>+VLOOKUP(A29,[2]rural_population_percent!$A$1:$P$209,16,0)</f>
        <v>26.808</v>
      </c>
      <c r="Q29" s="19">
        <f t="shared" si="0"/>
        <v>38840.066720000003</v>
      </c>
      <c r="R29">
        <f t="shared" si="1"/>
        <v>14225.933279999999</v>
      </c>
      <c r="S29" t="e">
        <f>+VLOOKUP(A29,[3]gdp_data!$A$1:$O$209,15,0)</f>
        <v>#N/A</v>
      </c>
      <c r="T29" t="e">
        <f t="shared" si="2"/>
        <v>#N/A</v>
      </c>
      <c r="U29" t="e">
        <f t="shared" si="3"/>
        <v>#N/A</v>
      </c>
      <c r="V29" t="e">
        <f t="shared" si="4"/>
        <v>#N/A</v>
      </c>
      <c r="W29" s="11" t="e">
        <f t="shared" si="5"/>
        <v>#N/A</v>
      </c>
      <c r="X29" s="11" t="e">
        <f t="shared" si="6"/>
        <v>#N/A</v>
      </c>
      <c r="Y29" t="e">
        <f>VLOOKUP(A29, [1]political_stability_terrorism!$A$1:$B$192, 2, 0)</f>
        <v>#N/A</v>
      </c>
    </row>
    <row r="30" spans="1:25" x14ac:dyDescent="0.35">
      <c r="A30" t="s">
        <v>289</v>
      </c>
      <c r="B30" t="s">
        <v>290</v>
      </c>
      <c r="C30" t="s">
        <v>521</v>
      </c>
      <c r="D30" t="s">
        <v>522</v>
      </c>
      <c r="E30" s="19">
        <v>1233996</v>
      </c>
      <c r="F30" s="19">
        <v>1239630</v>
      </c>
      <c r="G30" s="19">
        <v>1244121</v>
      </c>
      <c r="H30" s="19">
        <v>1247429</v>
      </c>
      <c r="I30" s="19">
        <v>1250400</v>
      </c>
      <c r="J30" s="19">
        <v>1252404</v>
      </c>
      <c r="K30" s="19">
        <v>1255882</v>
      </c>
      <c r="L30" s="19">
        <v>1258653</v>
      </c>
      <c r="M30" s="19">
        <v>1260934</v>
      </c>
      <c r="N30" s="19">
        <v>1262605</v>
      </c>
      <c r="O30" s="19">
        <v>1263473</v>
      </c>
      <c r="P30">
        <f>+VLOOKUP(A30,[2]rural_population_percent!$A$1:$P$209,16,0)</f>
        <v>60.552999999999997</v>
      </c>
      <c r="Q30" s="19">
        <f t="shared" si="0"/>
        <v>498402.19431000005</v>
      </c>
      <c r="R30">
        <f t="shared" si="1"/>
        <v>765070.80568999995</v>
      </c>
      <c r="S30" t="e">
        <f>+VLOOKUP(A30,[3]gdp_data!$A$1:$O$209,15,0)</f>
        <v>#N/A</v>
      </c>
      <c r="T30" t="e">
        <f t="shared" si="2"/>
        <v>#N/A</v>
      </c>
      <c r="U30" t="e">
        <f t="shared" si="3"/>
        <v>#N/A</v>
      </c>
      <c r="V30" t="e">
        <f t="shared" si="4"/>
        <v>#N/A</v>
      </c>
      <c r="W30" s="11" t="e">
        <f t="shared" si="5"/>
        <v>#N/A</v>
      </c>
      <c r="X30" s="11" t="e">
        <f t="shared" si="6"/>
        <v>#N/A</v>
      </c>
      <c r="Y30" t="e">
        <f>VLOOKUP(A30, [1]political_stability_terrorism!$A$1:$B$192, 2, 0)</f>
        <v>#N/A</v>
      </c>
    </row>
    <row r="31" spans="1:25" x14ac:dyDescent="0.35">
      <c r="A31" t="s">
        <v>383</v>
      </c>
      <c r="B31" t="s">
        <v>384</v>
      </c>
      <c r="C31" t="s">
        <v>521</v>
      </c>
      <c r="D31" t="s">
        <v>522</v>
      </c>
      <c r="E31" s="19">
        <v>2006868</v>
      </c>
      <c r="F31" s="19">
        <v>2018122</v>
      </c>
      <c r="G31" s="19">
        <v>2021316</v>
      </c>
      <c r="H31" s="19">
        <v>2039669</v>
      </c>
      <c r="I31" s="19">
        <v>2048583</v>
      </c>
      <c r="J31" s="19">
        <v>2052843</v>
      </c>
      <c r="K31" s="19">
        <v>2057159</v>
      </c>
      <c r="L31" s="19">
        <v>2059953</v>
      </c>
      <c r="M31" s="19">
        <v>2061980</v>
      </c>
      <c r="N31" s="19">
        <v>2063531</v>
      </c>
      <c r="O31" s="19">
        <v>2065042</v>
      </c>
      <c r="P31">
        <f>+VLOOKUP(A31,[2]rural_population_percent!$A$1:$P$209,16,0)</f>
        <v>50.372</v>
      </c>
      <c r="Q31" s="19">
        <f t="shared" si="0"/>
        <v>1024839.04376</v>
      </c>
      <c r="R31">
        <f t="shared" si="1"/>
        <v>1040202.95624</v>
      </c>
      <c r="S31" t="e">
        <f>+VLOOKUP(A31,[3]gdp_data!$A$1:$O$209,15,0)</f>
        <v>#N/A</v>
      </c>
      <c r="T31" t="e">
        <f t="shared" si="2"/>
        <v>#N/A</v>
      </c>
      <c r="U31" t="e">
        <f t="shared" si="3"/>
        <v>#N/A</v>
      </c>
      <c r="V31" t="e">
        <f t="shared" si="4"/>
        <v>#N/A</v>
      </c>
      <c r="W31" s="11" t="e">
        <f t="shared" si="5"/>
        <v>#N/A</v>
      </c>
      <c r="X31" s="11" t="e">
        <f t="shared" si="6"/>
        <v>#N/A</v>
      </c>
      <c r="Y31" t="e">
        <f>VLOOKUP(A31, [1]political_stability_terrorism!$A$1:$B$192, 2, 0)</f>
        <v>#N/A</v>
      </c>
    </row>
    <row r="32" spans="1:25" x14ac:dyDescent="0.35">
      <c r="A32" t="s">
        <v>166</v>
      </c>
      <c r="B32" t="s">
        <v>167</v>
      </c>
      <c r="C32" t="s">
        <v>521</v>
      </c>
      <c r="D32" t="s">
        <v>522</v>
      </c>
      <c r="E32" s="19">
        <v>749601</v>
      </c>
      <c r="F32" s="19">
        <v>747869</v>
      </c>
      <c r="G32" s="19">
        <v>746314</v>
      </c>
      <c r="H32" s="19">
        <v>745693</v>
      </c>
      <c r="I32" s="19">
        <v>746556</v>
      </c>
      <c r="J32" s="19">
        <v>749100</v>
      </c>
      <c r="K32" s="19">
        <v>753091</v>
      </c>
      <c r="L32" s="19">
        <v>758081</v>
      </c>
      <c r="M32" s="19">
        <v>763393</v>
      </c>
      <c r="N32" s="19">
        <v>768514</v>
      </c>
      <c r="O32" s="19">
        <v>773303</v>
      </c>
      <c r="P32">
        <f>+VLOOKUP(A32,[2]rural_population_percent!$A$1:$P$209,16,0)</f>
        <v>71.215999999999994</v>
      </c>
      <c r="Q32" s="19">
        <f t="shared" si="0"/>
        <v>222587.53552000003</v>
      </c>
      <c r="R32">
        <f t="shared" si="1"/>
        <v>550715.46447999997</v>
      </c>
      <c r="S32" t="e">
        <f>+VLOOKUP(A32,[3]gdp_data!$A$1:$O$209,15,0)</f>
        <v>#N/A</v>
      </c>
      <c r="T32" t="e">
        <f t="shared" si="2"/>
        <v>#N/A</v>
      </c>
      <c r="U32" t="e">
        <f t="shared" si="3"/>
        <v>#N/A</v>
      </c>
      <c r="V32" t="e">
        <f t="shared" si="4"/>
        <v>#N/A</v>
      </c>
      <c r="W32" s="11" t="e">
        <f t="shared" si="5"/>
        <v>#N/A</v>
      </c>
      <c r="X32" s="11" t="e">
        <f t="shared" si="6"/>
        <v>#N/A</v>
      </c>
      <c r="Y32" t="e">
        <f>VLOOKUP(A32, [1]political_stability_terrorism!$A$1:$B$192, 2, 0)</f>
        <v>#N/A</v>
      </c>
    </row>
    <row r="33" spans="1:25" x14ac:dyDescent="0.35">
      <c r="A33" t="s">
        <v>100</v>
      </c>
      <c r="B33" t="s">
        <v>101</v>
      </c>
      <c r="C33" t="s">
        <v>521</v>
      </c>
      <c r="D33" t="s">
        <v>522</v>
      </c>
      <c r="E33" s="19">
        <v>10238905</v>
      </c>
      <c r="F33" s="19">
        <v>10298828</v>
      </c>
      <c r="G33" s="19">
        <v>10384603</v>
      </c>
      <c r="H33" s="19">
        <v>10443936</v>
      </c>
      <c r="I33" s="19">
        <v>10474410</v>
      </c>
      <c r="J33" s="19">
        <v>10496088</v>
      </c>
      <c r="K33" s="19">
        <v>10510785</v>
      </c>
      <c r="L33" s="19">
        <v>10514272</v>
      </c>
      <c r="M33" s="19">
        <v>10525347</v>
      </c>
      <c r="N33" s="19">
        <v>10546059</v>
      </c>
      <c r="O33" s="19">
        <v>10566332</v>
      </c>
      <c r="P33">
        <f>+VLOOKUP(A33,[2]rural_population_percent!$A$1:$P$209,16,0)</f>
        <v>27.016999999999999</v>
      </c>
      <c r="Q33" s="19">
        <f t="shared" si="0"/>
        <v>7711626.0835600002</v>
      </c>
      <c r="R33">
        <f t="shared" si="1"/>
        <v>2854705.9164399998</v>
      </c>
      <c r="S33" t="e">
        <f>+VLOOKUP(A33,[3]gdp_data!$A$1:$O$209,15,0)</f>
        <v>#N/A</v>
      </c>
      <c r="T33" t="e">
        <f t="shared" si="2"/>
        <v>#N/A</v>
      </c>
      <c r="U33" t="e">
        <f t="shared" si="3"/>
        <v>#N/A</v>
      </c>
      <c r="V33" t="e">
        <f t="shared" si="4"/>
        <v>#N/A</v>
      </c>
      <c r="W33" s="11" t="e">
        <f t="shared" si="5"/>
        <v>#N/A</v>
      </c>
      <c r="X33" s="11" t="e">
        <f t="shared" si="6"/>
        <v>#N/A</v>
      </c>
      <c r="Y33" t="e">
        <f>VLOOKUP(A33, [1]political_stability_terrorism!$A$1:$B$192, 2, 0)</f>
        <v>#N/A</v>
      </c>
    </row>
    <row r="34" spans="1:25" x14ac:dyDescent="0.35">
      <c r="A34" t="s">
        <v>429</v>
      </c>
      <c r="B34" t="s">
        <v>430</v>
      </c>
      <c r="C34" t="s">
        <v>521</v>
      </c>
      <c r="D34" t="s">
        <v>522</v>
      </c>
      <c r="E34" s="19">
        <v>3331043</v>
      </c>
      <c r="F34" s="19">
        <v>3339741</v>
      </c>
      <c r="G34" s="19">
        <v>3350824</v>
      </c>
      <c r="H34" s="19">
        <v>3362755</v>
      </c>
      <c r="I34" s="19">
        <v>3374415</v>
      </c>
      <c r="J34" s="19">
        <v>3385624</v>
      </c>
      <c r="K34" s="19">
        <v>3396777</v>
      </c>
      <c r="L34" s="19">
        <v>3408005</v>
      </c>
      <c r="M34" s="19">
        <v>3419546</v>
      </c>
      <c r="N34" s="19">
        <v>3431552</v>
      </c>
      <c r="O34" s="19">
        <v>3444006</v>
      </c>
      <c r="P34">
        <f>+VLOOKUP(A34,[2]rural_population_percent!$A$1:$P$209,16,0)</f>
        <v>4.399</v>
      </c>
      <c r="Q34" s="19">
        <f t="shared" si="0"/>
        <v>3292504.17606</v>
      </c>
      <c r="R34">
        <f t="shared" si="1"/>
        <v>151501.82394</v>
      </c>
      <c r="S34" t="e">
        <f>+VLOOKUP(A34,[3]gdp_data!$A$1:$O$209,15,0)</f>
        <v>#N/A</v>
      </c>
      <c r="T34" t="e">
        <f t="shared" si="2"/>
        <v>#N/A</v>
      </c>
      <c r="U34" t="e">
        <f t="shared" si="3"/>
        <v>#N/A</v>
      </c>
      <c r="V34" t="e">
        <f t="shared" si="4"/>
        <v>#N/A</v>
      </c>
      <c r="W34" s="11" t="e">
        <f t="shared" si="5"/>
        <v>#N/A</v>
      </c>
      <c r="X34" s="11" t="e">
        <f t="shared" si="6"/>
        <v>#N/A</v>
      </c>
      <c r="Y34" t="e">
        <f>VLOOKUP(A34, [1]political_stability_terrorism!$A$1:$B$192, 2, 0)</f>
        <v>#N/A</v>
      </c>
    </row>
    <row r="35" spans="1:25" x14ac:dyDescent="0.35">
      <c r="A35" t="s">
        <v>58</v>
      </c>
      <c r="B35" t="s">
        <v>59</v>
      </c>
      <c r="C35" t="s">
        <v>521</v>
      </c>
      <c r="D35" t="s">
        <v>522</v>
      </c>
      <c r="E35" s="19">
        <v>275039</v>
      </c>
      <c r="F35" s="19">
        <v>276150</v>
      </c>
      <c r="G35" s="19">
        <v>277319</v>
      </c>
      <c r="H35" s="19">
        <v>278470</v>
      </c>
      <c r="I35" s="19">
        <v>279569</v>
      </c>
      <c r="J35" s="19">
        <v>280601</v>
      </c>
      <c r="K35" s="19">
        <v>281585</v>
      </c>
      <c r="L35" s="19">
        <v>282509</v>
      </c>
      <c r="M35" s="19">
        <v>283385</v>
      </c>
      <c r="N35" s="19">
        <v>284217</v>
      </c>
      <c r="O35" s="19">
        <v>284996</v>
      </c>
      <c r="P35">
        <f>+VLOOKUP(A35,[2]rural_population_percent!$A$1:$P$209,16,0)</f>
        <v>68.626000000000005</v>
      </c>
      <c r="Q35" s="19">
        <f t="shared" si="0"/>
        <v>89414.645039999974</v>
      </c>
      <c r="R35">
        <f t="shared" si="1"/>
        <v>195581.35496000003</v>
      </c>
      <c r="S35" t="e">
        <f>+VLOOKUP(A35,[3]gdp_data!$A$1:$O$209,15,0)</f>
        <v>#N/A</v>
      </c>
      <c r="T35" t="e">
        <f t="shared" si="2"/>
        <v>#N/A</v>
      </c>
      <c r="U35" t="e">
        <f t="shared" si="3"/>
        <v>#N/A</v>
      </c>
      <c r="V35" t="e">
        <f t="shared" si="4"/>
        <v>#N/A</v>
      </c>
      <c r="W35" s="11" t="e">
        <f t="shared" si="5"/>
        <v>#N/A</v>
      </c>
      <c r="X35" s="11" t="e">
        <f t="shared" si="6"/>
        <v>#N/A</v>
      </c>
      <c r="Y35" t="e">
        <f>VLOOKUP(A35, [1]political_stability_terrorism!$A$1:$B$192, 2, 0)</f>
        <v>#N/A</v>
      </c>
    </row>
    <row r="36" spans="1:25" x14ac:dyDescent="0.35">
      <c r="A36" t="s">
        <v>106</v>
      </c>
      <c r="B36" t="s">
        <v>107</v>
      </c>
      <c r="C36" t="s">
        <v>521</v>
      </c>
      <c r="D36" t="s">
        <v>522</v>
      </c>
      <c r="E36" s="19">
        <v>70807</v>
      </c>
      <c r="F36" s="19">
        <v>70950</v>
      </c>
      <c r="G36" s="19">
        <v>71074</v>
      </c>
      <c r="H36" s="19">
        <v>71229</v>
      </c>
      <c r="I36" s="19">
        <v>71440</v>
      </c>
      <c r="J36" s="19">
        <v>71718</v>
      </c>
      <c r="K36" s="19">
        <v>72044</v>
      </c>
      <c r="L36" s="19">
        <v>72400</v>
      </c>
      <c r="M36" s="19">
        <v>72778</v>
      </c>
      <c r="N36" s="19">
        <v>73162</v>
      </c>
      <c r="O36" s="19">
        <v>73543</v>
      </c>
      <c r="P36">
        <f>+VLOOKUP(A36,[2]rural_population_percent!$A$1:$P$209,16,0)</f>
        <v>29.902000000000001</v>
      </c>
      <c r="Q36" s="19">
        <f t="shared" si="0"/>
        <v>51552.172140000002</v>
      </c>
      <c r="R36">
        <f t="shared" si="1"/>
        <v>21990.827859999998</v>
      </c>
      <c r="S36" t="e">
        <f>+VLOOKUP(A36,[3]gdp_data!$A$1:$O$209,15,0)</f>
        <v>#N/A</v>
      </c>
      <c r="T36" t="e">
        <f t="shared" si="2"/>
        <v>#N/A</v>
      </c>
      <c r="U36" t="e">
        <f t="shared" si="3"/>
        <v>#N/A</v>
      </c>
      <c r="V36" t="e">
        <f t="shared" si="4"/>
        <v>#N/A</v>
      </c>
      <c r="W36" s="11" t="e">
        <f t="shared" si="5"/>
        <v>#N/A</v>
      </c>
      <c r="X36" s="11" t="e">
        <f t="shared" si="6"/>
        <v>#N/A</v>
      </c>
      <c r="Y36" t="e">
        <f>VLOOKUP(A36, [1]political_stability_terrorism!$A$1:$B$192, 2, 0)</f>
        <v>#N/A</v>
      </c>
    </row>
    <row r="37" spans="1:25" x14ac:dyDescent="0.35">
      <c r="A37" t="s">
        <v>160</v>
      </c>
      <c r="B37" t="s">
        <v>161</v>
      </c>
      <c r="C37" t="s">
        <v>521</v>
      </c>
      <c r="D37" t="s">
        <v>522</v>
      </c>
      <c r="E37" s="19">
        <v>103259</v>
      </c>
      <c r="F37" s="19">
        <v>103586</v>
      </c>
      <c r="G37" s="19">
        <v>103930</v>
      </c>
      <c r="H37" s="19">
        <v>104296</v>
      </c>
      <c r="I37" s="19">
        <v>104677</v>
      </c>
      <c r="J37" s="19">
        <v>105075</v>
      </c>
      <c r="K37" s="19">
        <v>105481</v>
      </c>
      <c r="L37" s="19">
        <v>105909</v>
      </c>
      <c r="M37" s="19">
        <v>106360</v>
      </c>
      <c r="N37" s="19">
        <v>106823</v>
      </c>
      <c r="O37" s="19">
        <v>107317</v>
      </c>
      <c r="P37">
        <f>+VLOOKUP(A37,[2]rural_population_percent!$A$1:$P$209,16,0)</f>
        <v>64.343999999999994</v>
      </c>
      <c r="Q37" s="19">
        <f t="shared" si="0"/>
        <v>38264.949520000009</v>
      </c>
      <c r="R37">
        <f t="shared" si="1"/>
        <v>69052.050479999991</v>
      </c>
      <c r="S37" t="e">
        <f>+VLOOKUP(A37,[3]gdp_data!$A$1:$O$209,15,0)</f>
        <v>#N/A</v>
      </c>
      <c r="T37" t="e">
        <f t="shared" si="2"/>
        <v>#N/A</v>
      </c>
      <c r="U37" t="e">
        <f t="shared" si="3"/>
        <v>#N/A</v>
      </c>
      <c r="V37" t="e">
        <f t="shared" si="4"/>
        <v>#N/A</v>
      </c>
      <c r="W37" s="11" t="e">
        <f t="shared" si="5"/>
        <v>#N/A</v>
      </c>
      <c r="X37" s="11" t="e">
        <f t="shared" si="6"/>
        <v>#N/A</v>
      </c>
      <c r="Y37" t="e">
        <f>VLOOKUP(A37, [1]political_stability_terrorism!$A$1:$B$192, 2, 0)</f>
        <v>#N/A</v>
      </c>
    </row>
    <row r="38" spans="1:25" x14ac:dyDescent="0.35">
      <c r="A38" t="s">
        <v>4</v>
      </c>
      <c r="B38" t="s">
        <v>5</v>
      </c>
      <c r="C38" t="s">
        <v>521</v>
      </c>
      <c r="D38" t="s">
        <v>522</v>
      </c>
      <c r="E38" s="19">
        <v>100832</v>
      </c>
      <c r="F38" s="19">
        <v>101220</v>
      </c>
      <c r="G38" s="19">
        <v>101353</v>
      </c>
      <c r="H38" s="19">
        <v>101453</v>
      </c>
      <c r="I38" s="19">
        <v>101669</v>
      </c>
      <c r="J38" s="19">
        <v>102053</v>
      </c>
      <c r="K38" s="19">
        <v>102577</v>
      </c>
      <c r="L38" s="19">
        <v>103187</v>
      </c>
      <c r="M38" s="19">
        <v>103795</v>
      </c>
      <c r="N38" s="19">
        <v>104341</v>
      </c>
      <c r="O38" s="19">
        <v>104822</v>
      </c>
      <c r="P38">
        <f>+VLOOKUP(A38,[2]rural_population_percent!$A$1:$P$209,16,0)</f>
        <v>58.893000000000001</v>
      </c>
      <c r="Q38" s="19">
        <f t="shared" si="0"/>
        <v>43089.179539999997</v>
      </c>
      <c r="R38">
        <f t="shared" si="1"/>
        <v>61732.820460000003</v>
      </c>
      <c r="S38" t="e">
        <f>+VLOOKUP(A38,[3]gdp_data!$A$1:$O$209,15,0)</f>
        <v>#N/A</v>
      </c>
      <c r="T38" t="e">
        <f t="shared" si="2"/>
        <v>#N/A</v>
      </c>
      <c r="U38" t="e">
        <f t="shared" si="3"/>
        <v>#N/A</v>
      </c>
      <c r="V38" t="e">
        <f t="shared" si="4"/>
        <v>#N/A</v>
      </c>
      <c r="W38" s="11" t="e">
        <f t="shared" si="5"/>
        <v>#N/A</v>
      </c>
      <c r="X38" s="11" t="e">
        <f t="shared" si="6"/>
        <v>#N/A</v>
      </c>
      <c r="Y38" t="e">
        <f>VLOOKUP(A38, [1]political_stability_terrorism!$A$1:$B$192, 2, 0)</f>
        <v>#N/A</v>
      </c>
    </row>
    <row r="39" spans="1:25" x14ac:dyDescent="0.35">
      <c r="A39" t="s">
        <v>305</v>
      </c>
      <c r="B39" t="s">
        <v>306</v>
      </c>
      <c r="C39" t="s">
        <v>521</v>
      </c>
      <c r="D39" t="s">
        <v>522</v>
      </c>
      <c r="E39" s="19">
        <v>16346101</v>
      </c>
      <c r="F39" s="19">
        <v>16381696</v>
      </c>
      <c r="G39" s="19">
        <v>16445593</v>
      </c>
      <c r="H39" s="19">
        <v>16530388</v>
      </c>
      <c r="I39" s="19">
        <v>16615394</v>
      </c>
      <c r="J39" s="19">
        <v>16693074</v>
      </c>
      <c r="K39" s="19">
        <v>16754962</v>
      </c>
      <c r="L39" s="19">
        <v>16804432</v>
      </c>
      <c r="M39" s="19">
        <v>16865008</v>
      </c>
      <c r="N39" s="19">
        <v>16939923</v>
      </c>
      <c r="O39" s="19">
        <v>17030314</v>
      </c>
      <c r="P39">
        <f>+VLOOKUP(A39,[2]rural_population_percent!$A$1:$P$209,16,0)</f>
        <v>8.4760000000000009</v>
      </c>
      <c r="Q39" s="19">
        <f t="shared" si="0"/>
        <v>15586824.58536</v>
      </c>
      <c r="R39">
        <f t="shared" si="1"/>
        <v>1443489.4146400001</v>
      </c>
      <c r="S39" t="e">
        <f>+VLOOKUP(A39,[3]gdp_data!$A$1:$O$209,15,0)</f>
        <v>#N/A</v>
      </c>
      <c r="T39" t="e">
        <f t="shared" si="2"/>
        <v>#N/A</v>
      </c>
      <c r="U39" t="e">
        <f t="shared" si="3"/>
        <v>#N/A</v>
      </c>
      <c r="V39" t="e">
        <f t="shared" si="4"/>
        <v>#N/A</v>
      </c>
      <c r="W39" s="11" t="e">
        <f t="shared" si="5"/>
        <v>#N/A</v>
      </c>
      <c r="X39" s="11" t="e">
        <f t="shared" si="6"/>
        <v>#N/A</v>
      </c>
      <c r="Y39" t="e">
        <f>VLOOKUP(A39, [1]political_stability_terrorism!$A$1:$B$192, 2, 0)</f>
        <v>#N/A</v>
      </c>
    </row>
    <row r="40" spans="1:25" x14ac:dyDescent="0.35">
      <c r="A40" t="s">
        <v>200</v>
      </c>
      <c r="B40" t="s">
        <v>201</v>
      </c>
      <c r="C40" t="s">
        <v>521</v>
      </c>
      <c r="D40" t="s">
        <v>522</v>
      </c>
      <c r="E40" s="19">
        <v>58143979</v>
      </c>
      <c r="F40" s="19">
        <v>58438310</v>
      </c>
      <c r="G40" s="19">
        <v>58826731</v>
      </c>
      <c r="H40" s="19">
        <v>59095365</v>
      </c>
      <c r="I40" s="19">
        <v>59277417</v>
      </c>
      <c r="J40" s="19">
        <v>59379449</v>
      </c>
      <c r="K40" s="19">
        <v>59539717</v>
      </c>
      <c r="L40" s="19">
        <v>60233948</v>
      </c>
      <c r="M40" s="19">
        <v>60789140</v>
      </c>
      <c r="N40" s="19">
        <v>60730582</v>
      </c>
      <c r="O40" s="19">
        <v>60627498</v>
      </c>
      <c r="P40">
        <f>+VLOOKUP(A40,[2]rural_population_percent!$A$1:$P$209,16,0)</f>
        <v>30.722999999999999</v>
      </c>
      <c r="Q40" s="19">
        <f t="shared" si="0"/>
        <v>42000911.789460003</v>
      </c>
      <c r="R40">
        <f t="shared" si="1"/>
        <v>18626586.21054</v>
      </c>
      <c r="S40" t="e">
        <f>+VLOOKUP(A40,[3]gdp_data!$A$1:$O$209,15,0)</f>
        <v>#N/A</v>
      </c>
      <c r="T40" t="e">
        <f t="shared" si="2"/>
        <v>#N/A</v>
      </c>
      <c r="U40" t="e">
        <f t="shared" si="3"/>
        <v>#N/A</v>
      </c>
      <c r="V40" t="e">
        <f t="shared" si="4"/>
        <v>#N/A</v>
      </c>
      <c r="W40" s="11" t="e">
        <f t="shared" si="5"/>
        <v>#N/A</v>
      </c>
      <c r="X40" s="11" t="e">
        <f t="shared" si="6"/>
        <v>#N/A</v>
      </c>
      <c r="Y40" t="e">
        <f>VLOOKUP(A40, [1]political_stability_terrorism!$A$1:$B$192, 2, 0)</f>
        <v>#N/A</v>
      </c>
    </row>
    <row r="41" spans="1:25" x14ac:dyDescent="0.35">
      <c r="A41" t="s">
        <v>134</v>
      </c>
      <c r="B41" t="s">
        <v>135</v>
      </c>
      <c r="C41" t="s">
        <v>521</v>
      </c>
      <c r="D41" t="s">
        <v>522</v>
      </c>
      <c r="E41" s="19">
        <v>5266268</v>
      </c>
      <c r="F41" s="19">
        <v>5288720</v>
      </c>
      <c r="G41" s="19">
        <v>5313399</v>
      </c>
      <c r="H41" s="19">
        <v>5338871</v>
      </c>
      <c r="I41" s="19">
        <v>5363352</v>
      </c>
      <c r="J41" s="19">
        <v>5388272</v>
      </c>
      <c r="K41" s="19">
        <v>5413971</v>
      </c>
      <c r="L41" s="19">
        <v>5438972</v>
      </c>
      <c r="M41" s="19">
        <v>5461512</v>
      </c>
      <c r="N41" s="19">
        <v>5479531</v>
      </c>
      <c r="O41" s="19">
        <v>5495303</v>
      </c>
      <c r="P41">
        <f>+VLOOKUP(A41,[2]rural_population_percent!$A$1:$P$209,16,0)</f>
        <v>15.505000000000001</v>
      </c>
      <c r="Q41" s="19">
        <f t="shared" si="0"/>
        <v>4643256.2698499998</v>
      </c>
      <c r="R41">
        <f t="shared" si="1"/>
        <v>852046.73014999996</v>
      </c>
      <c r="S41" t="e">
        <f>+VLOOKUP(A41,[3]gdp_data!$A$1:$O$209,15,0)</f>
        <v>#N/A</v>
      </c>
      <c r="T41" t="e">
        <f t="shared" si="2"/>
        <v>#N/A</v>
      </c>
      <c r="U41" t="e">
        <f t="shared" si="3"/>
        <v>#N/A</v>
      </c>
      <c r="V41" t="e">
        <f t="shared" si="4"/>
        <v>#N/A</v>
      </c>
      <c r="W41" s="11" t="e">
        <f t="shared" si="5"/>
        <v>#N/A</v>
      </c>
      <c r="X41" s="11" t="e">
        <f t="shared" si="6"/>
        <v>#N/A</v>
      </c>
      <c r="Y41" t="e">
        <f>VLOOKUP(A41, [1]political_stability_terrorism!$A$1:$B$192, 2, 0)</f>
        <v>#N/A</v>
      </c>
    </row>
    <row r="42" spans="1:25" x14ac:dyDescent="0.35">
      <c r="A42" t="s">
        <v>202</v>
      </c>
      <c r="B42" t="s">
        <v>203</v>
      </c>
      <c r="C42" t="s">
        <v>521</v>
      </c>
      <c r="D42" t="s">
        <v>522</v>
      </c>
      <c r="E42" s="19">
        <v>2760279</v>
      </c>
      <c r="F42" s="19">
        <v>2775467</v>
      </c>
      <c r="G42" s="19">
        <v>2790122</v>
      </c>
      <c r="H42" s="19">
        <v>2804082</v>
      </c>
      <c r="I42" s="19">
        <v>2817210</v>
      </c>
      <c r="J42" s="19">
        <v>2829493</v>
      </c>
      <c r="K42" s="19">
        <v>2840992</v>
      </c>
      <c r="L42" s="19">
        <v>2851807</v>
      </c>
      <c r="M42" s="19">
        <v>2862087</v>
      </c>
      <c r="N42" s="19">
        <v>2871934</v>
      </c>
      <c r="O42" s="19">
        <v>2881355</v>
      </c>
      <c r="P42">
        <f>+VLOOKUP(A42,[2]rural_population_percent!$A$1:$P$209,16,0)</f>
        <v>44.716999999999999</v>
      </c>
      <c r="Q42" s="19">
        <f t="shared" si="0"/>
        <v>1592899.48465</v>
      </c>
      <c r="R42">
        <f t="shared" si="1"/>
        <v>1288455.51535</v>
      </c>
      <c r="S42" t="e">
        <f>+VLOOKUP(A42,[3]gdp_data!$A$1:$O$209,15,0)</f>
        <v>#N/A</v>
      </c>
      <c r="T42" t="e">
        <f t="shared" si="2"/>
        <v>#N/A</v>
      </c>
      <c r="U42" t="e">
        <f t="shared" si="3"/>
        <v>#N/A</v>
      </c>
      <c r="V42" t="e">
        <f t="shared" si="4"/>
        <v>#N/A</v>
      </c>
      <c r="W42" s="11" t="e">
        <f t="shared" si="5"/>
        <v>#N/A</v>
      </c>
      <c r="X42" s="11" t="e">
        <f t="shared" si="6"/>
        <v>#N/A</v>
      </c>
      <c r="Y42" t="e">
        <f>VLOOKUP(A42, [1]political_stability_terrorism!$A$1:$B$192, 2, 0)</f>
        <v>#N/A</v>
      </c>
    </row>
    <row r="43" spans="1:25" x14ac:dyDescent="0.35">
      <c r="A43" t="s">
        <v>400</v>
      </c>
      <c r="B43" t="s">
        <v>401</v>
      </c>
      <c r="C43" t="s">
        <v>521</v>
      </c>
      <c r="D43" t="s">
        <v>522</v>
      </c>
      <c r="E43" s="19">
        <v>65824164</v>
      </c>
      <c r="F43" s="19">
        <v>66195615</v>
      </c>
      <c r="G43" s="19">
        <v>66545760</v>
      </c>
      <c r="H43" s="19">
        <v>66881867</v>
      </c>
      <c r="I43" s="19">
        <v>67208808</v>
      </c>
      <c r="J43" s="19">
        <v>67530130</v>
      </c>
      <c r="K43" s="19">
        <v>67843979</v>
      </c>
      <c r="L43" s="19">
        <v>68143065</v>
      </c>
      <c r="M43" s="19">
        <v>68416772</v>
      </c>
      <c r="N43" s="19">
        <v>68657600</v>
      </c>
      <c r="O43" s="19">
        <v>68863514</v>
      </c>
      <c r="P43">
        <f>+VLOOKUP(A43,[2]rural_population_percent!$A$1:$P$209,16,0)</f>
        <v>47.329000000000001</v>
      </c>
      <c r="Q43" s="19">
        <f t="shared" si="0"/>
        <v>36271101.458939999</v>
      </c>
      <c r="R43">
        <f t="shared" si="1"/>
        <v>32592412.541060001</v>
      </c>
      <c r="S43" t="e">
        <f>+VLOOKUP(A43,[3]gdp_data!$A$1:$O$209,15,0)</f>
        <v>#N/A</v>
      </c>
      <c r="T43" t="e">
        <f t="shared" si="2"/>
        <v>#N/A</v>
      </c>
      <c r="U43" t="e">
        <f t="shared" si="3"/>
        <v>#N/A</v>
      </c>
      <c r="V43" t="e">
        <f t="shared" si="4"/>
        <v>#N/A</v>
      </c>
      <c r="W43" s="11" t="e">
        <f t="shared" si="5"/>
        <v>#N/A</v>
      </c>
      <c r="X43" s="11" t="e">
        <f t="shared" si="6"/>
        <v>#N/A</v>
      </c>
      <c r="Y43" t="e">
        <f>VLOOKUP(A43, [1]political_stability_terrorism!$A$1:$B$192, 2, 0)</f>
        <v>#N/A</v>
      </c>
    </row>
    <row r="44" spans="1:25" x14ac:dyDescent="0.35">
      <c r="A44" t="s">
        <v>126</v>
      </c>
      <c r="B44" t="s">
        <v>127</v>
      </c>
      <c r="C44" t="s">
        <v>521</v>
      </c>
      <c r="D44" t="s">
        <v>522</v>
      </c>
      <c r="E44" s="19">
        <v>44397319</v>
      </c>
      <c r="F44" s="19">
        <v>45226803</v>
      </c>
      <c r="G44" s="19">
        <v>45954106</v>
      </c>
      <c r="H44" s="19">
        <v>46362946</v>
      </c>
      <c r="I44" s="19">
        <v>46576897</v>
      </c>
      <c r="J44" s="19">
        <v>46742697</v>
      </c>
      <c r="K44" s="19">
        <v>46773055</v>
      </c>
      <c r="L44" s="19">
        <v>46620045</v>
      </c>
      <c r="M44" s="19">
        <v>46480882</v>
      </c>
      <c r="N44" s="19">
        <v>46444832</v>
      </c>
      <c r="O44" s="19">
        <v>46484062</v>
      </c>
      <c r="P44">
        <f>+VLOOKUP(A44,[2]rural_population_percent!$A$1:$P$209,16,0)</f>
        <v>19.975999999999999</v>
      </c>
      <c r="Q44" s="19">
        <f t="shared" si="0"/>
        <v>37198405.774879999</v>
      </c>
      <c r="R44">
        <f t="shared" si="1"/>
        <v>9285656.2251200005</v>
      </c>
      <c r="S44" t="e">
        <f>+VLOOKUP(A44,[3]gdp_data!$A$1:$O$209,15,0)</f>
        <v>#N/A</v>
      </c>
      <c r="T44" t="e">
        <f t="shared" si="2"/>
        <v>#N/A</v>
      </c>
      <c r="U44" t="e">
        <f t="shared" si="3"/>
        <v>#N/A</v>
      </c>
      <c r="V44" t="e">
        <f t="shared" si="4"/>
        <v>#N/A</v>
      </c>
      <c r="W44" s="11" t="e">
        <f t="shared" si="5"/>
        <v>#N/A</v>
      </c>
      <c r="X44" s="11" t="e">
        <f t="shared" si="6"/>
        <v>#N/A</v>
      </c>
      <c r="Y44" t="e">
        <f>VLOOKUP(A44, [1]political_stability_terrorism!$A$1:$B$192, 2, 0)</f>
        <v>#N/A</v>
      </c>
    </row>
    <row r="45" spans="1:25" x14ac:dyDescent="0.35">
      <c r="A45" t="s">
        <v>414</v>
      </c>
      <c r="B45" t="s">
        <v>415</v>
      </c>
      <c r="C45" t="s">
        <v>521</v>
      </c>
      <c r="D45" t="s">
        <v>522</v>
      </c>
      <c r="E45" s="19">
        <v>1303144</v>
      </c>
      <c r="F45" s="19">
        <v>1309260</v>
      </c>
      <c r="G45" s="19">
        <v>1315372</v>
      </c>
      <c r="H45" s="19">
        <v>1321618</v>
      </c>
      <c r="I45" s="19">
        <v>1328100</v>
      </c>
      <c r="J45" s="19">
        <v>1334788</v>
      </c>
      <c r="K45" s="19">
        <v>1341588</v>
      </c>
      <c r="L45" s="19">
        <v>1348248</v>
      </c>
      <c r="M45" s="19">
        <v>1354493</v>
      </c>
      <c r="N45" s="19">
        <v>1360092</v>
      </c>
      <c r="O45" s="19">
        <v>1364962</v>
      </c>
      <c r="P45">
        <f>+VLOOKUP(A45,[2]rural_population_percent!$A$1:$P$209,16,0)</f>
        <v>91.73</v>
      </c>
      <c r="Q45" s="19">
        <f t="shared" si="0"/>
        <v>112882.35739999986</v>
      </c>
      <c r="R45">
        <f t="shared" si="1"/>
        <v>1252079.6426000001</v>
      </c>
      <c r="S45" t="e">
        <f>+VLOOKUP(A45,[3]gdp_data!$A$1:$O$209,15,0)</f>
        <v>#N/A</v>
      </c>
      <c r="T45" t="e">
        <f t="shared" si="2"/>
        <v>#N/A</v>
      </c>
      <c r="U45" t="e">
        <f t="shared" si="3"/>
        <v>#N/A</v>
      </c>
      <c r="V45" t="e">
        <f t="shared" si="4"/>
        <v>#N/A</v>
      </c>
      <c r="W45" s="11" t="e">
        <f t="shared" si="5"/>
        <v>#N/A</v>
      </c>
      <c r="X45" s="11" t="e">
        <f t="shared" si="6"/>
        <v>#N/A</v>
      </c>
      <c r="Y45" t="e">
        <f>VLOOKUP(A45, [1]political_stability_terrorism!$A$1:$B$192, 2, 0)</f>
        <v>#N/A</v>
      </c>
    </row>
    <row r="46" spans="1:25" x14ac:dyDescent="0.35">
      <c r="A46" t="s">
        <v>365</v>
      </c>
      <c r="B46" t="s">
        <v>366</v>
      </c>
      <c r="C46" t="s">
        <v>521</v>
      </c>
      <c r="D46" t="s">
        <v>522</v>
      </c>
      <c r="E46" s="19">
        <v>6056478</v>
      </c>
      <c r="F46" s="19">
        <v>6083475</v>
      </c>
      <c r="G46" s="19">
        <v>6110301</v>
      </c>
      <c r="H46" s="19">
        <v>6137276</v>
      </c>
      <c r="I46" s="19">
        <v>6164626</v>
      </c>
      <c r="J46" s="19">
        <v>6192560</v>
      </c>
      <c r="K46" s="19">
        <v>6221246</v>
      </c>
      <c r="L46" s="19">
        <v>6250777</v>
      </c>
      <c r="M46" s="19">
        <v>6281189</v>
      </c>
      <c r="N46" s="19">
        <v>6312478</v>
      </c>
      <c r="O46" s="19">
        <v>6344722</v>
      </c>
      <c r="P46">
        <f>+VLOOKUP(A46,[2]rural_population_percent!$A$1:$P$209,16,0)</f>
        <v>32.356999999999999</v>
      </c>
      <c r="Q46" s="19">
        <f t="shared" si="0"/>
        <v>4291760.3024599999</v>
      </c>
      <c r="R46">
        <f t="shared" si="1"/>
        <v>2052961.6975400001</v>
      </c>
      <c r="S46" t="e">
        <f>+VLOOKUP(A46,[3]gdp_data!$A$1:$O$209,15,0)</f>
        <v>#N/A</v>
      </c>
      <c r="T46" t="e">
        <f t="shared" si="2"/>
        <v>#N/A</v>
      </c>
      <c r="U46" t="e">
        <f t="shared" si="3"/>
        <v>#N/A</v>
      </c>
      <c r="V46" t="e">
        <f t="shared" si="4"/>
        <v>#N/A</v>
      </c>
      <c r="W46" s="11" t="e">
        <f t="shared" si="5"/>
        <v>#N/A</v>
      </c>
      <c r="X46" s="11" t="e">
        <f t="shared" si="6"/>
        <v>#N/A</v>
      </c>
      <c r="Y46" t="e">
        <f>VLOOKUP(A46, [1]political_stability_terrorism!$A$1:$B$192, 2, 0)</f>
        <v>#N/A</v>
      </c>
    </row>
    <row r="47" spans="1:25" x14ac:dyDescent="0.35">
      <c r="A47" t="s">
        <v>138</v>
      </c>
      <c r="B47" t="s">
        <v>139</v>
      </c>
      <c r="C47" t="s">
        <v>521</v>
      </c>
      <c r="D47" t="s">
        <v>522</v>
      </c>
      <c r="E47" s="19">
        <v>63621381</v>
      </c>
      <c r="F47" s="19">
        <v>64016227</v>
      </c>
      <c r="G47" s="19">
        <v>64374989</v>
      </c>
      <c r="H47" s="19">
        <v>64707044</v>
      </c>
      <c r="I47" s="19">
        <v>65027507</v>
      </c>
      <c r="J47" s="19">
        <v>65342775</v>
      </c>
      <c r="K47" s="19">
        <v>65659789</v>
      </c>
      <c r="L47" s="19">
        <v>65998660</v>
      </c>
      <c r="M47" s="19">
        <v>66316092</v>
      </c>
      <c r="N47" s="19">
        <v>66593366</v>
      </c>
      <c r="O47" s="19">
        <v>66859768</v>
      </c>
      <c r="P47">
        <f>+VLOOKUP(A47,[2]rural_population_percent!$A$1:$P$209,16,0)</f>
        <v>20.021999999999998</v>
      </c>
      <c r="Q47" s="19">
        <f t="shared" si="0"/>
        <v>53473105.251039997</v>
      </c>
      <c r="R47">
        <f t="shared" si="1"/>
        <v>13386662.74896</v>
      </c>
      <c r="S47" t="e">
        <f>+VLOOKUP(A47,[3]gdp_data!$A$1:$O$209,15,0)</f>
        <v>#N/A</v>
      </c>
      <c r="T47" t="e">
        <f t="shared" si="2"/>
        <v>#N/A</v>
      </c>
      <c r="U47" t="e">
        <f t="shared" si="3"/>
        <v>#N/A</v>
      </c>
      <c r="V47" t="e">
        <f t="shared" si="4"/>
        <v>#N/A</v>
      </c>
      <c r="W47" s="11" t="e">
        <f t="shared" si="5"/>
        <v>#N/A</v>
      </c>
      <c r="X47" s="11" t="e">
        <f t="shared" si="6"/>
        <v>#N/A</v>
      </c>
      <c r="Y47" t="e">
        <f>VLOOKUP(A47, [1]political_stability_terrorism!$A$1:$B$192, 2, 0)</f>
        <v>#N/A</v>
      </c>
    </row>
    <row r="48" spans="1:25" x14ac:dyDescent="0.35">
      <c r="A48" t="s">
        <v>76</v>
      </c>
      <c r="B48" t="s">
        <v>77</v>
      </c>
      <c r="C48" t="s">
        <v>521</v>
      </c>
      <c r="D48" t="s">
        <v>522</v>
      </c>
      <c r="E48" s="19">
        <v>1311020000</v>
      </c>
      <c r="F48" s="19">
        <v>1317885000</v>
      </c>
      <c r="G48" s="19">
        <v>1324655000</v>
      </c>
      <c r="H48" s="19">
        <v>1331260000</v>
      </c>
      <c r="I48" s="19">
        <v>1337705000</v>
      </c>
      <c r="J48" s="19">
        <v>1344130000</v>
      </c>
      <c r="K48" s="19">
        <v>1350695000</v>
      </c>
      <c r="L48" s="19">
        <v>1357380000</v>
      </c>
      <c r="M48" s="19">
        <v>1364270000</v>
      </c>
      <c r="N48" s="19">
        <v>1371220000</v>
      </c>
      <c r="O48" s="19">
        <v>1378665000</v>
      </c>
      <c r="P48">
        <f>+VLOOKUP(A48,[2]rural_population_percent!$A$1:$P$209,16,0)</f>
        <v>42.097000000000001</v>
      </c>
      <c r="Q48" s="19">
        <f t="shared" si="0"/>
        <v>798288394.95000005</v>
      </c>
      <c r="R48">
        <f t="shared" si="1"/>
        <v>580376605.04999995</v>
      </c>
      <c r="S48" t="e">
        <f>+VLOOKUP(A48,[3]gdp_data!$A$1:$O$209,15,0)</f>
        <v>#N/A</v>
      </c>
      <c r="T48" t="e">
        <f t="shared" si="2"/>
        <v>#N/A</v>
      </c>
      <c r="U48" t="e">
        <f t="shared" si="3"/>
        <v>#N/A</v>
      </c>
      <c r="V48" t="e">
        <f t="shared" si="4"/>
        <v>#N/A</v>
      </c>
      <c r="W48" s="11" t="e">
        <f t="shared" si="5"/>
        <v>#N/A</v>
      </c>
      <c r="X48" s="11" t="e">
        <f t="shared" si="6"/>
        <v>#N/A</v>
      </c>
      <c r="Y48" t="e">
        <f>VLOOKUP(A48, [1]political_stability_terrorism!$A$1:$B$192, 2, 0)</f>
        <v>#N/A</v>
      </c>
    </row>
    <row r="49" spans="1:25" x14ac:dyDescent="0.35">
      <c r="A49" t="s">
        <v>410</v>
      </c>
      <c r="B49" t="s">
        <v>411</v>
      </c>
      <c r="C49" t="s">
        <v>521</v>
      </c>
      <c r="D49" t="s">
        <v>522</v>
      </c>
      <c r="E49" s="19">
        <v>101689</v>
      </c>
      <c r="F49" s="19">
        <v>102357</v>
      </c>
      <c r="G49" s="19">
        <v>103005</v>
      </c>
      <c r="H49" s="19">
        <v>103604</v>
      </c>
      <c r="I49" s="19">
        <v>104137</v>
      </c>
      <c r="J49" s="19">
        <v>104577</v>
      </c>
      <c r="K49" s="19">
        <v>104951</v>
      </c>
      <c r="L49" s="19">
        <v>105328</v>
      </c>
      <c r="M49" s="19">
        <v>105782</v>
      </c>
      <c r="N49" s="19">
        <v>106364</v>
      </c>
      <c r="O49" s="19">
        <v>107122</v>
      </c>
      <c r="P49">
        <f>+VLOOKUP(A49,[2]rural_population_percent!$A$1:$P$209,16,0)</f>
        <v>76.102000000000004</v>
      </c>
      <c r="Q49" s="19">
        <f t="shared" si="0"/>
        <v>25600.01556</v>
      </c>
      <c r="R49">
        <f t="shared" si="1"/>
        <v>81521.98444</v>
      </c>
      <c r="S49" t="e">
        <f>+VLOOKUP(A49,[3]gdp_data!$A$1:$O$209,15,0)</f>
        <v>#N/A</v>
      </c>
      <c r="T49" t="e">
        <f t="shared" si="2"/>
        <v>#N/A</v>
      </c>
      <c r="U49" t="e">
        <f t="shared" si="3"/>
        <v>#N/A</v>
      </c>
      <c r="V49" t="e">
        <f t="shared" si="4"/>
        <v>#N/A</v>
      </c>
      <c r="W49" s="11" t="e">
        <f t="shared" si="5"/>
        <v>#N/A</v>
      </c>
      <c r="X49" s="11" t="e">
        <f t="shared" si="6"/>
        <v>#N/A</v>
      </c>
      <c r="Y49" t="e">
        <f>VLOOKUP(A49, [1]political_stability_terrorism!$A$1:$B$192, 2, 0)</f>
        <v>#N/A</v>
      </c>
    </row>
    <row r="50" spans="1:25" x14ac:dyDescent="0.35">
      <c r="A50" t="s">
        <v>108</v>
      </c>
      <c r="B50" t="s">
        <v>109</v>
      </c>
      <c r="C50" t="s">
        <v>521</v>
      </c>
      <c r="D50" t="s">
        <v>522</v>
      </c>
      <c r="E50" s="19">
        <v>5437272</v>
      </c>
      <c r="F50" s="19">
        <v>5461438</v>
      </c>
      <c r="G50" s="19">
        <v>5493621</v>
      </c>
      <c r="H50" s="19">
        <v>5523095</v>
      </c>
      <c r="I50" s="19">
        <v>5547683</v>
      </c>
      <c r="J50" s="19">
        <v>5570572</v>
      </c>
      <c r="K50" s="19">
        <v>5591572</v>
      </c>
      <c r="L50" s="19">
        <v>5614932</v>
      </c>
      <c r="M50" s="19">
        <v>5643475</v>
      </c>
      <c r="N50" s="19">
        <v>5683483</v>
      </c>
      <c r="O50" s="19">
        <v>5728010</v>
      </c>
      <c r="P50">
        <f>+VLOOKUP(A50,[2]rural_population_percent!$A$1:$P$209,16,0)</f>
        <v>11.984999999999999</v>
      </c>
      <c r="Q50" s="19">
        <f t="shared" si="0"/>
        <v>5041508.0015000002</v>
      </c>
      <c r="R50">
        <f t="shared" si="1"/>
        <v>686501.99849999999</v>
      </c>
      <c r="S50" t="e">
        <f>+VLOOKUP(A50,[3]gdp_data!$A$1:$O$209,15,0)</f>
        <v>#N/A</v>
      </c>
      <c r="T50" t="e">
        <f t="shared" si="2"/>
        <v>#N/A</v>
      </c>
      <c r="U50" t="e">
        <f t="shared" si="3"/>
        <v>#N/A</v>
      </c>
      <c r="V50" t="e">
        <f t="shared" si="4"/>
        <v>#N/A</v>
      </c>
      <c r="W50" s="11" t="e">
        <f t="shared" si="5"/>
        <v>#N/A</v>
      </c>
      <c r="X50" s="11" t="e">
        <f t="shared" si="6"/>
        <v>#N/A</v>
      </c>
      <c r="Y50" t="e">
        <f>VLOOKUP(A50, [1]political_stability_terrorism!$A$1:$B$192, 2, 0)</f>
        <v>#N/A</v>
      </c>
    </row>
    <row r="51" spans="1:25" x14ac:dyDescent="0.35">
      <c r="A51" t="s">
        <v>448</v>
      </c>
      <c r="B51" t="s">
        <v>449</v>
      </c>
      <c r="C51" t="s">
        <v>521</v>
      </c>
      <c r="D51" t="s">
        <v>522</v>
      </c>
      <c r="E51" s="19">
        <v>1719536</v>
      </c>
      <c r="F51" s="19">
        <v>1733404</v>
      </c>
      <c r="G51" s="19">
        <v>1747383</v>
      </c>
      <c r="H51" s="19">
        <v>1761474</v>
      </c>
      <c r="I51" s="19">
        <v>1775680</v>
      </c>
      <c r="J51" s="19">
        <v>1791000</v>
      </c>
      <c r="K51" s="19">
        <v>1805200</v>
      </c>
      <c r="L51" s="19">
        <v>1824100</v>
      </c>
      <c r="M51" s="19">
        <v>1821800</v>
      </c>
      <c r="N51" s="19">
        <v>1801800</v>
      </c>
      <c r="O51" s="19">
        <v>1816200</v>
      </c>
      <c r="P51">
        <f>+VLOOKUP(A51,[2]rural_population_percent!$A$1:$P$209,16,0)</f>
        <v>0</v>
      </c>
      <c r="Q51" s="19">
        <f t="shared" si="0"/>
        <v>1816200</v>
      </c>
      <c r="R51">
        <f t="shared" si="1"/>
        <v>0</v>
      </c>
      <c r="S51" t="e">
        <f>+VLOOKUP(A51,[3]gdp_data!$A$1:$O$209,15,0)</f>
        <v>#N/A</v>
      </c>
      <c r="T51" t="e">
        <f t="shared" si="2"/>
        <v>#N/A</v>
      </c>
      <c r="U51" t="e">
        <f t="shared" si="3"/>
        <v>#N/A</v>
      </c>
      <c r="V51" t="e">
        <f t="shared" si="4"/>
        <v>#N/A</v>
      </c>
      <c r="W51" s="11" t="e">
        <f t="shared" si="5"/>
        <v>#N/A</v>
      </c>
      <c r="X51" s="11" t="e">
        <f t="shared" si="6"/>
        <v>#N/A</v>
      </c>
      <c r="Y51" t="e">
        <f>VLOOKUP(A51, [1]political_stability_terrorism!$A$1:$B$192, 2, 0)</f>
        <v>#N/A</v>
      </c>
    </row>
    <row r="52" spans="1:25" x14ac:dyDescent="0.35">
      <c r="A52" t="s">
        <v>27</v>
      </c>
      <c r="B52" t="s">
        <v>28</v>
      </c>
      <c r="C52" t="s">
        <v>521</v>
      </c>
      <c r="D52" t="s">
        <v>522</v>
      </c>
      <c r="E52" s="19">
        <v>8268641</v>
      </c>
      <c r="F52" s="19">
        <v>8295487</v>
      </c>
      <c r="G52" s="19">
        <v>8321496</v>
      </c>
      <c r="H52" s="19">
        <v>8343323</v>
      </c>
      <c r="I52" s="19">
        <v>8363404</v>
      </c>
      <c r="J52" s="19">
        <v>8391643</v>
      </c>
      <c r="K52" s="19">
        <v>8429991</v>
      </c>
      <c r="L52" s="19">
        <v>8479823</v>
      </c>
      <c r="M52" s="19">
        <v>8546356</v>
      </c>
      <c r="N52" s="19">
        <v>8642699</v>
      </c>
      <c r="O52" s="19">
        <v>8736668</v>
      </c>
      <c r="P52">
        <f>+VLOOKUP(A52,[2]rural_population_percent!$A$1:$P$209,16,0)</f>
        <v>33.89</v>
      </c>
      <c r="Q52" s="19">
        <f t="shared" si="0"/>
        <v>5775811.2148000002</v>
      </c>
      <c r="R52">
        <f t="shared" si="1"/>
        <v>2960856.7851999998</v>
      </c>
      <c r="S52" t="e">
        <f>+VLOOKUP(A52,[3]gdp_data!$A$1:$O$209,15,0)</f>
        <v>#N/A</v>
      </c>
      <c r="T52" t="e">
        <f t="shared" si="2"/>
        <v>#N/A</v>
      </c>
      <c r="U52" t="e">
        <f t="shared" si="3"/>
        <v>#N/A</v>
      </c>
      <c r="V52" t="e">
        <f t="shared" si="4"/>
        <v>#N/A</v>
      </c>
      <c r="W52" s="11" t="e">
        <f t="shared" si="5"/>
        <v>#N/A</v>
      </c>
      <c r="X52" s="11" t="e">
        <f t="shared" si="6"/>
        <v>#N/A</v>
      </c>
      <c r="Y52" t="e">
        <f>VLOOKUP(A52, [1]political_stability_terrorism!$A$1:$B$192, 2, 0)</f>
        <v>#N/A</v>
      </c>
    </row>
    <row r="53" spans="1:25" x14ac:dyDescent="0.35">
      <c r="A53" t="s">
        <v>220</v>
      </c>
      <c r="B53" t="s">
        <v>221</v>
      </c>
      <c r="C53" t="s">
        <v>521</v>
      </c>
      <c r="D53" t="s">
        <v>522</v>
      </c>
      <c r="E53" s="19">
        <v>48438292</v>
      </c>
      <c r="F53" s="19">
        <v>48683638</v>
      </c>
      <c r="G53" s="19">
        <v>49054708</v>
      </c>
      <c r="H53" s="19">
        <v>49307835</v>
      </c>
      <c r="I53" s="19">
        <v>49554112</v>
      </c>
      <c r="J53" s="19">
        <v>49936638</v>
      </c>
      <c r="K53" s="19">
        <v>50199853</v>
      </c>
      <c r="L53" s="19">
        <v>50428893</v>
      </c>
      <c r="M53" s="19">
        <v>50746659</v>
      </c>
      <c r="N53" s="19">
        <v>51014947</v>
      </c>
      <c r="O53" s="19">
        <v>51245707</v>
      </c>
      <c r="P53">
        <f>+VLOOKUP(A53,[2]rural_population_percent!$A$1:$P$209,16,0)</f>
        <v>17.288</v>
      </c>
      <c r="Q53" s="19">
        <f t="shared" si="0"/>
        <v>42386349.173840001</v>
      </c>
      <c r="R53">
        <f t="shared" si="1"/>
        <v>8859357.8261600006</v>
      </c>
      <c r="S53" t="e">
        <f>+VLOOKUP(A53,[3]gdp_data!$A$1:$O$209,15,0)</f>
        <v>#N/A</v>
      </c>
      <c r="T53" t="e">
        <f t="shared" si="2"/>
        <v>#N/A</v>
      </c>
      <c r="U53" t="e">
        <f t="shared" si="3"/>
        <v>#N/A</v>
      </c>
      <c r="V53" t="e">
        <f t="shared" si="4"/>
        <v>#N/A</v>
      </c>
      <c r="W53" s="11" t="e">
        <f t="shared" si="5"/>
        <v>#N/A</v>
      </c>
      <c r="X53" s="11" t="e">
        <f t="shared" si="6"/>
        <v>#N/A</v>
      </c>
      <c r="Y53" t="e">
        <f>VLOOKUP(A53, [1]political_stability_terrorism!$A$1:$B$192, 2, 0)</f>
        <v>#N/A</v>
      </c>
    </row>
    <row r="54" spans="1:25" x14ac:dyDescent="0.35">
      <c r="A54" t="s">
        <v>169</v>
      </c>
      <c r="B54" t="s">
        <v>170</v>
      </c>
      <c r="C54" t="s">
        <v>521</v>
      </c>
      <c r="D54" t="s">
        <v>522</v>
      </c>
      <c r="E54" s="19">
        <v>6857100</v>
      </c>
      <c r="F54" s="19">
        <v>6916300</v>
      </c>
      <c r="G54" s="19">
        <v>6957800</v>
      </c>
      <c r="H54" s="19">
        <v>6972800</v>
      </c>
      <c r="I54" s="19">
        <v>7024200</v>
      </c>
      <c r="J54" s="19">
        <v>7071600</v>
      </c>
      <c r="K54" s="19">
        <v>7150100</v>
      </c>
      <c r="L54" s="19">
        <v>7178900</v>
      </c>
      <c r="M54" s="19">
        <v>7229500</v>
      </c>
      <c r="N54" s="19">
        <v>7291300</v>
      </c>
      <c r="O54" s="19">
        <v>7336600</v>
      </c>
      <c r="P54">
        <f>+VLOOKUP(A54,[2]rural_population_percent!$A$1:$P$209,16,0)</f>
        <v>0</v>
      </c>
      <c r="Q54" s="19">
        <f t="shared" si="0"/>
        <v>7336600</v>
      </c>
      <c r="R54">
        <f t="shared" si="1"/>
        <v>0</v>
      </c>
      <c r="S54" t="e">
        <f>+VLOOKUP(A54,[3]gdp_data!$A$1:$O$209,15,0)</f>
        <v>#N/A</v>
      </c>
      <c r="T54" t="e">
        <f t="shared" si="2"/>
        <v>#N/A</v>
      </c>
      <c r="U54" t="e">
        <f t="shared" si="3"/>
        <v>#N/A</v>
      </c>
      <c r="V54" t="e">
        <f t="shared" si="4"/>
        <v>#N/A</v>
      </c>
      <c r="W54" s="11" t="e">
        <f t="shared" si="5"/>
        <v>#N/A</v>
      </c>
      <c r="X54" s="11" t="e">
        <f t="shared" si="6"/>
        <v>#N/A</v>
      </c>
      <c r="Y54" t="e">
        <f>VLOOKUP(A54, [1]political_stability_terrorism!$A$1:$B$192, 2, 0)</f>
        <v>#N/A</v>
      </c>
    </row>
    <row r="55" spans="1:25" x14ac:dyDescent="0.35">
      <c r="A55" t="s">
        <v>231</v>
      </c>
      <c r="B55" t="s">
        <v>232</v>
      </c>
      <c r="C55" t="s">
        <v>521</v>
      </c>
      <c r="D55" t="s">
        <v>522</v>
      </c>
      <c r="E55" s="19">
        <v>5881435</v>
      </c>
      <c r="F55" s="19">
        <v>5970362</v>
      </c>
      <c r="G55" s="19">
        <v>6053078</v>
      </c>
      <c r="H55" s="19">
        <v>6121053</v>
      </c>
      <c r="I55" s="19">
        <v>6169140</v>
      </c>
      <c r="J55" s="19">
        <v>6193501</v>
      </c>
      <c r="K55" s="19">
        <v>6198258</v>
      </c>
      <c r="L55" s="19">
        <v>6195970</v>
      </c>
      <c r="M55" s="19">
        <v>6204108</v>
      </c>
      <c r="N55" s="19">
        <v>6234955</v>
      </c>
      <c r="O55" s="19">
        <v>6293253</v>
      </c>
      <c r="P55">
        <f>+VLOOKUP(A55,[2]rural_population_percent!$A$1:$P$209,16,0)</f>
        <v>21.039000000000001</v>
      </c>
      <c r="Q55" s="19">
        <f t="shared" si="0"/>
        <v>4969215.5013299994</v>
      </c>
      <c r="R55">
        <f t="shared" si="1"/>
        <v>1324037.4986700001</v>
      </c>
      <c r="S55" t="e">
        <f>+VLOOKUP(A55,[3]gdp_data!$A$1:$O$209,15,0)</f>
        <v>#N/A</v>
      </c>
      <c r="T55" t="e">
        <f t="shared" si="2"/>
        <v>#N/A</v>
      </c>
      <c r="U55" t="e">
        <f t="shared" si="3"/>
        <v>#N/A</v>
      </c>
      <c r="V55" t="e">
        <f t="shared" si="4"/>
        <v>#N/A</v>
      </c>
      <c r="W55" s="11" t="e">
        <f t="shared" si="5"/>
        <v>#N/A</v>
      </c>
      <c r="X55" s="11" t="e">
        <f t="shared" si="6"/>
        <v>#N/A</v>
      </c>
      <c r="Y55" t="e">
        <f>VLOOKUP(A55, [1]political_stability_terrorism!$A$1:$B$192, 2, 0)</f>
        <v>#N/A</v>
      </c>
    </row>
    <row r="56" spans="1:25" x14ac:dyDescent="0.35">
      <c r="A56" t="s">
        <v>238</v>
      </c>
      <c r="B56" t="s">
        <v>239</v>
      </c>
      <c r="C56" t="s">
        <v>521</v>
      </c>
      <c r="D56" t="s">
        <v>522</v>
      </c>
      <c r="E56" s="19">
        <v>35095</v>
      </c>
      <c r="F56" s="19">
        <v>35322</v>
      </c>
      <c r="G56" s="19">
        <v>35541</v>
      </c>
      <c r="H56" s="19">
        <v>35766</v>
      </c>
      <c r="I56" s="19">
        <v>36003</v>
      </c>
      <c r="J56" s="19">
        <v>36264</v>
      </c>
      <c r="K56" s="19">
        <v>36545</v>
      </c>
      <c r="L56" s="19">
        <v>36834</v>
      </c>
      <c r="M56" s="19">
        <v>37127</v>
      </c>
      <c r="N56" s="19">
        <v>37403</v>
      </c>
      <c r="O56" s="19">
        <v>37666</v>
      </c>
      <c r="P56">
        <f>+VLOOKUP(A56,[2]rural_population_percent!$A$1:$P$209,16,0)</f>
        <v>85.713999999999999</v>
      </c>
      <c r="Q56" s="19">
        <f t="shared" ref="Q56:Q115" si="7">+O56-R56</f>
        <v>5380.9647600000026</v>
      </c>
      <c r="R56">
        <f t="shared" ref="R56:R115" si="8">+O56*P56/100</f>
        <v>32285.035239999997</v>
      </c>
      <c r="S56" t="e">
        <f>+VLOOKUP(A56,[3]gdp_data!$A$1:$O$209,15,0)</f>
        <v>#N/A</v>
      </c>
      <c r="T56" t="e">
        <f t="shared" ref="T56:T115" si="9">+S56/O56</f>
        <v>#N/A</v>
      </c>
      <c r="U56" t="e">
        <f t="shared" si="3"/>
        <v>#N/A</v>
      </c>
      <c r="V56" t="e">
        <f t="shared" si="4"/>
        <v>#N/A</v>
      </c>
      <c r="W56" s="11" t="e">
        <f t="shared" si="5"/>
        <v>#N/A</v>
      </c>
      <c r="X56" s="11" t="e">
        <f t="shared" si="6"/>
        <v>#N/A</v>
      </c>
      <c r="Y56" t="e">
        <f>VLOOKUP(A56, [1]political_stability_terrorism!$A$1:$B$192, 2, 0)</f>
        <v>#N/A</v>
      </c>
    </row>
    <row r="57" spans="1:25" x14ac:dyDescent="0.35">
      <c r="A57" t="s">
        <v>33</v>
      </c>
      <c r="B57" t="s">
        <v>34</v>
      </c>
      <c r="C57" t="s">
        <v>521</v>
      </c>
      <c r="D57" t="s">
        <v>522</v>
      </c>
      <c r="E57" s="19">
        <v>10547958</v>
      </c>
      <c r="F57" s="19">
        <v>10625700</v>
      </c>
      <c r="G57" s="19">
        <v>10709973</v>
      </c>
      <c r="H57" s="19">
        <v>10796493</v>
      </c>
      <c r="I57" s="19">
        <v>10895586</v>
      </c>
      <c r="J57" s="19">
        <v>11047744</v>
      </c>
      <c r="K57" s="19">
        <v>11128246</v>
      </c>
      <c r="L57" s="19">
        <v>11182817</v>
      </c>
      <c r="M57" s="19">
        <v>11209057</v>
      </c>
      <c r="N57" s="19">
        <v>11274196</v>
      </c>
      <c r="O57" s="19">
        <v>11331422</v>
      </c>
      <c r="P57">
        <f>+VLOOKUP(A57,[2]rural_population_percent!$A$1:$P$209,16,0)</f>
        <v>2.0659999999999998</v>
      </c>
      <c r="Q57" s="19">
        <f t="shared" si="7"/>
        <v>11097314.82148</v>
      </c>
      <c r="R57">
        <f t="shared" si="8"/>
        <v>234107.17851999999</v>
      </c>
      <c r="S57" t="e">
        <f>+VLOOKUP(A57,[3]gdp_data!$A$1:$O$209,15,0)</f>
        <v>#N/A</v>
      </c>
      <c r="T57" t="e">
        <f t="shared" si="9"/>
        <v>#N/A</v>
      </c>
      <c r="U57" t="e">
        <f t="shared" ref="U57:U116" si="10">+T57*Q57</f>
        <v>#N/A</v>
      </c>
      <c r="V57" t="e">
        <f t="shared" ref="V57:V116" si="11">+T57*R57</f>
        <v>#N/A</v>
      </c>
      <c r="W57" s="11" t="e">
        <f t="shared" ref="W57:W116" si="12">+U57/S57</f>
        <v>#N/A</v>
      </c>
      <c r="X57" s="11" t="e">
        <f t="shared" ref="X57:X116" si="13">+V57/S57</f>
        <v>#N/A</v>
      </c>
      <c r="Y57" t="e">
        <f>VLOOKUP(A57, [1]political_stability_terrorism!$A$1:$B$192, 2, 0)</f>
        <v>#N/A</v>
      </c>
    </row>
    <row r="58" spans="1:25" x14ac:dyDescent="0.35">
      <c r="A58" t="s">
        <v>326</v>
      </c>
      <c r="B58" t="s">
        <v>327</v>
      </c>
      <c r="C58" t="s">
        <v>521</v>
      </c>
      <c r="D58" t="s">
        <v>522</v>
      </c>
      <c r="E58" s="19">
        <v>20012</v>
      </c>
      <c r="F58" s="19">
        <v>20116</v>
      </c>
      <c r="G58" s="19">
        <v>20228</v>
      </c>
      <c r="H58" s="19">
        <v>20342</v>
      </c>
      <c r="I58" s="19">
        <v>20470</v>
      </c>
      <c r="J58" s="19">
        <v>20599</v>
      </c>
      <c r="K58" s="19">
        <v>20758</v>
      </c>
      <c r="L58" s="19">
        <v>20920</v>
      </c>
      <c r="M58" s="19">
        <v>21094</v>
      </c>
      <c r="N58" s="19">
        <v>21288</v>
      </c>
      <c r="O58" s="19">
        <v>21503</v>
      </c>
      <c r="P58">
        <f>+VLOOKUP(A58,[2]rural_population_percent!$A$1:$P$209,16,0)</f>
        <v>11.849</v>
      </c>
      <c r="Q58" s="19">
        <f t="shared" si="7"/>
        <v>18955.109530000002</v>
      </c>
      <c r="R58">
        <f t="shared" si="8"/>
        <v>2547.8904699999998</v>
      </c>
      <c r="S58" t="e">
        <f>+VLOOKUP(A58,[3]gdp_data!$A$1:$O$209,15,0)</f>
        <v>#N/A</v>
      </c>
      <c r="T58" t="e">
        <f t="shared" si="9"/>
        <v>#N/A</v>
      </c>
      <c r="U58" t="e">
        <f t="shared" si="10"/>
        <v>#N/A</v>
      </c>
      <c r="V58" t="e">
        <f t="shared" si="11"/>
        <v>#N/A</v>
      </c>
      <c r="W58" s="11" t="e">
        <f t="shared" si="12"/>
        <v>#N/A</v>
      </c>
      <c r="X58" s="11" t="e">
        <f t="shared" si="13"/>
        <v>#N/A</v>
      </c>
      <c r="Y58" t="e">
        <f>VLOOKUP(A58, [1]political_stability_terrorism!$A$1:$B$192, 2, 0)</f>
        <v>#N/A</v>
      </c>
    </row>
    <row r="59" spans="1:25" x14ac:dyDescent="0.35">
      <c r="A59" t="s">
        <v>233</v>
      </c>
      <c r="B59" t="s">
        <v>234</v>
      </c>
      <c r="C59" t="s">
        <v>521</v>
      </c>
      <c r="D59" t="s">
        <v>522</v>
      </c>
      <c r="E59" s="19">
        <v>165407</v>
      </c>
      <c r="F59" s="19">
        <v>167288</v>
      </c>
      <c r="G59" s="19">
        <v>169220</v>
      </c>
      <c r="H59" s="19">
        <v>171022</v>
      </c>
      <c r="I59" s="19">
        <v>172580</v>
      </c>
      <c r="J59" s="19">
        <v>173832</v>
      </c>
      <c r="K59" s="19">
        <v>174835</v>
      </c>
      <c r="L59" s="19">
        <v>175660</v>
      </c>
      <c r="M59" s="19">
        <v>176421</v>
      </c>
      <c r="N59" s="19">
        <v>177206</v>
      </c>
      <c r="O59" s="19">
        <v>178015</v>
      </c>
      <c r="P59">
        <f>+VLOOKUP(A59,[2]rural_population_percent!$A$1:$P$209,16,0)</f>
        <v>81.414000000000001</v>
      </c>
      <c r="Q59" s="19">
        <f t="shared" si="7"/>
        <v>33085.867899999983</v>
      </c>
      <c r="R59">
        <f t="shared" si="8"/>
        <v>144929.13210000002</v>
      </c>
      <c r="S59" t="e">
        <f>+VLOOKUP(A59,[3]gdp_data!$A$1:$O$209,15,0)</f>
        <v>#N/A</v>
      </c>
      <c r="T59" t="e">
        <f t="shared" si="9"/>
        <v>#N/A</v>
      </c>
      <c r="U59" t="e">
        <f t="shared" si="10"/>
        <v>#N/A</v>
      </c>
      <c r="V59" t="e">
        <f t="shared" si="11"/>
        <v>#N/A</v>
      </c>
      <c r="W59" s="11" t="e">
        <f t="shared" si="12"/>
        <v>#N/A</v>
      </c>
      <c r="X59" s="11" t="e">
        <f t="shared" si="13"/>
        <v>#N/A</v>
      </c>
      <c r="Y59" t="e">
        <f>VLOOKUP(A59, [1]political_stability_terrorism!$A$1:$B$192, 2, 0)</f>
        <v>#N/A</v>
      </c>
    </row>
    <row r="60" spans="1:25" x14ac:dyDescent="0.35">
      <c r="A60" t="s">
        <v>446</v>
      </c>
      <c r="B60" t="s">
        <v>447</v>
      </c>
      <c r="C60" t="s">
        <v>521</v>
      </c>
      <c r="D60" t="s">
        <v>522</v>
      </c>
      <c r="E60" s="19">
        <v>181094</v>
      </c>
      <c r="F60" s="19">
        <v>182286</v>
      </c>
      <c r="G60" s="19">
        <v>183526</v>
      </c>
      <c r="H60" s="19">
        <v>184826</v>
      </c>
      <c r="I60" s="19">
        <v>186205</v>
      </c>
      <c r="J60" s="19">
        <v>187665</v>
      </c>
      <c r="K60" s="19">
        <v>189194</v>
      </c>
      <c r="L60" s="19">
        <v>190757</v>
      </c>
      <c r="M60" s="19">
        <v>192290</v>
      </c>
      <c r="N60" s="19">
        <v>193759</v>
      </c>
      <c r="O60" s="19">
        <v>195125</v>
      </c>
      <c r="P60">
        <f>+VLOOKUP(A60,[2]rural_population_percent!$A$1:$P$209,16,0)</f>
        <v>81.17</v>
      </c>
      <c r="Q60" s="19">
        <f t="shared" si="7"/>
        <v>36742.037500000006</v>
      </c>
      <c r="R60">
        <f t="shared" si="8"/>
        <v>158382.96249999999</v>
      </c>
      <c r="S60" t="e">
        <f>+VLOOKUP(A60,[3]gdp_data!$A$1:$O$209,15,0)</f>
        <v>#N/A</v>
      </c>
      <c r="T60" t="e">
        <f t="shared" si="9"/>
        <v>#N/A</v>
      </c>
      <c r="U60" t="e">
        <f t="shared" si="10"/>
        <v>#N/A</v>
      </c>
      <c r="V60" t="e">
        <f t="shared" si="11"/>
        <v>#N/A</v>
      </c>
      <c r="W60" s="11" t="e">
        <f t="shared" si="12"/>
        <v>#N/A</v>
      </c>
      <c r="X60" s="11" t="e">
        <f t="shared" si="13"/>
        <v>#N/A</v>
      </c>
      <c r="Y60" t="e">
        <f>VLOOKUP(A60, [1]political_stability_terrorism!$A$1:$B$192, 2, 0)</f>
        <v>#N/A</v>
      </c>
    </row>
    <row r="61" spans="1:25" x14ac:dyDescent="0.35">
      <c r="A61" t="s">
        <v>240</v>
      </c>
      <c r="B61" t="s">
        <v>241</v>
      </c>
      <c r="C61" t="s">
        <v>521</v>
      </c>
      <c r="D61" t="s">
        <v>522</v>
      </c>
      <c r="E61" s="19">
        <v>19670151</v>
      </c>
      <c r="F61" s="19">
        <v>19810789</v>
      </c>
      <c r="G61" s="19">
        <v>19945832</v>
      </c>
      <c r="H61" s="19">
        <v>20075086</v>
      </c>
      <c r="I61" s="19">
        <v>20198353</v>
      </c>
      <c r="J61" s="19">
        <v>20315017</v>
      </c>
      <c r="K61" s="19">
        <v>20425000</v>
      </c>
      <c r="L61" s="19">
        <v>20585000</v>
      </c>
      <c r="M61" s="19">
        <v>20771000</v>
      </c>
      <c r="N61" s="19">
        <v>20966000</v>
      </c>
      <c r="O61" s="19">
        <v>21203000</v>
      </c>
      <c r="P61">
        <f>+VLOOKUP(A61,[2]rural_population_percent!$A$1:$P$209,16,0)</f>
        <v>81.525000000000006</v>
      </c>
      <c r="Q61" s="19">
        <f t="shared" si="7"/>
        <v>3917254.2499999963</v>
      </c>
      <c r="R61">
        <f t="shared" si="8"/>
        <v>17285745.750000004</v>
      </c>
      <c r="S61" t="e">
        <f>+VLOOKUP(A61,[3]gdp_data!$A$1:$O$209,15,0)</f>
        <v>#N/A</v>
      </c>
      <c r="T61" t="e">
        <f t="shared" si="9"/>
        <v>#N/A</v>
      </c>
      <c r="U61" t="e">
        <f t="shared" si="10"/>
        <v>#N/A</v>
      </c>
      <c r="V61" t="e">
        <f t="shared" si="11"/>
        <v>#N/A</v>
      </c>
      <c r="W61" s="11" t="e">
        <f t="shared" si="12"/>
        <v>#N/A</v>
      </c>
      <c r="X61" s="11" t="e">
        <f t="shared" si="13"/>
        <v>#N/A</v>
      </c>
      <c r="Y61" t="e">
        <f>VLOOKUP(A61, [1]political_stability_terrorism!$A$1:$B$192, 2, 0)</f>
        <v>#N/A</v>
      </c>
    </row>
    <row r="62" spans="1:25" x14ac:dyDescent="0.35">
      <c r="A62" t="s">
        <v>144</v>
      </c>
      <c r="B62" t="s">
        <v>145</v>
      </c>
      <c r="C62" t="s">
        <v>521</v>
      </c>
      <c r="D62" t="s">
        <v>522</v>
      </c>
      <c r="E62" s="19">
        <v>60846820</v>
      </c>
      <c r="F62" s="19">
        <v>61322463</v>
      </c>
      <c r="G62" s="19">
        <v>61806995</v>
      </c>
      <c r="H62" s="19">
        <v>62276270</v>
      </c>
      <c r="I62" s="19">
        <v>62766365</v>
      </c>
      <c r="J62" s="19">
        <v>63258918</v>
      </c>
      <c r="K62" s="19">
        <v>63700300</v>
      </c>
      <c r="L62" s="19">
        <v>64128226</v>
      </c>
      <c r="M62" s="19">
        <v>64613160</v>
      </c>
      <c r="N62" s="19">
        <v>65128861</v>
      </c>
      <c r="O62" s="19">
        <v>65595565</v>
      </c>
      <c r="P62">
        <f>+VLOOKUP(A62,[2]rural_population_percent!$A$1:$P$209,16,0)</f>
        <v>16.927</v>
      </c>
      <c r="Q62" s="19">
        <f t="shared" si="7"/>
        <v>54492203.712449998</v>
      </c>
      <c r="R62">
        <f t="shared" si="8"/>
        <v>11103361.287549999</v>
      </c>
      <c r="S62" t="e">
        <f>+VLOOKUP(A62,[3]gdp_data!$A$1:$O$209,15,0)</f>
        <v>#N/A</v>
      </c>
      <c r="T62" t="e">
        <f t="shared" si="9"/>
        <v>#N/A</v>
      </c>
      <c r="U62" t="e">
        <f t="shared" si="10"/>
        <v>#N/A</v>
      </c>
      <c r="V62" t="e">
        <f t="shared" si="11"/>
        <v>#N/A</v>
      </c>
      <c r="W62" s="11" t="e">
        <f t="shared" si="12"/>
        <v>#N/A</v>
      </c>
      <c r="X62" s="11" t="e">
        <f t="shared" si="13"/>
        <v>#N/A</v>
      </c>
      <c r="Y62" t="e">
        <f>VLOOKUP(A62, [1]political_stability_terrorism!$A$1:$B$192, 2, 0)</f>
        <v>#N/A</v>
      </c>
    </row>
    <row r="63" spans="1:25" x14ac:dyDescent="0.35">
      <c r="A63" t="s">
        <v>277</v>
      </c>
      <c r="B63" t="s">
        <v>278</v>
      </c>
      <c r="C63" t="s">
        <v>521</v>
      </c>
      <c r="D63" t="s">
        <v>522</v>
      </c>
      <c r="E63" s="19">
        <v>48846474</v>
      </c>
      <c r="F63" s="19">
        <v>49171586</v>
      </c>
      <c r="G63" s="19">
        <v>49479752</v>
      </c>
      <c r="H63" s="19">
        <v>49800690</v>
      </c>
      <c r="I63" s="19">
        <v>50155896</v>
      </c>
      <c r="J63" s="19">
        <v>50553031</v>
      </c>
      <c r="K63" s="19">
        <v>50986514</v>
      </c>
      <c r="L63" s="19">
        <v>51448196</v>
      </c>
      <c r="M63" s="19">
        <v>51924182</v>
      </c>
      <c r="N63" s="19">
        <v>52403669</v>
      </c>
      <c r="O63" s="19">
        <v>52885223</v>
      </c>
      <c r="P63">
        <f>+VLOOKUP(A63,[2]rural_population_percent!$A$1:$P$209,16,0)</f>
        <v>64.793999999999997</v>
      </c>
      <c r="Q63" s="19">
        <f t="shared" si="7"/>
        <v>18618771.609379999</v>
      </c>
      <c r="R63">
        <f t="shared" si="8"/>
        <v>34266451.390620001</v>
      </c>
      <c r="S63" t="e">
        <f>+VLOOKUP(A63,[3]gdp_data!$A$1:$O$209,15,0)</f>
        <v>#N/A</v>
      </c>
      <c r="T63" t="e">
        <f t="shared" si="9"/>
        <v>#N/A</v>
      </c>
      <c r="U63" t="e">
        <f t="shared" si="10"/>
        <v>#N/A</v>
      </c>
      <c r="V63" t="e">
        <f t="shared" si="11"/>
        <v>#N/A</v>
      </c>
      <c r="W63" s="11" t="e">
        <f t="shared" si="12"/>
        <v>#N/A</v>
      </c>
      <c r="X63" s="11" t="e">
        <f t="shared" si="13"/>
        <v>#N/A</v>
      </c>
      <c r="Y63" t="e">
        <f>VLOOKUP(A63, [1]political_stability_terrorism!$A$1:$B$192, 2, 0)</f>
        <v>#N/A</v>
      </c>
    </row>
    <row r="64" spans="1:25" x14ac:dyDescent="0.35">
      <c r="A64" t="s">
        <v>431</v>
      </c>
      <c r="B64" t="s">
        <v>432</v>
      </c>
      <c r="C64" t="s">
        <v>521</v>
      </c>
      <c r="D64" t="s">
        <v>522</v>
      </c>
      <c r="E64" s="19">
        <v>298379912</v>
      </c>
      <c r="F64" s="19">
        <v>301231207</v>
      </c>
      <c r="G64" s="19">
        <v>304093966</v>
      </c>
      <c r="H64" s="19">
        <v>306771529</v>
      </c>
      <c r="I64" s="19">
        <v>309338421</v>
      </c>
      <c r="J64" s="19">
        <v>311644280</v>
      </c>
      <c r="K64" s="19">
        <v>313993272</v>
      </c>
      <c r="L64" s="19">
        <v>316234505</v>
      </c>
      <c r="M64" s="19">
        <v>318622525</v>
      </c>
      <c r="N64" s="19">
        <v>321039839</v>
      </c>
      <c r="O64" s="19">
        <v>323405935</v>
      </c>
      <c r="P64">
        <f>+VLOOKUP(A64,[2]rural_population_percent!$A$1:$P$209,16,0)</f>
        <v>18.04</v>
      </c>
      <c r="Q64" s="19">
        <f t="shared" si="7"/>
        <v>265063504.32600001</v>
      </c>
      <c r="R64">
        <f t="shared" si="8"/>
        <v>58342430.673999995</v>
      </c>
      <c r="S64" t="e">
        <f>+VLOOKUP(A64,[3]gdp_data!$A$1:$O$209,15,0)</f>
        <v>#N/A</v>
      </c>
      <c r="T64" t="e">
        <f t="shared" si="9"/>
        <v>#N/A</v>
      </c>
      <c r="U64" t="e">
        <f t="shared" si="10"/>
        <v>#N/A</v>
      </c>
      <c r="V64" t="e">
        <f t="shared" si="11"/>
        <v>#N/A</v>
      </c>
      <c r="W64" s="11" t="e">
        <f t="shared" si="12"/>
        <v>#N/A</v>
      </c>
      <c r="X64" s="11" t="e">
        <f t="shared" si="13"/>
        <v>#N/A</v>
      </c>
      <c r="Y64" t="e">
        <f>VLOOKUP(A64, [1]political_stability_terrorism!$A$1:$B$192, 2, 0)</f>
        <v>#N/A</v>
      </c>
    </row>
    <row r="65" spans="1:25" x14ac:dyDescent="0.35">
      <c r="A65" t="s">
        <v>136</v>
      </c>
      <c r="B65" t="s">
        <v>137</v>
      </c>
      <c r="C65" t="s">
        <v>521</v>
      </c>
      <c r="D65" t="s">
        <v>522</v>
      </c>
      <c r="E65" s="19">
        <v>827411</v>
      </c>
      <c r="F65" s="19">
        <v>834812</v>
      </c>
      <c r="G65" s="19">
        <v>843340</v>
      </c>
      <c r="H65" s="19">
        <v>851967</v>
      </c>
      <c r="I65" s="19">
        <v>859950</v>
      </c>
      <c r="J65" s="19">
        <v>867086</v>
      </c>
      <c r="K65" s="19">
        <v>873596</v>
      </c>
      <c r="L65" s="19">
        <v>879715</v>
      </c>
      <c r="M65" s="19">
        <v>885806</v>
      </c>
      <c r="N65" s="19">
        <v>892149</v>
      </c>
      <c r="O65" s="19">
        <v>898760</v>
      </c>
      <c r="P65">
        <f>+VLOOKUP(A65,[2]rural_population_percent!$A$1:$P$209,16,0)</f>
        <v>45.531999999999996</v>
      </c>
      <c r="Q65" s="19">
        <f t="shared" si="7"/>
        <v>489536.5968</v>
      </c>
      <c r="R65">
        <f t="shared" si="8"/>
        <v>409223.4032</v>
      </c>
      <c r="S65" t="e">
        <f>+VLOOKUP(A65,[3]gdp_data!$A$1:$O$209,15,0)</f>
        <v>#N/A</v>
      </c>
      <c r="T65" t="e">
        <f t="shared" si="9"/>
        <v>#N/A</v>
      </c>
      <c r="U65" t="e">
        <f t="shared" si="10"/>
        <v>#N/A</v>
      </c>
      <c r="V65" t="e">
        <f t="shared" si="11"/>
        <v>#N/A</v>
      </c>
      <c r="W65" s="11" t="e">
        <f t="shared" si="12"/>
        <v>#N/A</v>
      </c>
      <c r="X65" s="11" t="e">
        <f t="shared" si="13"/>
        <v>#N/A</v>
      </c>
      <c r="Y65" t="e">
        <f>VLOOKUP(A65, [1]political_stability_terrorism!$A$1:$B$192, 2, 0)</f>
        <v>#N/A</v>
      </c>
    </row>
    <row r="66" spans="1:25" x14ac:dyDescent="0.35">
      <c r="A66" t="s">
        <v>385</v>
      </c>
      <c r="B66" t="s">
        <v>386</v>
      </c>
      <c r="C66" t="s">
        <v>521</v>
      </c>
      <c r="D66" t="s">
        <v>522</v>
      </c>
      <c r="E66" s="19">
        <v>9080505</v>
      </c>
      <c r="F66" s="19">
        <v>9148092</v>
      </c>
      <c r="G66" s="19">
        <v>9219637</v>
      </c>
      <c r="H66" s="19">
        <v>9298515</v>
      </c>
      <c r="I66" s="19">
        <v>9378126</v>
      </c>
      <c r="J66" s="19">
        <v>9449213</v>
      </c>
      <c r="K66" s="19">
        <v>9519374</v>
      </c>
      <c r="L66" s="19">
        <v>9600379</v>
      </c>
      <c r="M66" s="19">
        <v>9696110</v>
      </c>
      <c r="N66" s="19">
        <v>9799186</v>
      </c>
      <c r="O66" s="19">
        <v>9923085</v>
      </c>
      <c r="P66">
        <f>+VLOOKUP(A66,[2]rural_population_percent!$A$1:$P$209,16,0)</f>
        <v>13.888</v>
      </c>
      <c r="Q66" s="19">
        <f t="shared" si="7"/>
        <v>8544966.9551999997</v>
      </c>
      <c r="R66">
        <f t="shared" si="8"/>
        <v>1378118.0447999998</v>
      </c>
      <c r="S66" t="e">
        <f>+VLOOKUP(A66,[3]gdp_data!$A$1:$O$209,15,0)</f>
        <v>#N/A</v>
      </c>
      <c r="T66" t="e">
        <f t="shared" si="9"/>
        <v>#N/A</v>
      </c>
      <c r="U66" t="e">
        <f t="shared" si="10"/>
        <v>#N/A</v>
      </c>
      <c r="V66" t="e">
        <f t="shared" si="11"/>
        <v>#N/A</v>
      </c>
      <c r="W66" s="11" t="e">
        <f t="shared" si="12"/>
        <v>#N/A</v>
      </c>
      <c r="X66" s="11" t="e">
        <f t="shared" si="13"/>
        <v>#N/A</v>
      </c>
      <c r="Y66" t="e">
        <f>VLOOKUP(A66, [1]political_stability_terrorism!$A$1:$B$192, 2, 0)</f>
        <v>#N/A</v>
      </c>
    </row>
    <row r="67" spans="1:25" x14ac:dyDescent="0.35">
      <c r="A67" t="s">
        <v>66</v>
      </c>
      <c r="B67" t="s">
        <v>67</v>
      </c>
      <c r="C67" t="s">
        <v>521</v>
      </c>
      <c r="D67" t="s">
        <v>522</v>
      </c>
      <c r="E67" s="19">
        <v>4201758</v>
      </c>
      <c r="F67" s="19">
        <v>4275800</v>
      </c>
      <c r="G67" s="19">
        <v>4345386</v>
      </c>
      <c r="H67" s="19">
        <v>4404230</v>
      </c>
      <c r="I67" s="19">
        <v>4448525</v>
      </c>
      <c r="J67" s="19">
        <v>4476153</v>
      </c>
      <c r="K67" s="19">
        <v>4490416</v>
      </c>
      <c r="L67" s="19">
        <v>4499653</v>
      </c>
      <c r="M67" s="19">
        <v>4515392</v>
      </c>
      <c r="N67" s="19">
        <v>4546100</v>
      </c>
      <c r="O67" s="19">
        <v>4594621</v>
      </c>
      <c r="P67">
        <f>+VLOOKUP(A67,[2]rural_population_percent!$A$1:$P$209,16,0)</f>
        <v>59.353999999999999</v>
      </c>
      <c r="Q67" s="19">
        <f t="shared" si="7"/>
        <v>1867529.65166</v>
      </c>
      <c r="R67">
        <f t="shared" si="8"/>
        <v>2727091.34834</v>
      </c>
      <c r="S67" t="e">
        <f>+VLOOKUP(A67,[3]gdp_data!$A$1:$O$209,15,0)</f>
        <v>#N/A</v>
      </c>
      <c r="T67" t="e">
        <f t="shared" si="9"/>
        <v>#N/A</v>
      </c>
      <c r="U67" t="e">
        <f t="shared" si="10"/>
        <v>#N/A</v>
      </c>
      <c r="V67" t="e">
        <f t="shared" si="11"/>
        <v>#N/A</v>
      </c>
      <c r="W67" s="11" t="e">
        <f t="shared" si="12"/>
        <v>#N/A</v>
      </c>
      <c r="X67" s="11" t="e">
        <f t="shared" si="13"/>
        <v>#N/A</v>
      </c>
      <c r="Y67" t="e">
        <f>VLOOKUP(A67, [1]political_stability_terrorism!$A$1:$B$192, 2, 0)</f>
        <v>#N/A</v>
      </c>
    </row>
    <row r="68" spans="1:25" x14ac:dyDescent="0.35">
      <c r="A68" t="s">
        <v>420</v>
      </c>
      <c r="B68" t="s">
        <v>421</v>
      </c>
      <c r="C68" t="s">
        <v>521</v>
      </c>
      <c r="D68" t="s">
        <v>522</v>
      </c>
      <c r="E68" s="19">
        <v>10137</v>
      </c>
      <c r="F68" s="19">
        <v>10243</v>
      </c>
      <c r="G68" s="19">
        <v>10340</v>
      </c>
      <c r="H68" s="19">
        <v>10441</v>
      </c>
      <c r="I68" s="19">
        <v>10531</v>
      </c>
      <c r="J68" s="19">
        <v>10628</v>
      </c>
      <c r="K68" s="19">
        <v>10725</v>
      </c>
      <c r="L68" s="19">
        <v>10819</v>
      </c>
      <c r="M68" s="19">
        <v>10908</v>
      </c>
      <c r="N68" s="19">
        <v>11001</v>
      </c>
      <c r="O68" s="19">
        <v>11097</v>
      </c>
      <c r="P68">
        <f>+VLOOKUP(A68,[2]rural_population_percent!$A$1:$P$209,16,0)</f>
        <v>38.511000000000003</v>
      </c>
      <c r="Q68" s="19">
        <f t="shared" si="7"/>
        <v>6823.43433</v>
      </c>
      <c r="R68">
        <f t="shared" si="8"/>
        <v>4273.56567</v>
      </c>
      <c r="S68" t="e">
        <f>+VLOOKUP(A68,[3]gdp_data!$A$1:$O$209,15,0)</f>
        <v>#N/A</v>
      </c>
      <c r="T68" t="e">
        <f t="shared" si="9"/>
        <v>#N/A</v>
      </c>
      <c r="U68" t="e">
        <f t="shared" si="10"/>
        <v>#N/A</v>
      </c>
      <c r="V68" t="e">
        <f t="shared" si="11"/>
        <v>#N/A</v>
      </c>
      <c r="W68" s="11" t="e">
        <f t="shared" si="12"/>
        <v>#N/A</v>
      </c>
      <c r="X68" s="11" t="e">
        <f t="shared" si="13"/>
        <v>#N/A</v>
      </c>
      <c r="Y68" t="e">
        <f>VLOOKUP(A68, [1]political_stability_terrorism!$A$1:$B$192, 2, 0)</f>
        <v>#N/A</v>
      </c>
    </row>
    <row r="69" spans="1:25" x14ac:dyDescent="0.35">
      <c r="A69" t="s">
        <v>74</v>
      </c>
      <c r="B69" t="s">
        <v>75</v>
      </c>
      <c r="C69" t="s">
        <v>521</v>
      </c>
      <c r="D69" t="s">
        <v>522</v>
      </c>
      <c r="E69" s="19">
        <v>16319792</v>
      </c>
      <c r="F69" s="19">
        <v>16491687</v>
      </c>
      <c r="G69" s="19">
        <v>16661942</v>
      </c>
      <c r="H69" s="19">
        <v>16829442</v>
      </c>
      <c r="I69" s="19">
        <v>16993354</v>
      </c>
      <c r="J69" s="19">
        <v>17153357</v>
      </c>
      <c r="K69" s="19">
        <v>17309746</v>
      </c>
      <c r="L69" s="19">
        <v>17462982</v>
      </c>
      <c r="M69" s="19">
        <v>17613798</v>
      </c>
      <c r="N69" s="19">
        <v>17762681</v>
      </c>
      <c r="O69" s="19">
        <v>17909754</v>
      </c>
      <c r="P69">
        <f>+VLOOKUP(A69,[2]rural_population_percent!$A$1:$P$209,16,0)</f>
        <v>10.143000000000001</v>
      </c>
      <c r="Q69" s="19">
        <f t="shared" si="7"/>
        <v>16093167.65178</v>
      </c>
      <c r="R69">
        <f t="shared" si="8"/>
        <v>1816586.3482200003</v>
      </c>
      <c r="S69" t="e">
        <f>+VLOOKUP(A69,[3]gdp_data!$A$1:$O$209,15,0)</f>
        <v>#N/A</v>
      </c>
      <c r="T69" t="e">
        <f t="shared" si="9"/>
        <v>#N/A</v>
      </c>
      <c r="U69" t="e">
        <f t="shared" si="10"/>
        <v>#N/A</v>
      </c>
      <c r="V69" t="e">
        <f t="shared" si="11"/>
        <v>#N/A</v>
      </c>
      <c r="W69" s="11" t="e">
        <f t="shared" si="12"/>
        <v>#N/A</v>
      </c>
      <c r="X69" s="11" t="e">
        <f t="shared" si="13"/>
        <v>#N/A</v>
      </c>
      <c r="Y69" t="e">
        <f>VLOOKUP(A69, [1]political_stability_terrorism!$A$1:$B$192, 2, 0)</f>
        <v>#N/A</v>
      </c>
    </row>
    <row r="70" spans="1:25" x14ac:dyDescent="0.35">
      <c r="A70" t="s">
        <v>56</v>
      </c>
      <c r="B70" t="s">
        <v>57</v>
      </c>
      <c r="C70" t="s">
        <v>521</v>
      </c>
      <c r="D70" t="s">
        <v>522</v>
      </c>
      <c r="E70" s="19">
        <v>189012412</v>
      </c>
      <c r="F70" s="19">
        <v>191026637</v>
      </c>
      <c r="G70" s="19">
        <v>192979029</v>
      </c>
      <c r="H70" s="19">
        <v>194895996</v>
      </c>
      <c r="I70" s="19">
        <v>196796269</v>
      </c>
      <c r="J70" s="19">
        <v>198686688</v>
      </c>
      <c r="K70" s="19">
        <v>200560983</v>
      </c>
      <c r="L70" s="19">
        <v>202408632</v>
      </c>
      <c r="M70" s="19">
        <v>204213133</v>
      </c>
      <c r="N70" s="19">
        <v>205962108</v>
      </c>
      <c r="O70" s="19">
        <v>207652865</v>
      </c>
      <c r="P70">
        <f>+VLOOKUP(A70,[2]rural_population_percent!$A$1:$P$209,16,0)</f>
        <v>13.827999999999999</v>
      </c>
      <c r="Q70" s="19">
        <f t="shared" si="7"/>
        <v>178938626.82780001</v>
      </c>
      <c r="R70">
        <f t="shared" si="8"/>
        <v>28714238.172199998</v>
      </c>
      <c r="S70" t="e">
        <f>+VLOOKUP(A70,[3]gdp_data!$A$1:$O$209,15,0)</f>
        <v>#N/A</v>
      </c>
      <c r="T70" t="e">
        <f t="shared" si="9"/>
        <v>#N/A</v>
      </c>
      <c r="U70" t="e">
        <f t="shared" si="10"/>
        <v>#N/A</v>
      </c>
      <c r="V70" t="e">
        <f t="shared" si="11"/>
        <v>#N/A</v>
      </c>
      <c r="W70" s="11" t="e">
        <f t="shared" si="12"/>
        <v>#N/A</v>
      </c>
      <c r="X70" s="11" t="e">
        <f t="shared" si="13"/>
        <v>#N/A</v>
      </c>
      <c r="Y70" t="e">
        <f>VLOOKUP(A70, [1]political_stability_terrorism!$A$1:$B$192, 2, 0)</f>
        <v>#N/A</v>
      </c>
    </row>
    <row r="71" spans="1:25" x14ac:dyDescent="0.35">
      <c r="A71" t="s">
        <v>196</v>
      </c>
      <c r="B71" t="s">
        <v>197</v>
      </c>
      <c r="C71" t="s">
        <v>521</v>
      </c>
      <c r="D71" t="s">
        <v>522</v>
      </c>
      <c r="E71" s="19">
        <v>303782</v>
      </c>
      <c r="F71" s="19">
        <v>311566</v>
      </c>
      <c r="G71" s="19">
        <v>317414</v>
      </c>
      <c r="H71" s="19">
        <v>318499</v>
      </c>
      <c r="I71" s="19">
        <v>318041</v>
      </c>
      <c r="J71" s="19">
        <v>319014</v>
      </c>
      <c r="K71" s="19">
        <v>320716</v>
      </c>
      <c r="L71" s="19">
        <v>323764</v>
      </c>
      <c r="M71" s="19">
        <v>327386</v>
      </c>
      <c r="N71" s="19">
        <v>330815</v>
      </c>
      <c r="O71" s="19">
        <v>335439</v>
      </c>
      <c r="P71">
        <f>+VLOOKUP(A71,[2]rural_population_percent!$A$1:$P$209,16,0)</f>
        <v>5.681</v>
      </c>
      <c r="Q71" s="19">
        <f t="shared" si="7"/>
        <v>316382.71041</v>
      </c>
      <c r="R71">
        <f t="shared" si="8"/>
        <v>19056.28959</v>
      </c>
      <c r="S71" t="e">
        <f>+VLOOKUP(A71,[3]gdp_data!$A$1:$O$209,15,0)</f>
        <v>#N/A</v>
      </c>
      <c r="T71" t="e">
        <f t="shared" si="9"/>
        <v>#N/A</v>
      </c>
      <c r="U71" t="e">
        <f t="shared" si="10"/>
        <v>#N/A</v>
      </c>
      <c r="V71" t="e">
        <f t="shared" si="11"/>
        <v>#N/A</v>
      </c>
      <c r="W71" s="11" t="e">
        <f t="shared" si="12"/>
        <v>#N/A</v>
      </c>
      <c r="X71" s="11" t="e">
        <f t="shared" si="13"/>
        <v>#N/A</v>
      </c>
      <c r="Y71" t="e">
        <f>VLOOKUP(A71, [1]political_stability_terrorism!$A$1:$B$192, 2, 0)</f>
        <v>#N/A</v>
      </c>
    </row>
    <row r="72" spans="1:25" x14ac:dyDescent="0.35">
      <c r="A72" t="s">
        <v>379</v>
      </c>
      <c r="B72" t="s">
        <v>380</v>
      </c>
      <c r="C72" t="s">
        <v>521</v>
      </c>
      <c r="D72" t="s">
        <v>522</v>
      </c>
      <c r="E72" s="19">
        <v>504307</v>
      </c>
      <c r="F72" s="19">
        <v>509705</v>
      </c>
      <c r="G72" s="19">
        <v>515148</v>
      </c>
      <c r="H72" s="19">
        <v>520619</v>
      </c>
      <c r="I72" s="19">
        <v>526103</v>
      </c>
      <c r="J72" s="19">
        <v>531589</v>
      </c>
      <c r="K72" s="19">
        <v>537077</v>
      </c>
      <c r="L72" s="19">
        <v>542540</v>
      </c>
      <c r="M72" s="19">
        <v>547928</v>
      </c>
      <c r="N72" s="19">
        <v>553208</v>
      </c>
      <c r="O72" s="19">
        <v>558368</v>
      </c>
      <c r="P72">
        <f>+VLOOKUP(A72,[2]rural_population_percent!$A$1:$P$209,16,0)</f>
        <v>34</v>
      </c>
      <c r="Q72" s="19">
        <f t="shared" si="7"/>
        <v>368522.88</v>
      </c>
      <c r="R72">
        <f t="shared" si="8"/>
        <v>189845.12</v>
      </c>
      <c r="S72" t="e">
        <f>+VLOOKUP(A72,[3]gdp_data!$A$1:$O$209,15,0)</f>
        <v>#N/A</v>
      </c>
      <c r="T72" t="e">
        <f t="shared" si="9"/>
        <v>#N/A</v>
      </c>
      <c r="U72" t="e">
        <f t="shared" si="10"/>
        <v>#N/A</v>
      </c>
      <c r="V72" t="e">
        <f t="shared" si="11"/>
        <v>#N/A</v>
      </c>
      <c r="W72" s="11" t="e">
        <f t="shared" si="12"/>
        <v>#N/A</v>
      </c>
      <c r="X72" s="11" t="e">
        <f t="shared" si="13"/>
        <v>#N/A</v>
      </c>
      <c r="Y72" t="e">
        <f>VLOOKUP(A72, [1]political_stability_terrorism!$A$1:$B$192, 2, 0)</f>
        <v>#N/A</v>
      </c>
    </row>
    <row r="73" spans="1:25" x14ac:dyDescent="0.35">
      <c r="A73" t="s">
        <v>18</v>
      </c>
      <c r="B73" t="s">
        <v>19</v>
      </c>
      <c r="C73" t="s">
        <v>521</v>
      </c>
      <c r="D73" t="s">
        <v>522</v>
      </c>
      <c r="E73" s="19">
        <v>39558890</v>
      </c>
      <c r="F73" s="19">
        <v>39970224</v>
      </c>
      <c r="G73" s="19">
        <v>40382389</v>
      </c>
      <c r="H73" s="19">
        <v>40799407</v>
      </c>
      <c r="I73" s="19">
        <v>41223889</v>
      </c>
      <c r="J73" s="19">
        <v>41656879</v>
      </c>
      <c r="K73" s="19">
        <v>42096739</v>
      </c>
      <c r="L73" s="19">
        <v>42539925</v>
      </c>
      <c r="M73" s="19">
        <v>42981515</v>
      </c>
      <c r="N73" s="19">
        <v>43417765</v>
      </c>
      <c r="O73" s="19">
        <v>43847430</v>
      </c>
      <c r="P73">
        <f>+VLOOKUP(A73,[2]rural_population_percent!$A$1:$P$209,16,0)</f>
        <v>7.97</v>
      </c>
      <c r="Q73" s="19">
        <f t="shared" si="7"/>
        <v>40352789.829000004</v>
      </c>
      <c r="R73">
        <f t="shared" si="8"/>
        <v>3494640.1709999996</v>
      </c>
      <c r="S73" t="e">
        <f>+VLOOKUP(A73,[3]gdp_data!$A$1:$O$209,15,0)</f>
        <v>#N/A</v>
      </c>
      <c r="T73" t="e">
        <f t="shared" si="9"/>
        <v>#N/A</v>
      </c>
      <c r="U73" t="e">
        <f t="shared" si="10"/>
        <v>#N/A</v>
      </c>
      <c r="V73" t="e">
        <f t="shared" si="11"/>
        <v>#N/A</v>
      </c>
      <c r="W73" s="11" t="e">
        <f t="shared" si="12"/>
        <v>#N/A</v>
      </c>
      <c r="X73" s="11" t="e">
        <f t="shared" si="13"/>
        <v>#N/A</v>
      </c>
      <c r="Y73" t="e">
        <f>VLOOKUP(A73, [1]political_stability_terrorism!$A$1:$B$192, 2, 0)</f>
        <v>#N/A</v>
      </c>
    </row>
    <row r="74" spans="1:25" x14ac:dyDescent="0.35">
      <c r="A74" t="s">
        <v>86</v>
      </c>
      <c r="B74" t="s">
        <v>87</v>
      </c>
      <c r="C74" t="s">
        <v>521</v>
      </c>
      <c r="D74" t="s">
        <v>522</v>
      </c>
      <c r="E74" s="19">
        <v>43835722</v>
      </c>
      <c r="F74" s="19">
        <v>44374572</v>
      </c>
      <c r="G74" s="19">
        <v>44901544</v>
      </c>
      <c r="H74" s="19">
        <v>45416181</v>
      </c>
      <c r="I74" s="19">
        <v>45918097</v>
      </c>
      <c r="J74" s="19">
        <v>46406646</v>
      </c>
      <c r="K74" s="19">
        <v>46881475</v>
      </c>
      <c r="L74" s="19">
        <v>47342981</v>
      </c>
      <c r="M74" s="19">
        <v>47791911</v>
      </c>
      <c r="N74" s="19">
        <v>48228697</v>
      </c>
      <c r="O74" s="19">
        <v>48653419</v>
      </c>
      <c r="P74">
        <f>+VLOOKUP(A74,[2]rural_population_percent!$A$1:$P$209,16,0)</f>
        <v>23.021999999999998</v>
      </c>
      <c r="Q74" s="19">
        <f t="shared" si="7"/>
        <v>37452428.87782</v>
      </c>
      <c r="R74">
        <f t="shared" si="8"/>
        <v>11200990.12218</v>
      </c>
      <c r="S74" t="e">
        <f>+VLOOKUP(A74,[3]gdp_data!$A$1:$O$209,15,0)</f>
        <v>#N/A</v>
      </c>
      <c r="T74" t="e">
        <f t="shared" si="9"/>
        <v>#N/A</v>
      </c>
      <c r="U74" t="e">
        <f t="shared" si="10"/>
        <v>#N/A</v>
      </c>
      <c r="V74" t="e">
        <f t="shared" si="11"/>
        <v>#N/A</v>
      </c>
      <c r="W74" s="11" t="e">
        <f t="shared" si="12"/>
        <v>#N/A</v>
      </c>
      <c r="X74" s="11" t="e">
        <f t="shared" si="13"/>
        <v>#N/A</v>
      </c>
      <c r="Y74" t="e">
        <f>VLOOKUP(A74, [1]political_stability_terrorism!$A$1:$B$192, 2, 0)</f>
        <v>#N/A</v>
      </c>
    </row>
    <row r="75" spans="1:25" x14ac:dyDescent="0.35">
      <c r="A75" t="s">
        <v>441</v>
      </c>
      <c r="B75" t="s">
        <v>442</v>
      </c>
      <c r="C75" t="s">
        <v>521</v>
      </c>
      <c r="D75" t="s">
        <v>522</v>
      </c>
      <c r="E75" s="19">
        <v>85094617</v>
      </c>
      <c r="F75" s="19">
        <v>85889590</v>
      </c>
      <c r="G75" s="19">
        <v>86707801</v>
      </c>
      <c r="H75" s="19">
        <v>87565407</v>
      </c>
      <c r="I75" s="19">
        <v>88472512</v>
      </c>
      <c r="J75" s="19">
        <v>89436644</v>
      </c>
      <c r="K75" s="19">
        <v>90451881</v>
      </c>
      <c r="L75" s="19">
        <v>91497725</v>
      </c>
      <c r="M75" s="19">
        <v>92544915</v>
      </c>
      <c r="N75" s="19">
        <v>93571567</v>
      </c>
      <c r="O75" s="19">
        <v>94569072</v>
      </c>
      <c r="P75">
        <f>+VLOOKUP(A75,[2]rural_population_percent!$A$1:$P$209,16,0)</f>
        <v>65.120999999999995</v>
      </c>
      <c r="Q75" s="19">
        <f t="shared" si="7"/>
        <v>32984746.622880004</v>
      </c>
      <c r="R75">
        <f t="shared" si="8"/>
        <v>61584325.377119996</v>
      </c>
      <c r="S75" t="e">
        <f>+VLOOKUP(A75,[3]gdp_data!$A$1:$O$209,15,0)</f>
        <v>#N/A</v>
      </c>
      <c r="T75" t="e">
        <f t="shared" si="9"/>
        <v>#N/A</v>
      </c>
      <c r="U75" t="e">
        <f t="shared" si="10"/>
        <v>#N/A</v>
      </c>
      <c r="V75" t="e">
        <f t="shared" si="11"/>
        <v>#N/A</v>
      </c>
      <c r="W75" s="11" t="e">
        <f t="shared" si="12"/>
        <v>#N/A</v>
      </c>
      <c r="X75" s="11" t="e">
        <f t="shared" si="13"/>
        <v>#N/A</v>
      </c>
      <c r="Y75" t="e">
        <f>VLOOKUP(A75, [1]political_stability_terrorism!$A$1:$B$192, 2, 0)</f>
        <v>#N/A</v>
      </c>
    </row>
    <row r="76" spans="1:25" x14ac:dyDescent="0.35">
      <c r="A76" t="s">
        <v>191</v>
      </c>
      <c r="B76" t="s">
        <v>192</v>
      </c>
      <c r="C76" t="s">
        <v>521</v>
      </c>
      <c r="D76" t="s">
        <v>522</v>
      </c>
      <c r="E76" s="19">
        <v>4273591</v>
      </c>
      <c r="F76" s="19">
        <v>4398942</v>
      </c>
      <c r="G76" s="19">
        <v>4489544</v>
      </c>
      <c r="H76" s="19">
        <v>4535375</v>
      </c>
      <c r="I76" s="19">
        <v>4560155</v>
      </c>
      <c r="J76" s="19">
        <v>4580084</v>
      </c>
      <c r="K76" s="19">
        <v>4599533</v>
      </c>
      <c r="L76" s="19">
        <v>4623816</v>
      </c>
      <c r="M76" s="19">
        <v>4657740</v>
      </c>
      <c r="N76" s="19">
        <v>4701957</v>
      </c>
      <c r="O76" s="19">
        <v>4755335</v>
      </c>
      <c r="P76">
        <f>+VLOOKUP(A76,[2]rural_population_percent!$A$1:$P$209,16,0)</f>
        <v>36.165999999999997</v>
      </c>
      <c r="Q76" s="19">
        <f t="shared" si="7"/>
        <v>3035520.5438999999</v>
      </c>
      <c r="R76">
        <f t="shared" si="8"/>
        <v>1719814.4560999998</v>
      </c>
      <c r="S76" t="e">
        <f>+VLOOKUP(A76,[3]gdp_data!$A$1:$O$209,15,0)</f>
        <v>#N/A</v>
      </c>
      <c r="T76" t="e">
        <f t="shared" si="9"/>
        <v>#N/A</v>
      </c>
      <c r="U76" t="e">
        <f t="shared" si="10"/>
        <v>#N/A</v>
      </c>
      <c r="V76" t="e">
        <f t="shared" si="11"/>
        <v>#N/A</v>
      </c>
      <c r="W76" s="11" t="e">
        <f t="shared" si="12"/>
        <v>#N/A</v>
      </c>
      <c r="X76" s="11" t="e">
        <f t="shared" si="13"/>
        <v>#N/A</v>
      </c>
      <c r="Y76" t="e">
        <f>VLOOKUP(A76, [1]political_stability_terrorism!$A$1:$B$192, 2, 0)</f>
        <v>#N/A</v>
      </c>
    </row>
    <row r="77" spans="1:25" x14ac:dyDescent="0.35">
      <c r="A77" t="s">
        <v>68</v>
      </c>
      <c r="B77" t="s">
        <v>69</v>
      </c>
      <c r="C77" t="s">
        <v>521</v>
      </c>
      <c r="D77" t="s">
        <v>522</v>
      </c>
      <c r="E77" s="19">
        <v>32570505</v>
      </c>
      <c r="F77" s="19">
        <v>32887928</v>
      </c>
      <c r="G77" s="19">
        <v>33245773</v>
      </c>
      <c r="H77" s="19">
        <v>33628571</v>
      </c>
      <c r="I77" s="19">
        <v>34005274</v>
      </c>
      <c r="J77" s="19">
        <v>34342780</v>
      </c>
      <c r="K77" s="19">
        <v>34750545</v>
      </c>
      <c r="L77" s="19">
        <v>35152370</v>
      </c>
      <c r="M77" s="19">
        <v>35535348</v>
      </c>
      <c r="N77" s="19">
        <v>35832513</v>
      </c>
      <c r="O77" s="19">
        <v>36264604</v>
      </c>
      <c r="P77">
        <f>+VLOOKUP(A77,[2]rural_population_percent!$A$1:$P$209,16,0)</f>
        <v>17.817</v>
      </c>
      <c r="Q77" s="19">
        <f t="shared" si="7"/>
        <v>29803339.505319998</v>
      </c>
      <c r="R77">
        <f t="shared" si="8"/>
        <v>6461264.4946800005</v>
      </c>
      <c r="S77" t="e">
        <f>+VLOOKUP(A77,[3]gdp_data!$A$1:$O$209,15,0)</f>
        <v>#N/A</v>
      </c>
      <c r="T77" t="e">
        <f t="shared" si="9"/>
        <v>#N/A</v>
      </c>
      <c r="U77" t="e">
        <f t="shared" si="10"/>
        <v>#N/A</v>
      </c>
      <c r="V77" t="e">
        <f t="shared" si="11"/>
        <v>#N/A</v>
      </c>
      <c r="W77" s="11" t="e">
        <f t="shared" si="12"/>
        <v>#N/A</v>
      </c>
      <c r="X77" s="11" t="e">
        <f t="shared" si="13"/>
        <v>#N/A</v>
      </c>
      <c r="Y77" t="e">
        <f>VLOOKUP(A77, [1]political_stability_terrorism!$A$1:$B$192, 2, 0)</f>
        <v>#N/A</v>
      </c>
    </row>
    <row r="78" spans="1:25" x14ac:dyDescent="0.35">
      <c r="A78" t="s">
        <v>218</v>
      </c>
      <c r="B78" t="s">
        <v>219</v>
      </c>
      <c r="C78" t="s">
        <v>521</v>
      </c>
      <c r="D78" t="s">
        <v>522</v>
      </c>
      <c r="E78" s="19">
        <v>49210</v>
      </c>
      <c r="F78" s="19">
        <v>49783</v>
      </c>
      <c r="G78" s="19">
        <v>50332</v>
      </c>
      <c r="H78" s="19">
        <v>50886</v>
      </c>
      <c r="I78" s="19">
        <v>51445</v>
      </c>
      <c r="J78" s="19">
        <v>52006</v>
      </c>
      <c r="K78" s="19">
        <v>52591</v>
      </c>
      <c r="L78" s="19">
        <v>53169</v>
      </c>
      <c r="M78" s="19">
        <v>53739</v>
      </c>
      <c r="N78" s="19">
        <v>54288</v>
      </c>
      <c r="O78" s="19">
        <v>54821</v>
      </c>
      <c r="P78">
        <f>+VLOOKUP(A78,[2]rural_population_percent!$A$1:$P$209,16,0)</f>
        <v>67.721000000000004</v>
      </c>
      <c r="Q78" s="19">
        <f t="shared" si="7"/>
        <v>17695.670590000002</v>
      </c>
      <c r="R78">
        <f t="shared" si="8"/>
        <v>37125.329409999998</v>
      </c>
      <c r="S78" t="e">
        <f>+VLOOKUP(A78,[3]gdp_data!$A$1:$O$209,15,0)</f>
        <v>#N/A</v>
      </c>
      <c r="T78" t="e">
        <f t="shared" si="9"/>
        <v>#N/A</v>
      </c>
      <c r="U78" t="e">
        <f t="shared" si="10"/>
        <v>#N/A</v>
      </c>
      <c r="V78" t="e">
        <f t="shared" si="11"/>
        <v>#N/A</v>
      </c>
      <c r="W78" s="11" t="e">
        <f t="shared" si="12"/>
        <v>#N/A</v>
      </c>
      <c r="X78" s="11" t="e">
        <f t="shared" si="13"/>
        <v>#N/A</v>
      </c>
      <c r="Y78" t="e">
        <f>VLOOKUP(A78, [1]political_stability_terrorism!$A$1:$B$192, 2, 0)</f>
        <v>#N/A</v>
      </c>
    </row>
    <row r="79" spans="1:25" x14ac:dyDescent="0.35">
      <c r="A79" t="s">
        <v>309</v>
      </c>
      <c r="B79" t="s">
        <v>310</v>
      </c>
      <c r="C79" t="s">
        <v>521</v>
      </c>
      <c r="D79" t="s">
        <v>522</v>
      </c>
      <c r="E79" s="19">
        <v>25940618</v>
      </c>
      <c r="F79" s="19">
        <v>26214847</v>
      </c>
      <c r="G79" s="19">
        <v>26475859</v>
      </c>
      <c r="H79" s="19">
        <v>26741103</v>
      </c>
      <c r="I79" s="19">
        <v>27023137</v>
      </c>
      <c r="J79" s="19">
        <v>27327147</v>
      </c>
      <c r="K79" s="19">
        <v>27649925</v>
      </c>
      <c r="L79" s="19">
        <v>27985310</v>
      </c>
      <c r="M79" s="19">
        <v>28323241</v>
      </c>
      <c r="N79" s="19">
        <v>28656282</v>
      </c>
      <c r="O79" s="19">
        <v>28982771</v>
      </c>
      <c r="P79">
        <f>+VLOOKUP(A79,[2]rural_population_percent!$A$1:$P$209,16,0)</f>
        <v>80.617000000000004</v>
      </c>
      <c r="Q79" s="19">
        <f t="shared" si="7"/>
        <v>5617730.5029299967</v>
      </c>
      <c r="R79">
        <f t="shared" si="8"/>
        <v>23365040.497070003</v>
      </c>
      <c r="S79" t="e">
        <f>+VLOOKUP(A79,[3]gdp_data!$A$1:$O$209,15,0)</f>
        <v>#N/A</v>
      </c>
      <c r="T79" t="e">
        <f t="shared" si="9"/>
        <v>#N/A</v>
      </c>
      <c r="U79" t="e">
        <f t="shared" si="10"/>
        <v>#N/A</v>
      </c>
      <c r="V79" t="e">
        <f t="shared" si="11"/>
        <v>#N/A</v>
      </c>
      <c r="W79" s="11" t="e">
        <f t="shared" si="12"/>
        <v>#N/A</v>
      </c>
      <c r="X79" s="11" t="e">
        <f t="shared" si="13"/>
        <v>#N/A</v>
      </c>
      <c r="Y79" t="e">
        <f>VLOOKUP(A79, [1]political_stability_terrorism!$A$1:$B$192, 2, 0)</f>
        <v>#N/A</v>
      </c>
    </row>
    <row r="80" spans="1:25" x14ac:dyDescent="0.35">
      <c r="A80" t="s">
        <v>23</v>
      </c>
      <c r="B80" t="s">
        <v>24</v>
      </c>
      <c r="C80" t="s">
        <v>521</v>
      </c>
      <c r="D80" t="s">
        <v>522</v>
      </c>
      <c r="E80" s="19">
        <v>90301</v>
      </c>
      <c r="F80" s="19">
        <v>91381</v>
      </c>
      <c r="G80" s="19">
        <v>92478</v>
      </c>
      <c r="H80" s="19">
        <v>93581</v>
      </c>
      <c r="I80" s="19">
        <v>94661</v>
      </c>
      <c r="J80" s="19">
        <v>95719</v>
      </c>
      <c r="K80" s="19">
        <v>96777</v>
      </c>
      <c r="L80" s="19">
        <v>97824</v>
      </c>
      <c r="M80" s="19">
        <v>98875</v>
      </c>
      <c r="N80" s="19">
        <v>99923</v>
      </c>
      <c r="O80" s="19">
        <v>100963</v>
      </c>
      <c r="P80">
        <f>+VLOOKUP(A80,[2]rural_population_percent!$A$1:$P$209,16,0)</f>
        <v>76.953000000000003</v>
      </c>
      <c r="Q80" s="19">
        <f t="shared" si="7"/>
        <v>23268.942609999998</v>
      </c>
      <c r="R80">
        <f t="shared" si="8"/>
        <v>77694.057390000002</v>
      </c>
      <c r="S80" t="e">
        <f>+VLOOKUP(A80,[3]gdp_data!$A$1:$O$209,15,0)</f>
        <v>#N/A</v>
      </c>
      <c r="T80" t="e">
        <f t="shared" si="9"/>
        <v>#N/A</v>
      </c>
      <c r="U80" t="e">
        <f t="shared" si="10"/>
        <v>#N/A</v>
      </c>
      <c r="V80" t="e">
        <f t="shared" si="11"/>
        <v>#N/A</v>
      </c>
      <c r="W80" s="11" t="e">
        <f t="shared" si="12"/>
        <v>#N/A</v>
      </c>
      <c r="X80" s="11" t="e">
        <f t="shared" si="13"/>
        <v>#N/A</v>
      </c>
      <c r="Y80" t="e">
        <f>VLOOKUP(A80, [1]political_stability_terrorism!$A$1:$B$192, 2, 0)</f>
        <v>#N/A</v>
      </c>
    </row>
    <row r="81" spans="1:25" x14ac:dyDescent="0.35">
      <c r="A81" t="s">
        <v>416</v>
      </c>
      <c r="B81" t="s">
        <v>417</v>
      </c>
      <c r="C81" t="s">
        <v>521</v>
      </c>
      <c r="D81" t="s">
        <v>522</v>
      </c>
      <c r="E81" s="19">
        <v>10196136</v>
      </c>
      <c r="F81" s="19">
        <v>10298087</v>
      </c>
      <c r="G81" s="19">
        <v>10407336</v>
      </c>
      <c r="H81" s="19">
        <v>10521834</v>
      </c>
      <c r="I81" s="19">
        <v>10639931</v>
      </c>
      <c r="J81" s="19">
        <v>10761467</v>
      </c>
      <c r="K81" s="19">
        <v>10886668</v>
      </c>
      <c r="L81" s="19">
        <v>11014558</v>
      </c>
      <c r="M81" s="19">
        <v>11143908</v>
      </c>
      <c r="N81" s="19">
        <v>11273661</v>
      </c>
      <c r="O81" s="19">
        <v>11403248</v>
      </c>
      <c r="P81">
        <f>+VLOOKUP(A81,[2]rural_population_percent!$A$1:$P$209,16,0)</f>
        <v>32.741</v>
      </c>
      <c r="Q81" s="19">
        <f t="shared" si="7"/>
        <v>7669710.5723199993</v>
      </c>
      <c r="R81">
        <f t="shared" si="8"/>
        <v>3733537.4276800002</v>
      </c>
      <c r="S81" t="e">
        <f>+VLOOKUP(A81,[3]gdp_data!$A$1:$O$209,15,0)</f>
        <v>#N/A</v>
      </c>
      <c r="T81" t="e">
        <f t="shared" si="9"/>
        <v>#N/A</v>
      </c>
      <c r="U81" t="e">
        <f t="shared" si="10"/>
        <v>#N/A</v>
      </c>
      <c r="V81" t="e">
        <f t="shared" si="11"/>
        <v>#N/A</v>
      </c>
      <c r="W81" s="11" t="e">
        <f t="shared" si="12"/>
        <v>#N/A</v>
      </c>
      <c r="X81" s="11" t="e">
        <f t="shared" si="13"/>
        <v>#N/A</v>
      </c>
      <c r="Y81" t="e">
        <f>VLOOKUP(A81, [1]political_stability_terrorism!$A$1:$B$192, 2, 0)</f>
        <v>#N/A</v>
      </c>
    </row>
    <row r="82" spans="1:25" x14ac:dyDescent="0.35">
      <c r="A82" t="s">
        <v>71</v>
      </c>
      <c r="B82" t="s">
        <v>72</v>
      </c>
      <c r="C82" t="s">
        <v>521</v>
      </c>
      <c r="D82" t="s">
        <v>522</v>
      </c>
      <c r="E82" s="19">
        <v>7483934</v>
      </c>
      <c r="F82" s="19">
        <v>7551117</v>
      </c>
      <c r="G82" s="19">
        <v>7647675</v>
      </c>
      <c r="H82" s="19">
        <v>7743831</v>
      </c>
      <c r="I82" s="19">
        <v>7824909</v>
      </c>
      <c r="J82" s="19">
        <v>7912398</v>
      </c>
      <c r="K82" s="19">
        <v>7996861</v>
      </c>
      <c r="L82" s="19">
        <v>8089346</v>
      </c>
      <c r="M82" s="19">
        <v>8188649</v>
      </c>
      <c r="N82" s="19">
        <v>8282396</v>
      </c>
      <c r="O82" s="19">
        <v>8373338</v>
      </c>
      <c r="P82">
        <f>+VLOOKUP(A82,[2]rural_population_percent!$A$1:$P$209,16,0)</f>
        <v>25.922999999999998</v>
      </c>
      <c r="Q82" s="19">
        <f t="shared" si="7"/>
        <v>6202717.5902600009</v>
      </c>
      <c r="R82">
        <f t="shared" si="8"/>
        <v>2170620.4097399996</v>
      </c>
      <c r="S82" t="e">
        <f>+VLOOKUP(A82,[3]gdp_data!$A$1:$O$209,15,0)</f>
        <v>#N/A</v>
      </c>
      <c r="T82" t="e">
        <f t="shared" si="9"/>
        <v>#N/A</v>
      </c>
      <c r="U82" t="e">
        <f t="shared" si="10"/>
        <v>#N/A</v>
      </c>
      <c r="V82" t="e">
        <f t="shared" si="11"/>
        <v>#N/A</v>
      </c>
      <c r="W82" s="11" t="e">
        <f t="shared" si="12"/>
        <v>#N/A</v>
      </c>
      <c r="X82" s="11" t="e">
        <f t="shared" si="13"/>
        <v>#N/A</v>
      </c>
      <c r="Y82" t="e">
        <f>VLOOKUP(A82, [1]political_stability_terrorism!$A$1:$B$192, 2, 0)</f>
        <v>#N/A</v>
      </c>
    </row>
    <row r="83" spans="1:25" x14ac:dyDescent="0.35">
      <c r="A83" t="s">
        <v>389</v>
      </c>
      <c r="B83" t="s">
        <v>390</v>
      </c>
      <c r="C83" t="s">
        <v>521</v>
      </c>
      <c r="D83" t="s">
        <v>522</v>
      </c>
      <c r="E83" s="19">
        <v>84600</v>
      </c>
      <c r="F83" s="19">
        <v>85033</v>
      </c>
      <c r="G83" s="19">
        <v>86956</v>
      </c>
      <c r="H83" s="19">
        <v>87298</v>
      </c>
      <c r="I83" s="19">
        <v>89770</v>
      </c>
      <c r="J83" s="19">
        <v>87441</v>
      </c>
      <c r="K83" s="19">
        <v>88303</v>
      </c>
      <c r="L83" s="19">
        <v>89949</v>
      </c>
      <c r="M83" s="19">
        <v>91359</v>
      </c>
      <c r="N83" s="19">
        <v>93419</v>
      </c>
      <c r="O83" s="19">
        <v>94677</v>
      </c>
      <c r="P83">
        <f>+VLOOKUP(A83,[2]rural_population_percent!$A$1:$P$209,16,0)</f>
        <v>45.459000000000003</v>
      </c>
      <c r="Q83" s="19">
        <f t="shared" si="7"/>
        <v>51637.782569999996</v>
      </c>
      <c r="R83">
        <f t="shared" si="8"/>
        <v>43039.217430000004</v>
      </c>
      <c r="S83" t="e">
        <f>+VLOOKUP(A83,[3]gdp_data!$A$1:$O$209,15,0)</f>
        <v>#N/A</v>
      </c>
      <c r="T83" t="e">
        <f t="shared" si="9"/>
        <v>#N/A</v>
      </c>
      <c r="U83" t="e">
        <f t="shared" si="10"/>
        <v>#N/A</v>
      </c>
      <c r="V83" t="e">
        <f t="shared" si="11"/>
        <v>#N/A</v>
      </c>
      <c r="W83" s="11" t="e">
        <f t="shared" si="12"/>
        <v>#N/A</v>
      </c>
      <c r="X83" s="11" t="e">
        <f t="shared" si="13"/>
        <v>#N/A</v>
      </c>
      <c r="Y83" t="e">
        <f>VLOOKUP(A83, [1]political_stability_terrorism!$A$1:$B$192, 2, 0)</f>
        <v>#N/A</v>
      </c>
    </row>
    <row r="84" spans="1:25" x14ac:dyDescent="0.35">
      <c r="A84" t="s">
        <v>98</v>
      </c>
      <c r="B84" t="s">
        <v>99</v>
      </c>
      <c r="C84" t="s">
        <v>521</v>
      </c>
      <c r="D84" t="s">
        <v>522</v>
      </c>
      <c r="E84" s="19">
        <v>1045509</v>
      </c>
      <c r="F84" s="19">
        <v>1063712</v>
      </c>
      <c r="G84" s="19">
        <v>1081563</v>
      </c>
      <c r="H84" s="19">
        <v>1098076</v>
      </c>
      <c r="I84" s="19">
        <v>1112607</v>
      </c>
      <c r="J84" s="19">
        <v>1124835</v>
      </c>
      <c r="K84" s="19">
        <v>1135062</v>
      </c>
      <c r="L84" s="19">
        <v>1143896</v>
      </c>
      <c r="M84" s="19">
        <v>1152309</v>
      </c>
      <c r="N84" s="19">
        <v>1160985</v>
      </c>
      <c r="O84" s="19">
        <v>1170125</v>
      </c>
      <c r="P84">
        <f>+VLOOKUP(A84,[2]rural_population_percent!$A$1:$P$209,16,0)</f>
        <v>33.225999999999999</v>
      </c>
      <c r="Q84" s="19">
        <f t="shared" si="7"/>
        <v>781339.26750000007</v>
      </c>
      <c r="R84">
        <f t="shared" si="8"/>
        <v>388785.73249999998</v>
      </c>
      <c r="S84" t="e">
        <f>+VLOOKUP(A84,[3]gdp_data!$A$1:$O$209,15,0)</f>
        <v>#N/A</v>
      </c>
      <c r="T84" t="e">
        <f t="shared" si="9"/>
        <v>#N/A</v>
      </c>
      <c r="U84" t="e">
        <f t="shared" si="10"/>
        <v>#N/A</v>
      </c>
      <c r="V84" t="e">
        <f t="shared" si="11"/>
        <v>#N/A</v>
      </c>
      <c r="W84" s="11" t="e">
        <f t="shared" si="12"/>
        <v>#N/A</v>
      </c>
      <c r="X84" s="11" t="e">
        <f t="shared" si="13"/>
        <v>#N/A</v>
      </c>
      <c r="Y84" t="e">
        <f>VLOOKUP(A84, [1]political_stability_terrorism!$A$1:$B$192, 2, 0)</f>
        <v>#N/A</v>
      </c>
    </row>
    <row r="85" spans="1:25" x14ac:dyDescent="0.35">
      <c r="A85" t="s">
        <v>39</v>
      </c>
      <c r="B85" t="s">
        <v>40</v>
      </c>
      <c r="C85" t="s">
        <v>521</v>
      </c>
      <c r="D85" t="s">
        <v>522</v>
      </c>
      <c r="E85" s="19">
        <v>145368004</v>
      </c>
      <c r="F85" s="19">
        <v>147139191</v>
      </c>
      <c r="G85" s="19">
        <v>148805814</v>
      </c>
      <c r="H85" s="19">
        <v>150454708</v>
      </c>
      <c r="I85" s="19">
        <v>152149102</v>
      </c>
      <c r="J85" s="19">
        <v>153911916</v>
      </c>
      <c r="K85" s="19">
        <v>155727053</v>
      </c>
      <c r="L85" s="19">
        <v>157571292</v>
      </c>
      <c r="M85" s="19">
        <v>159405279</v>
      </c>
      <c r="N85" s="19">
        <v>161200886</v>
      </c>
      <c r="O85" s="19">
        <v>162951560</v>
      </c>
      <c r="P85">
        <f>+VLOOKUP(A85,[2]rural_population_percent!$A$1:$P$209,16,0)</f>
        <v>64.209999999999994</v>
      </c>
      <c r="Q85" s="19">
        <f t="shared" si="7"/>
        <v>58320363.324000016</v>
      </c>
      <c r="R85">
        <f t="shared" si="8"/>
        <v>104631196.67599998</v>
      </c>
      <c r="S85" t="e">
        <f>+VLOOKUP(A85,[3]gdp_data!$A$1:$O$209,15,0)</f>
        <v>#N/A</v>
      </c>
      <c r="T85" t="e">
        <f t="shared" si="9"/>
        <v>#N/A</v>
      </c>
      <c r="U85" t="e">
        <f t="shared" si="10"/>
        <v>#N/A</v>
      </c>
      <c r="V85" t="e">
        <f t="shared" si="11"/>
        <v>#N/A</v>
      </c>
      <c r="W85" s="11" t="e">
        <f t="shared" si="12"/>
        <v>#N/A</v>
      </c>
      <c r="X85" s="11" t="e">
        <f t="shared" si="13"/>
        <v>#N/A</v>
      </c>
      <c r="Y85" t="e">
        <f>VLOOKUP(A85, [1]political_stability_terrorism!$A$1:$B$192, 2, 0)</f>
        <v>#N/A</v>
      </c>
    </row>
    <row r="86" spans="1:25" x14ac:dyDescent="0.35">
      <c r="A86" t="s">
        <v>244</v>
      </c>
      <c r="B86" t="s">
        <v>245</v>
      </c>
      <c r="C86" t="s">
        <v>521</v>
      </c>
      <c r="D86" t="s">
        <v>522</v>
      </c>
      <c r="E86" s="19">
        <v>1965662</v>
      </c>
      <c r="F86" s="19">
        <v>1982287</v>
      </c>
      <c r="G86" s="19">
        <v>1999930</v>
      </c>
      <c r="H86" s="19">
        <v>2019209</v>
      </c>
      <c r="I86" s="19">
        <v>2040551</v>
      </c>
      <c r="J86" s="19">
        <v>2064166</v>
      </c>
      <c r="K86" s="19">
        <v>2089928</v>
      </c>
      <c r="L86" s="19">
        <v>2117361</v>
      </c>
      <c r="M86" s="19">
        <v>2145785</v>
      </c>
      <c r="N86" s="19">
        <v>2174645</v>
      </c>
      <c r="O86" s="19">
        <v>2203821</v>
      </c>
      <c r="P86">
        <f>+VLOOKUP(A86,[2]rural_population_percent!$A$1:$P$209,16,0)</f>
        <v>71.628</v>
      </c>
      <c r="Q86" s="19">
        <f t="shared" si="7"/>
        <v>625268.09412000002</v>
      </c>
      <c r="R86">
        <f t="shared" si="8"/>
        <v>1578552.90588</v>
      </c>
      <c r="S86" t="e">
        <f>+VLOOKUP(A86,[3]gdp_data!$A$1:$O$209,15,0)</f>
        <v>#N/A</v>
      </c>
      <c r="T86" t="e">
        <f t="shared" si="9"/>
        <v>#N/A</v>
      </c>
      <c r="U86" t="e">
        <f t="shared" si="10"/>
        <v>#N/A</v>
      </c>
      <c r="V86" t="e">
        <f t="shared" si="11"/>
        <v>#N/A</v>
      </c>
      <c r="W86" s="11" t="e">
        <f t="shared" si="12"/>
        <v>#N/A</v>
      </c>
      <c r="X86" s="11" t="e">
        <f t="shared" si="13"/>
        <v>#N/A</v>
      </c>
      <c r="Y86" t="e">
        <f>VLOOKUP(A86, [1]political_stability_terrorism!$A$1:$B$192, 2, 0)</f>
        <v>#N/A</v>
      </c>
    </row>
    <row r="87" spans="1:25" x14ac:dyDescent="0.35">
      <c r="A87" t="s">
        <v>312</v>
      </c>
      <c r="B87" t="s">
        <v>313</v>
      </c>
      <c r="C87" t="s">
        <v>521</v>
      </c>
      <c r="D87" t="s">
        <v>522</v>
      </c>
      <c r="E87" s="19">
        <v>4184600</v>
      </c>
      <c r="F87" s="19">
        <v>4223800</v>
      </c>
      <c r="G87" s="19">
        <v>4259800</v>
      </c>
      <c r="H87" s="19">
        <v>4302600</v>
      </c>
      <c r="I87" s="19">
        <v>4350700</v>
      </c>
      <c r="J87" s="19">
        <v>4384000</v>
      </c>
      <c r="K87" s="19">
        <v>4408100</v>
      </c>
      <c r="L87" s="19">
        <v>4442100</v>
      </c>
      <c r="M87" s="19">
        <v>4509700</v>
      </c>
      <c r="N87" s="19">
        <v>4595700</v>
      </c>
      <c r="O87" s="19">
        <v>4693200</v>
      </c>
      <c r="P87">
        <f>+VLOOKUP(A87,[2]rural_population_percent!$A$1:$P$209,16,0)</f>
        <v>13.635</v>
      </c>
      <c r="Q87" s="19">
        <f t="shared" si="7"/>
        <v>4053282.18</v>
      </c>
      <c r="R87">
        <f t="shared" si="8"/>
        <v>639917.81999999995</v>
      </c>
      <c r="S87" t="e">
        <f>+VLOOKUP(A87,[3]gdp_data!$A$1:$O$209,15,0)</f>
        <v>#N/A</v>
      </c>
      <c r="T87" t="e">
        <f t="shared" si="9"/>
        <v>#N/A</v>
      </c>
      <c r="U87" t="e">
        <f t="shared" si="10"/>
        <v>#N/A</v>
      </c>
      <c r="V87" t="e">
        <f t="shared" si="11"/>
        <v>#N/A</v>
      </c>
      <c r="W87" s="11" t="e">
        <f t="shared" si="12"/>
        <v>#N/A</v>
      </c>
      <c r="X87" s="11" t="e">
        <f t="shared" si="13"/>
        <v>#N/A</v>
      </c>
      <c r="Y87" t="e">
        <f>VLOOKUP(A87, [1]political_stability_terrorism!$A$1:$B$192, 2, 0)</f>
        <v>#N/A</v>
      </c>
    </row>
    <row r="88" spans="1:25" x14ac:dyDescent="0.35">
      <c r="A88" t="s">
        <v>90</v>
      </c>
      <c r="B88" t="s">
        <v>91</v>
      </c>
      <c r="C88" t="s">
        <v>521</v>
      </c>
      <c r="D88" t="s">
        <v>522</v>
      </c>
      <c r="E88" s="19">
        <v>480795</v>
      </c>
      <c r="F88" s="19">
        <v>486438</v>
      </c>
      <c r="G88" s="19">
        <v>491723</v>
      </c>
      <c r="H88" s="19">
        <v>496963</v>
      </c>
      <c r="I88" s="19">
        <v>502384</v>
      </c>
      <c r="J88" s="19">
        <v>508067</v>
      </c>
      <c r="K88" s="19">
        <v>513979</v>
      </c>
      <c r="L88" s="19">
        <v>520106</v>
      </c>
      <c r="M88" s="19">
        <v>526437</v>
      </c>
      <c r="N88" s="19">
        <v>532913</v>
      </c>
      <c r="O88" s="19">
        <v>539560</v>
      </c>
      <c r="P88">
        <f>+VLOOKUP(A88,[2]rural_population_percent!$A$1:$P$209,16,0)</f>
        <v>33.177</v>
      </c>
      <c r="Q88" s="19">
        <f t="shared" si="7"/>
        <v>360550.17879999999</v>
      </c>
      <c r="R88">
        <f t="shared" si="8"/>
        <v>179009.82120000001</v>
      </c>
      <c r="S88" t="e">
        <f>+VLOOKUP(A88,[3]gdp_data!$A$1:$O$209,15,0)</f>
        <v>#N/A</v>
      </c>
      <c r="T88" t="e">
        <f t="shared" si="9"/>
        <v>#N/A</v>
      </c>
      <c r="U88" t="e">
        <f t="shared" si="10"/>
        <v>#N/A</v>
      </c>
      <c r="V88" t="e">
        <f t="shared" si="11"/>
        <v>#N/A</v>
      </c>
      <c r="W88" s="11" t="e">
        <f t="shared" si="12"/>
        <v>#N/A</v>
      </c>
      <c r="X88" s="11" t="e">
        <f t="shared" si="13"/>
        <v>#N/A</v>
      </c>
      <c r="Y88" t="e">
        <f>VLOOKUP(A88, [1]political_stability_terrorism!$A$1:$B$192, 2, 0)</f>
        <v>#N/A</v>
      </c>
    </row>
    <row r="89" spans="1:25" x14ac:dyDescent="0.35">
      <c r="A89" t="s">
        <v>307</v>
      </c>
      <c r="B89" t="s">
        <v>308</v>
      </c>
      <c r="C89" t="s">
        <v>521</v>
      </c>
      <c r="D89" t="s">
        <v>522</v>
      </c>
      <c r="E89" s="19">
        <v>4660677</v>
      </c>
      <c r="F89" s="19">
        <v>4709153</v>
      </c>
      <c r="G89" s="19">
        <v>4768212</v>
      </c>
      <c r="H89" s="19">
        <v>4828726</v>
      </c>
      <c r="I89" s="19">
        <v>4889252</v>
      </c>
      <c r="J89" s="19">
        <v>4953088</v>
      </c>
      <c r="K89" s="19">
        <v>5018573</v>
      </c>
      <c r="L89" s="19">
        <v>5079623</v>
      </c>
      <c r="M89" s="19">
        <v>5137232</v>
      </c>
      <c r="N89" s="19">
        <v>5190239</v>
      </c>
      <c r="O89" s="19">
        <v>5234519</v>
      </c>
      <c r="P89">
        <f>+VLOOKUP(A89,[2]rural_population_percent!$A$1:$P$209,16,0)</f>
        <v>19.010000000000002</v>
      </c>
      <c r="Q89" s="19">
        <f t="shared" si="7"/>
        <v>4239436.9380999999</v>
      </c>
      <c r="R89">
        <f t="shared" si="8"/>
        <v>995082.06190000009</v>
      </c>
      <c r="S89" t="e">
        <f>+VLOOKUP(A89,[3]gdp_data!$A$1:$O$209,15,0)</f>
        <v>#N/A</v>
      </c>
      <c r="T89" t="e">
        <f t="shared" si="9"/>
        <v>#N/A</v>
      </c>
      <c r="U89" t="e">
        <f t="shared" si="10"/>
        <v>#N/A</v>
      </c>
      <c r="V89" t="e">
        <f t="shared" si="11"/>
        <v>#N/A</v>
      </c>
      <c r="W89" s="11" t="e">
        <f t="shared" si="12"/>
        <v>#N/A</v>
      </c>
      <c r="X89" s="11" t="e">
        <f t="shared" si="13"/>
        <v>#N/A</v>
      </c>
      <c r="Y89" t="e">
        <f>VLOOKUP(A89, [1]political_stability_terrorism!$A$1:$B$192, 2, 0)</f>
        <v>#N/A</v>
      </c>
    </row>
    <row r="90" spans="1:25" x14ac:dyDescent="0.35">
      <c r="A90" t="s">
        <v>275</v>
      </c>
      <c r="B90" t="s">
        <v>276</v>
      </c>
      <c r="C90" t="s">
        <v>521</v>
      </c>
      <c r="D90" t="s">
        <v>522</v>
      </c>
      <c r="E90" s="19">
        <v>405308</v>
      </c>
      <c r="F90" s="19">
        <v>406724</v>
      </c>
      <c r="G90" s="19">
        <v>409379</v>
      </c>
      <c r="H90" s="19">
        <v>412477</v>
      </c>
      <c r="I90" s="19">
        <v>414508</v>
      </c>
      <c r="J90" s="19">
        <v>416268</v>
      </c>
      <c r="K90" s="19">
        <v>420028</v>
      </c>
      <c r="L90" s="19">
        <v>425967</v>
      </c>
      <c r="M90" s="19">
        <v>434558</v>
      </c>
      <c r="N90" s="19">
        <v>445053</v>
      </c>
      <c r="O90" s="19">
        <v>455356</v>
      </c>
      <c r="P90">
        <f>+VLOOKUP(A90,[2]rural_population_percent!$A$1:$P$209,16,0)</f>
        <v>4.3559999999999901</v>
      </c>
      <c r="Q90" s="19">
        <f t="shared" si="7"/>
        <v>435520.69264000002</v>
      </c>
      <c r="R90">
        <f t="shared" si="8"/>
        <v>19835.307359999955</v>
      </c>
      <c r="S90" t="e">
        <f>+VLOOKUP(A90,[3]gdp_data!$A$1:$O$209,15,0)</f>
        <v>#N/A</v>
      </c>
      <c r="T90" t="e">
        <f t="shared" si="9"/>
        <v>#N/A</v>
      </c>
      <c r="U90" t="e">
        <f t="shared" si="10"/>
        <v>#N/A</v>
      </c>
      <c r="V90" t="e">
        <f t="shared" si="11"/>
        <v>#N/A</v>
      </c>
      <c r="W90" s="11" t="e">
        <f t="shared" si="12"/>
        <v>#N/A</v>
      </c>
      <c r="X90" s="11" t="e">
        <f t="shared" si="13"/>
        <v>#N/A</v>
      </c>
      <c r="Y90" t="e">
        <f>VLOOKUP(A90, [1]political_stability_terrorism!$A$1:$B$192, 2, 0)</f>
        <v>#N/A</v>
      </c>
    </row>
    <row r="91" spans="1:25" x14ac:dyDescent="0.35">
      <c r="A91" t="s">
        <v>461</v>
      </c>
      <c r="B91" t="s">
        <v>193</v>
      </c>
      <c r="C91" t="s">
        <v>521</v>
      </c>
      <c r="D91" t="s">
        <v>522</v>
      </c>
      <c r="E91" s="19">
        <v>71227880</v>
      </c>
      <c r="F91" s="19">
        <v>72031103</v>
      </c>
      <c r="G91" s="19">
        <v>72845542</v>
      </c>
      <c r="H91" s="19">
        <v>73687565</v>
      </c>
      <c r="I91" s="19">
        <v>74567511</v>
      </c>
      <c r="J91" s="19">
        <v>75491582</v>
      </c>
      <c r="K91" s="19">
        <v>76453574</v>
      </c>
      <c r="L91" s="19">
        <v>77435384</v>
      </c>
      <c r="M91" s="19">
        <v>78411092</v>
      </c>
      <c r="N91" s="19">
        <v>79360487</v>
      </c>
      <c r="O91" s="19">
        <v>80277428</v>
      </c>
      <c r="P91">
        <f>+VLOOKUP(A91,[2]rural_population_percent!$A$1:$P$209,16,0)</f>
        <v>25.632000000000001</v>
      </c>
      <c r="Q91" s="19">
        <f t="shared" si="7"/>
        <v>59700717.655039996</v>
      </c>
      <c r="R91">
        <f t="shared" si="8"/>
        <v>20576710.34496</v>
      </c>
      <c r="S91" t="e">
        <f>+VLOOKUP(A91,[3]gdp_data!$A$1:$O$209,15,0)</f>
        <v>#N/A</v>
      </c>
      <c r="T91" t="e">
        <f t="shared" si="9"/>
        <v>#N/A</v>
      </c>
      <c r="U91" t="e">
        <f t="shared" si="10"/>
        <v>#N/A</v>
      </c>
      <c r="V91" t="e">
        <f t="shared" si="11"/>
        <v>#N/A</v>
      </c>
      <c r="W91" s="11" t="e">
        <f t="shared" si="12"/>
        <v>#N/A</v>
      </c>
      <c r="X91" s="11" t="e">
        <f t="shared" si="13"/>
        <v>#N/A</v>
      </c>
      <c r="Y91" t="e">
        <f>VLOOKUP(A91, [1]political_stability_terrorism!$A$1:$B$192, 2, 0)</f>
        <v>#N/A</v>
      </c>
    </row>
    <row r="92" spans="1:25" x14ac:dyDescent="0.35">
      <c r="A92" t="s">
        <v>92</v>
      </c>
      <c r="B92" t="s">
        <v>93</v>
      </c>
      <c r="C92" t="s">
        <v>521</v>
      </c>
      <c r="D92" t="s">
        <v>522</v>
      </c>
      <c r="E92" s="19">
        <v>4308794</v>
      </c>
      <c r="F92" s="19">
        <v>4369469</v>
      </c>
      <c r="G92" s="19">
        <v>4429508</v>
      </c>
      <c r="H92" s="19">
        <v>4488263</v>
      </c>
      <c r="I92" s="19">
        <v>4545280</v>
      </c>
      <c r="J92" s="19">
        <v>4600474</v>
      </c>
      <c r="K92" s="19">
        <v>4654122</v>
      </c>
      <c r="L92" s="19">
        <v>4706401</v>
      </c>
      <c r="M92" s="19">
        <v>4757575</v>
      </c>
      <c r="N92" s="19">
        <v>4807852</v>
      </c>
      <c r="O92" s="19">
        <v>4857274</v>
      </c>
      <c r="P92">
        <f>+VLOOKUP(A92,[2]rural_population_percent!$A$1:$P$209,16,0)</f>
        <v>21.521000000000001</v>
      </c>
      <c r="Q92" s="19">
        <f t="shared" si="7"/>
        <v>3811940.0624599997</v>
      </c>
      <c r="R92">
        <f t="shared" si="8"/>
        <v>1045333.9375400001</v>
      </c>
      <c r="S92" t="e">
        <f>+VLOOKUP(A92,[3]gdp_data!$A$1:$O$209,15,0)</f>
        <v>#N/A</v>
      </c>
      <c r="T92" t="e">
        <f t="shared" si="9"/>
        <v>#N/A</v>
      </c>
      <c r="U92" t="e">
        <f t="shared" si="10"/>
        <v>#N/A</v>
      </c>
      <c r="V92" t="e">
        <f t="shared" si="11"/>
        <v>#N/A</v>
      </c>
      <c r="W92" s="11" t="e">
        <f t="shared" si="12"/>
        <v>#N/A</v>
      </c>
      <c r="X92" s="11" t="e">
        <f t="shared" si="13"/>
        <v>#N/A</v>
      </c>
      <c r="Y92" t="e">
        <f>VLOOKUP(A92, [1]political_stability_terrorism!$A$1:$B$192, 2, 0)</f>
        <v>#N/A</v>
      </c>
    </row>
    <row r="93" spans="1:25" x14ac:dyDescent="0.35">
      <c r="A93" t="s">
        <v>303</v>
      </c>
      <c r="B93" t="s">
        <v>304</v>
      </c>
      <c r="C93" t="s">
        <v>521</v>
      </c>
      <c r="D93" t="s">
        <v>522</v>
      </c>
      <c r="E93" s="19">
        <v>5450211</v>
      </c>
      <c r="F93" s="19">
        <v>5522106</v>
      </c>
      <c r="G93" s="19">
        <v>5594506</v>
      </c>
      <c r="H93" s="19">
        <v>5666581</v>
      </c>
      <c r="I93" s="19">
        <v>5737723</v>
      </c>
      <c r="J93" s="19">
        <v>5807820</v>
      </c>
      <c r="K93" s="19">
        <v>5877108</v>
      </c>
      <c r="L93" s="19">
        <v>5945747</v>
      </c>
      <c r="M93" s="19">
        <v>6013997</v>
      </c>
      <c r="N93" s="19">
        <v>6082035</v>
      </c>
      <c r="O93" s="19">
        <v>6149928</v>
      </c>
      <c r="P93">
        <f>+VLOOKUP(A93,[2]rural_population_percent!$A$1:$P$209,16,0)</f>
        <v>40.558999999999997</v>
      </c>
      <c r="Q93" s="19">
        <f t="shared" si="7"/>
        <v>3655578.7024800004</v>
      </c>
      <c r="R93">
        <f t="shared" si="8"/>
        <v>2494349.2975199996</v>
      </c>
      <c r="S93" t="e">
        <f>+VLOOKUP(A93,[3]gdp_data!$A$1:$O$209,15,0)</f>
        <v>#N/A</v>
      </c>
      <c r="T93" t="e">
        <f t="shared" si="9"/>
        <v>#N/A</v>
      </c>
      <c r="U93" t="e">
        <f t="shared" si="10"/>
        <v>#N/A</v>
      </c>
      <c r="V93" t="e">
        <f t="shared" si="11"/>
        <v>#N/A</v>
      </c>
      <c r="W93" s="11" t="e">
        <f t="shared" si="12"/>
        <v>#N/A</v>
      </c>
      <c r="X93" s="11" t="e">
        <f t="shared" si="13"/>
        <v>#N/A</v>
      </c>
      <c r="Y93" t="e">
        <f>VLOOKUP(A93, [1]political_stability_terrorism!$A$1:$B$192, 2, 0)</f>
        <v>#N/A</v>
      </c>
    </row>
    <row r="94" spans="1:25" x14ac:dyDescent="0.35">
      <c r="A94" t="s">
        <v>452</v>
      </c>
      <c r="B94" t="s">
        <v>453</v>
      </c>
      <c r="C94" t="s">
        <v>521</v>
      </c>
      <c r="D94" t="s">
        <v>522</v>
      </c>
      <c r="E94" s="19">
        <v>49364582</v>
      </c>
      <c r="F94" s="19">
        <v>49887181</v>
      </c>
      <c r="G94" s="19">
        <v>50412129</v>
      </c>
      <c r="H94" s="19">
        <v>50970818</v>
      </c>
      <c r="I94" s="19">
        <v>51584663</v>
      </c>
      <c r="J94" s="19">
        <v>52263516</v>
      </c>
      <c r="K94" s="19">
        <v>52998213</v>
      </c>
      <c r="L94" s="19">
        <v>53767396</v>
      </c>
      <c r="M94" s="19">
        <v>54539571</v>
      </c>
      <c r="N94" s="19">
        <v>55291225</v>
      </c>
      <c r="O94" s="19">
        <v>56015473</v>
      </c>
      <c r="P94">
        <f>+VLOOKUP(A94,[2]rural_population_percent!$A$1:$P$209,16,0)</f>
        <v>34.218000000000004</v>
      </c>
      <c r="Q94" s="19">
        <f t="shared" si="7"/>
        <v>36848098.448860005</v>
      </c>
      <c r="R94">
        <f t="shared" si="8"/>
        <v>19167374.551139999</v>
      </c>
      <c r="S94" t="e">
        <f>+VLOOKUP(A94,[3]gdp_data!$A$1:$O$209,15,0)</f>
        <v>#N/A</v>
      </c>
      <c r="T94" t="e">
        <f t="shared" si="9"/>
        <v>#N/A</v>
      </c>
      <c r="U94" t="e">
        <f t="shared" si="10"/>
        <v>#N/A</v>
      </c>
      <c r="V94" t="e">
        <f t="shared" si="11"/>
        <v>#N/A</v>
      </c>
      <c r="W94" s="11" t="e">
        <f t="shared" si="12"/>
        <v>#N/A</v>
      </c>
      <c r="X94" s="11" t="e">
        <f t="shared" si="13"/>
        <v>#N/A</v>
      </c>
      <c r="Y94" t="e">
        <f>VLOOKUP(A94, [1]political_stability_terrorism!$A$1:$B$192, 2, 0)</f>
        <v>#N/A</v>
      </c>
    </row>
    <row r="95" spans="1:25" x14ac:dyDescent="0.35">
      <c r="A95" t="s">
        <v>184</v>
      </c>
      <c r="B95" t="s">
        <v>185</v>
      </c>
      <c r="C95" t="s">
        <v>521</v>
      </c>
      <c r="D95" t="s">
        <v>522</v>
      </c>
      <c r="E95" s="19">
        <v>229838202</v>
      </c>
      <c r="F95" s="19">
        <v>232989141</v>
      </c>
      <c r="G95" s="19">
        <v>236159276</v>
      </c>
      <c r="H95" s="19">
        <v>239340478</v>
      </c>
      <c r="I95" s="19">
        <v>242524123</v>
      </c>
      <c r="J95" s="19">
        <v>245707511</v>
      </c>
      <c r="K95" s="19">
        <v>248883232</v>
      </c>
      <c r="L95" s="19">
        <v>252032263</v>
      </c>
      <c r="M95" s="19">
        <v>255131116</v>
      </c>
      <c r="N95" s="19">
        <v>258162113</v>
      </c>
      <c r="O95" s="19">
        <v>261115456</v>
      </c>
      <c r="P95">
        <f>+VLOOKUP(A95,[2]rural_population_percent!$A$1:$P$209,16,0)</f>
        <v>44.823</v>
      </c>
      <c r="Q95" s="19">
        <f t="shared" si="7"/>
        <v>144075675.15711999</v>
      </c>
      <c r="R95">
        <f t="shared" si="8"/>
        <v>117039780.84288</v>
      </c>
      <c r="S95" t="e">
        <f>+VLOOKUP(A95,[3]gdp_data!$A$1:$O$209,15,0)</f>
        <v>#N/A</v>
      </c>
      <c r="T95" t="e">
        <f t="shared" si="9"/>
        <v>#N/A</v>
      </c>
      <c r="U95" t="e">
        <f t="shared" si="10"/>
        <v>#N/A</v>
      </c>
      <c r="V95" t="e">
        <f t="shared" si="11"/>
        <v>#N/A</v>
      </c>
      <c r="W95" s="11" t="e">
        <f t="shared" si="12"/>
        <v>#N/A</v>
      </c>
      <c r="X95" s="11" t="e">
        <f t="shared" si="13"/>
        <v>#N/A</v>
      </c>
      <c r="Y95" t="e">
        <f>VLOOKUP(A95, [1]political_stability_terrorism!$A$1:$B$192, 2, 0)</f>
        <v>#N/A</v>
      </c>
    </row>
    <row r="96" spans="1:25" x14ac:dyDescent="0.35">
      <c r="A96" t="s">
        <v>110</v>
      </c>
      <c r="B96" t="s">
        <v>111</v>
      </c>
      <c r="C96" t="s">
        <v>521</v>
      </c>
      <c r="D96" t="s">
        <v>522</v>
      </c>
      <c r="E96" s="19">
        <v>9371338</v>
      </c>
      <c r="F96" s="19">
        <v>9504353</v>
      </c>
      <c r="G96" s="19">
        <v>9636520</v>
      </c>
      <c r="H96" s="19">
        <v>9767758</v>
      </c>
      <c r="I96" s="19">
        <v>9897985</v>
      </c>
      <c r="J96" s="19">
        <v>10027095</v>
      </c>
      <c r="K96" s="19">
        <v>10154950</v>
      </c>
      <c r="L96" s="19">
        <v>10281296</v>
      </c>
      <c r="M96" s="19">
        <v>10405844</v>
      </c>
      <c r="N96" s="19">
        <v>10528394</v>
      </c>
      <c r="O96" s="19">
        <v>10648791</v>
      </c>
      <c r="P96">
        <f>+VLOOKUP(A96,[2]rural_population_percent!$A$1:$P$209,16,0)</f>
        <v>19.353000000000002</v>
      </c>
      <c r="Q96" s="19">
        <f t="shared" si="7"/>
        <v>8587930.4777700007</v>
      </c>
      <c r="R96">
        <f t="shared" si="8"/>
        <v>2060860.5222300002</v>
      </c>
      <c r="S96" t="e">
        <f>+VLOOKUP(A96,[3]gdp_data!$A$1:$O$209,15,0)</f>
        <v>#N/A</v>
      </c>
      <c r="T96" t="e">
        <f t="shared" si="9"/>
        <v>#N/A</v>
      </c>
      <c r="U96" t="e">
        <f t="shared" si="10"/>
        <v>#N/A</v>
      </c>
      <c r="V96" t="e">
        <f t="shared" si="11"/>
        <v>#N/A</v>
      </c>
      <c r="W96" s="11" t="e">
        <f t="shared" si="12"/>
        <v>#N/A</v>
      </c>
      <c r="X96" s="11" t="e">
        <f t="shared" si="13"/>
        <v>#N/A</v>
      </c>
      <c r="Y96" t="e">
        <f>VLOOKUP(A96, [1]political_stability_terrorism!$A$1:$B$192, 2, 0)</f>
        <v>#N/A</v>
      </c>
    </row>
    <row r="97" spans="1:25" x14ac:dyDescent="0.35">
      <c r="A97" t="s">
        <v>322</v>
      </c>
      <c r="B97" t="s">
        <v>323</v>
      </c>
      <c r="C97" t="s">
        <v>521</v>
      </c>
      <c r="D97" t="s">
        <v>522</v>
      </c>
      <c r="E97" s="19">
        <v>27949944</v>
      </c>
      <c r="F97" s="19">
        <v>28292724</v>
      </c>
      <c r="G97" s="19">
        <v>28641980</v>
      </c>
      <c r="H97" s="19">
        <v>29001507</v>
      </c>
      <c r="I97" s="19">
        <v>29373646</v>
      </c>
      <c r="J97" s="19">
        <v>29759989</v>
      </c>
      <c r="K97" s="19">
        <v>30158966</v>
      </c>
      <c r="L97" s="19">
        <v>30565716</v>
      </c>
      <c r="M97" s="19">
        <v>30973354</v>
      </c>
      <c r="N97" s="19">
        <v>31376671</v>
      </c>
      <c r="O97" s="19">
        <v>31773839</v>
      </c>
      <c r="P97">
        <f>+VLOOKUP(A97,[2]rural_population_percent!$A$1:$P$209,16,0)</f>
        <v>20.766999999999999</v>
      </c>
      <c r="Q97" s="19">
        <f t="shared" si="7"/>
        <v>25175365.854869999</v>
      </c>
      <c r="R97">
        <f t="shared" si="8"/>
        <v>6598473.1451300001</v>
      </c>
      <c r="S97" t="e">
        <f>+VLOOKUP(A97,[3]gdp_data!$A$1:$O$209,15,0)</f>
        <v>#N/A</v>
      </c>
      <c r="T97" t="e">
        <f t="shared" si="9"/>
        <v>#N/A</v>
      </c>
      <c r="U97" t="e">
        <f t="shared" si="10"/>
        <v>#N/A</v>
      </c>
      <c r="V97" t="e">
        <f t="shared" si="11"/>
        <v>#N/A</v>
      </c>
      <c r="W97" s="11" t="e">
        <f t="shared" si="12"/>
        <v>#N/A</v>
      </c>
      <c r="X97" s="11" t="e">
        <f t="shared" si="13"/>
        <v>#N/A</v>
      </c>
      <c r="Y97" t="e">
        <f>VLOOKUP(A97, [1]political_stability_terrorism!$A$1:$B$192, 2, 0)</f>
        <v>#N/A</v>
      </c>
    </row>
    <row r="98" spans="1:25" x14ac:dyDescent="0.35">
      <c r="A98" t="s">
        <v>188</v>
      </c>
      <c r="B98" t="s">
        <v>189</v>
      </c>
      <c r="C98" t="s">
        <v>521</v>
      </c>
      <c r="D98" t="s">
        <v>522</v>
      </c>
      <c r="E98" s="19">
        <v>1161977719</v>
      </c>
      <c r="F98" s="19">
        <v>1179681239</v>
      </c>
      <c r="G98" s="19">
        <v>1197146906</v>
      </c>
      <c r="H98" s="19">
        <v>1214270132</v>
      </c>
      <c r="I98" s="19">
        <v>1230980691</v>
      </c>
      <c r="J98" s="19">
        <v>1247236029</v>
      </c>
      <c r="K98" s="19">
        <v>1263065852</v>
      </c>
      <c r="L98" s="19">
        <v>1278562207</v>
      </c>
      <c r="M98" s="19">
        <v>1293859294</v>
      </c>
      <c r="N98" s="19">
        <v>1309053980</v>
      </c>
      <c r="O98" s="19">
        <v>1324171354</v>
      </c>
      <c r="P98">
        <f>+VLOOKUP(A98,[2]rural_population_percent!$A$1:$P$209,16,0)</f>
        <v>66.465000000000003</v>
      </c>
      <c r="Q98" s="19">
        <f t="shared" si="7"/>
        <v>444060863.56389999</v>
      </c>
      <c r="R98">
        <f t="shared" si="8"/>
        <v>880110490.43610001</v>
      </c>
      <c r="S98" t="e">
        <f>+VLOOKUP(A98,[3]gdp_data!$A$1:$O$209,15,0)</f>
        <v>#N/A</v>
      </c>
      <c r="T98" t="e">
        <f t="shared" si="9"/>
        <v>#N/A</v>
      </c>
      <c r="U98" t="e">
        <f t="shared" si="10"/>
        <v>#N/A</v>
      </c>
      <c r="V98" t="e">
        <f t="shared" si="11"/>
        <v>#N/A</v>
      </c>
      <c r="W98" s="11" t="e">
        <f t="shared" si="12"/>
        <v>#N/A</v>
      </c>
      <c r="X98" s="11" t="e">
        <f t="shared" si="13"/>
        <v>#N/A</v>
      </c>
      <c r="Y98" t="e">
        <f>VLOOKUP(A98, [1]political_stability_terrorism!$A$1:$B$192, 2, 0)</f>
        <v>#N/A</v>
      </c>
    </row>
    <row r="99" spans="1:25" x14ac:dyDescent="0.35">
      <c r="A99" t="s">
        <v>256</v>
      </c>
      <c r="B99" t="s">
        <v>257</v>
      </c>
      <c r="C99" t="s">
        <v>521</v>
      </c>
      <c r="D99" t="s">
        <v>522</v>
      </c>
      <c r="E99" s="19">
        <v>30869346</v>
      </c>
      <c r="F99" s="19">
        <v>31225881</v>
      </c>
      <c r="G99" s="19">
        <v>31596855</v>
      </c>
      <c r="H99" s="19">
        <v>31989897</v>
      </c>
      <c r="I99" s="19">
        <v>32409639</v>
      </c>
      <c r="J99" s="19">
        <v>32858823</v>
      </c>
      <c r="K99" s="19">
        <v>33333789</v>
      </c>
      <c r="L99" s="19">
        <v>33824769</v>
      </c>
      <c r="M99" s="19">
        <v>34318082</v>
      </c>
      <c r="N99" s="19">
        <v>34803322</v>
      </c>
      <c r="O99" s="19">
        <v>35276786</v>
      </c>
      <c r="P99">
        <f>+VLOOKUP(A99,[2]rural_population_percent!$A$1:$P$209,16,0)</f>
        <v>38.828000000000003</v>
      </c>
      <c r="Q99" s="19">
        <f t="shared" si="7"/>
        <v>21579515.531920001</v>
      </c>
      <c r="R99">
        <f t="shared" si="8"/>
        <v>13697270.468080001</v>
      </c>
      <c r="S99" t="e">
        <f>+VLOOKUP(A99,[3]gdp_data!$A$1:$O$209,15,0)</f>
        <v>#N/A</v>
      </c>
      <c r="T99" t="e">
        <f t="shared" si="9"/>
        <v>#N/A</v>
      </c>
      <c r="U99" t="e">
        <f t="shared" si="10"/>
        <v>#N/A</v>
      </c>
      <c r="V99" t="e">
        <f t="shared" si="11"/>
        <v>#N/A</v>
      </c>
      <c r="W99" s="11" t="e">
        <f t="shared" si="12"/>
        <v>#N/A</v>
      </c>
      <c r="X99" s="11" t="e">
        <f t="shared" si="13"/>
        <v>#N/A</v>
      </c>
      <c r="Y99" t="e">
        <f>VLOOKUP(A99, [1]political_stability_terrorism!$A$1:$B$192, 2, 0)</f>
        <v>#N/A</v>
      </c>
    </row>
    <row r="100" spans="1:25" x14ac:dyDescent="0.35">
      <c r="A100" t="s">
        <v>60</v>
      </c>
      <c r="B100" t="s">
        <v>61</v>
      </c>
      <c r="C100" t="s">
        <v>521</v>
      </c>
      <c r="D100" t="s">
        <v>522</v>
      </c>
      <c r="E100" s="19">
        <v>370250</v>
      </c>
      <c r="F100" s="19">
        <v>374864</v>
      </c>
      <c r="G100" s="19">
        <v>379252</v>
      </c>
      <c r="H100" s="19">
        <v>383772</v>
      </c>
      <c r="I100" s="19">
        <v>388662</v>
      </c>
      <c r="J100" s="19">
        <v>394013</v>
      </c>
      <c r="K100" s="19">
        <v>399748</v>
      </c>
      <c r="L100" s="19">
        <v>405716</v>
      </c>
      <c r="M100" s="19">
        <v>411704</v>
      </c>
      <c r="N100" s="19">
        <v>417542</v>
      </c>
      <c r="O100" s="19">
        <v>423196</v>
      </c>
      <c r="P100">
        <f>+VLOOKUP(A100,[2]rural_population_percent!$A$1:$P$209,16,0)</f>
        <v>22.202999999999999</v>
      </c>
      <c r="Q100" s="19">
        <f t="shared" si="7"/>
        <v>329233.79212</v>
      </c>
      <c r="R100">
        <f t="shared" si="8"/>
        <v>93962.207880000002</v>
      </c>
      <c r="S100" t="e">
        <f>+VLOOKUP(A100,[3]gdp_data!$A$1:$O$209,15,0)</f>
        <v>#N/A</v>
      </c>
      <c r="T100" t="e">
        <f t="shared" si="9"/>
        <v>#N/A</v>
      </c>
      <c r="U100" t="e">
        <f t="shared" si="10"/>
        <v>#N/A</v>
      </c>
      <c r="V100" t="e">
        <f t="shared" si="11"/>
        <v>#N/A</v>
      </c>
      <c r="W100" s="11" t="e">
        <f t="shared" si="12"/>
        <v>#N/A</v>
      </c>
      <c r="X100" s="11" t="e">
        <f t="shared" si="13"/>
        <v>#N/A</v>
      </c>
      <c r="Y100" t="e">
        <f>VLOOKUP(A100, [1]political_stability_terrorism!$A$1:$B$192, 2, 0)</f>
        <v>#N/A</v>
      </c>
    </row>
    <row r="101" spans="1:25" x14ac:dyDescent="0.35">
      <c r="A101" t="s">
        <v>337</v>
      </c>
      <c r="B101" t="s">
        <v>338</v>
      </c>
      <c r="C101" t="s">
        <v>521</v>
      </c>
      <c r="D101" t="s">
        <v>522</v>
      </c>
      <c r="E101" s="19">
        <v>5882796</v>
      </c>
      <c r="F101" s="19">
        <v>5966159</v>
      </c>
      <c r="G101" s="19">
        <v>6047117</v>
      </c>
      <c r="H101" s="19">
        <v>6127837</v>
      </c>
      <c r="I101" s="19">
        <v>6209877</v>
      </c>
      <c r="J101" s="19">
        <v>6293783</v>
      </c>
      <c r="K101" s="19">
        <v>6379219</v>
      </c>
      <c r="L101" s="19">
        <v>6465740</v>
      </c>
      <c r="M101" s="19">
        <v>6552584</v>
      </c>
      <c r="N101" s="19">
        <v>6639119</v>
      </c>
      <c r="O101" s="19">
        <v>6725308</v>
      </c>
      <c r="P101">
        <f>+VLOOKUP(A101,[2]rural_population_percent!$A$1:$P$209,16,0)</f>
        <v>39.81</v>
      </c>
      <c r="Q101" s="19">
        <f t="shared" si="7"/>
        <v>4047962.8851999999</v>
      </c>
      <c r="R101">
        <f t="shared" si="8"/>
        <v>2677345.1148000001</v>
      </c>
      <c r="S101" t="e">
        <f>+VLOOKUP(A101,[3]gdp_data!$A$1:$O$209,15,0)</f>
        <v>#N/A</v>
      </c>
      <c r="T101" t="e">
        <f t="shared" si="9"/>
        <v>#N/A</v>
      </c>
      <c r="U101" t="e">
        <f t="shared" si="10"/>
        <v>#N/A</v>
      </c>
      <c r="V101" t="e">
        <f t="shared" si="11"/>
        <v>#N/A</v>
      </c>
      <c r="W101" s="11" t="e">
        <f t="shared" si="12"/>
        <v>#N/A</v>
      </c>
      <c r="X101" s="11" t="e">
        <f t="shared" si="13"/>
        <v>#N/A</v>
      </c>
      <c r="Y101" t="e">
        <f>VLOOKUP(A101, [1]political_stability_terrorism!$A$1:$B$192, 2, 0)</f>
        <v>#N/A</v>
      </c>
    </row>
    <row r="102" spans="1:25" x14ac:dyDescent="0.35">
      <c r="A102" t="s">
        <v>29</v>
      </c>
      <c r="B102" t="s">
        <v>30</v>
      </c>
      <c r="C102" t="s">
        <v>521</v>
      </c>
      <c r="D102" t="s">
        <v>522</v>
      </c>
      <c r="E102" s="19">
        <v>8484550</v>
      </c>
      <c r="F102" s="19">
        <v>8581300</v>
      </c>
      <c r="G102" s="19">
        <v>8763400</v>
      </c>
      <c r="H102" s="19">
        <v>8947243</v>
      </c>
      <c r="I102" s="19">
        <v>9054332</v>
      </c>
      <c r="J102" s="19">
        <v>9173082</v>
      </c>
      <c r="K102" s="19">
        <v>9295784</v>
      </c>
      <c r="L102" s="19">
        <v>9416801</v>
      </c>
      <c r="M102" s="19">
        <v>9535079</v>
      </c>
      <c r="N102" s="19">
        <v>9649341</v>
      </c>
      <c r="O102" s="19">
        <v>9757812</v>
      </c>
      <c r="P102">
        <f>+VLOOKUP(A102,[2]rural_population_percent!$A$1:$P$209,16,0)</f>
        <v>44.819000000000003</v>
      </c>
      <c r="Q102" s="19">
        <f t="shared" si="7"/>
        <v>5384458.23972</v>
      </c>
      <c r="R102">
        <f t="shared" si="8"/>
        <v>4373353.76028</v>
      </c>
      <c r="S102" t="e">
        <f>+VLOOKUP(A102,[3]gdp_data!$A$1:$O$209,15,0)</f>
        <v>#N/A</v>
      </c>
      <c r="T102" t="e">
        <f t="shared" si="9"/>
        <v>#N/A</v>
      </c>
      <c r="U102" t="e">
        <f t="shared" si="10"/>
        <v>#N/A</v>
      </c>
      <c r="V102" t="e">
        <f t="shared" si="11"/>
        <v>#N/A</v>
      </c>
      <c r="W102" s="11" t="e">
        <f t="shared" si="12"/>
        <v>#N/A</v>
      </c>
      <c r="X102" s="11" t="e">
        <f t="shared" si="13"/>
        <v>#N/A</v>
      </c>
      <c r="Y102" t="e">
        <f>VLOOKUP(A102, [1]political_stability_terrorism!$A$1:$B$192, 2, 0)</f>
        <v>#N/A</v>
      </c>
    </row>
    <row r="103" spans="1:25" x14ac:dyDescent="0.35">
      <c r="A103" t="s">
        <v>176</v>
      </c>
      <c r="B103" t="s">
        <v>177</v>
      </c>
      <c r="C103" t="s">
        <v>521</v>
      </c>
      <c r="D103" t="s">
        <v>522</v>
      </c>
      <c r="E103" s="19">
        <v>9409457</v>
      </c>
      <c r="F103" s="19">
        <v>9556889</v>
      </c>
      <c r="G103" s="19">
        <v>9705029</v>
      </c>
      <c r="H103" s="19">
        <v>9852870</v>
      </c>
      <c r="I103" s="19">
        <v>9999617</v>
      </c>
      <c r="J103" s="19">
        <v>10145054</v>
      </c>
      <c r="K103" s="19">
        <v>10289210</v>
      </c>
      <c r="L103" s="19">
        <v>10431776</v>
      </c>
      <c r="M103" s="19">
        <v>10572466</v>
      </c>
      <c r="N103" s="19">
        <v>10711061</v>
      </c>
      <c r="O103" s="19">
        <v>10847334</v>
      </c>
      <c r="P103">
        <f>+VLOOKUP(A103,[2]rural_population_percent!$A$1:$P$209,16,0)</f>
        <v>39.116999999999997</v>
      </c>
      <c r="Q103" s="19">
        <f t="shared" si="7"/>
        <v>6604182.3592200009</v>
      </c>
      <c r="R103">
        <f t="shared" si="8"/>
        <v>4243151.6407799991</v>
      </c>
      <c r="S103" t="e">
        <f>+VLOOKUP(A103,[3]gdp_data!$A$1:$O$209,15,0)</f>
        <v>#N/A</v>
      </c>
      <c r="T103" t="e">
        <f t="shared" si="9"/>
        <v>#N/A</v>
      </c>
      <c r="U103" t="e">
        <f t="shared" si="10"/>
        <v>#N/A</v>
      </c>
      <c r="V103" t="e">
        <f t="shared" si="11"/>
        <v>#N/A</v>
      </c>
      <c r="W103" s="11" t="e">
        <f t="shared" si="12"/>
        <v>#N/A</v>
      </c>
      <c r="X103" s="11" t="e">
        <f t="shared" si="13"/>
        <v>#N/A</v>
      </c>
      <c r="Y103" t="e">
        <f>VLOOKUP(A103, [1]political_stability_terrorism!$A$1:$B$192, 2, 0)</f>
        <v>#N/A</v>
      </c>
    </row>
    <row r="104" spans="1:25" x14ac:dyDescent="0.35">
      <c r="A104" t="s">
        <v>225</v>
      </c>
      <c r="B104" t="s">
        <v>226</v>
      </c>
      <c r="C104" t="s">
        <v>521</v>
      </c>
      <c r="D104" t="s">
        <v>522</v>
      </c>
      <c r="E104" s="19">
        <v>5849356</v>
      </c>
      <c r="F104" s="19">
        <v>5949787</v>
      </c>
      <c r="G104" s="19">
        <v>6052190</v>
      </c>
      <c r="H104" s="19">
        <v>6152036</v>
      </c>
      <c r="I104" s="19">
        <v>6246274</v>
      </c>
      <c r="J104" s="19">
        <v>6333487</v>
      </c>
      <c r="K104" s="19">
        <v>6415169</v>
      </c>
      <c r="L104" s="19">
        <v>6494557</v>
      </c>
      <c r="M104" s="19">
        <v>6576397</v>
      </c>
      <c r="N104" s="19">
        <v>6663967</v>
      </c>
      <c r="O104" s="19">
        <v>6758353</v>
      </c>
      <c r="P104">
        <f>+VLOOKUP(A104,[2]rural_population_percent!$A$1:$P$209,16,0)</f>
        <v>59.331000000000003</v>
      </c>
      <c r="Q104" s="19">
        <f t="shared" si="7"/>
        <v>2748554.5815699999</v>
      </c>
      <c r="R104">
        <f t="shared" si="8"/>
        <v>4009798.4184300001</v>
      </c>
      <c r="S104" t="e">
        <f>+VLOOKUP(A104,[3]gdp_data!$A$1:$O$209,15,0)</f>
        <v>#N/A</v>
      </c>
      <c r="T104" t="e">
        <f t="shared" si="9"/>
        <v>#N/A</v>
      </c>
      <c r="U104" t="e">
        <f t="shared" si="10"/>
        <v>#N/A</v>
      </c>
      <c r="V104" t="e">
        <f t="shared" si="11"/>
        <v>#N/A</v>
      </c>
      <c r="W104" s="11" t="e">
        <f t="shared" si="12"/>
        <v>#N/A</v>
      </c>
      <c r="X104" s="11" t="e">
        <f t="shared" si="13"/>
        <v>#N/A</v>
      </c>
      <c r="Y104" t="e">
        <f>VLOOKUP(A104, [1]political_stability_terrorism!$A$1:$B$192, 2, 0)</f>
        <v>#N/A</v>
      </c>
    </row>
    <row r="105" spans="1:25" x14ac:dyDescent="0.35">
      <c r="A105" t="s">
        <v>418</v>
      </c>
      <c r="B105" t="s">
        <v>419</v>
      </c>
      <c r="C105" t="s">
        <v>521</v>
      </c>
      <c r="D105" t="s">
        <v>522</v>
      </c>
      <c r="E105" s="19">
        <v>68763405</v>
      </c>
      <c r="F105" s="19">
        <v>69597281</v>
      </c>
      <c r="G105" s="19">
        <v>70440032</v>
      </c>
      <c r="H105" s="19">
        <v>71339185</v>
      </c>
      <c r="I105" s="19">
        <v>72326914</v>
      </c>
      <c r="J105" s="19">
        <v>73409455</v>
      </c>
      <c r="K105" s="19">
        <v>74569867</v>
      </c>
      <c r="L105" s="19">
        <v>75787333</v>
      </c>
      <c r="M105" s="19">
        <v>77030628</v>
      </c>
      <c r="N105" s="19">
        <v>78271472</v>
      </c>
      <c r="O105" s="19">
        <v>79512426</v>
      </c>
      <c r="P105">
        <f>+VLOOKUP(A105,[2]rural_population_percent!$A$1:$P$209,16,0)</f>
        <v>25.637</v>
      </c>
      <c r="Q105" s="19">
        <f t="shared" si="7"/>
        <v>59127825.346379995</v>
      </c>
      <c r="R105">
        <f t="shared" si="8"/>
        <v>20384600.653620001</v>
      </c>
      <c r="S105" t="e">
        <f>+VLOOKUP(A105,[3]gdp_data!$A$1:$O$209,15,0)</f>
        <v>#N/A</v>
      </c>
      <c r="T105" t="e">
        <f t="shared" si="9"/>
        <v>#N/A</v>
      </c>
      <c r="U105" t="e">
        <f t="shared" si="10"/>
        <v>#N/A</v>
      </c>
      <c r="V105" t="e">
        <f t="shared" si="11"/>
        <v>#N/A</v>
      </c>
      <c r="W105" s="11" t="e">
        <f t="shared" si="12"/>
        <v>#N/A</v>
      </c>
      <c r="X105" s="11" t="e">
        <f t="shared" si="13"/>
        <v>#N/A</v>
      </c>
      <c r="Y105" t="e">
        <f>VLOOKUP(A105, [1]political_stability_terrorism!$A$1:$B$192, 2, 0)</f>
        <v>#N/A</v>
      </c>
    </row>
    <row r="106" spans="1:25" x14ac:dyDescent="0.35">
      <c r="A106" t="s">
        <v>266</v>
      </c>
      <c r="B106" t="s">
        <v>267</v>
      </c>
      <c r="C106" t="s">
        <v>521</v>
      </c>
      <c r="D106" t="s">
        <v>522</v>
      </c>
      <c r="E106" s="19">
        <v>110092378</v>
      </c>
      <c r="F106" s="19">
        <v>111836346</v>
      </c>
      <c r="G106" s="19">
        <v>113661809</v>
      </c>
      <c r="H106" s="19">
        <v>115505228</v>
      </c>
      <c r="I106" s="19">
        <v>117318941</v>
      </c>
      <c r="J106" s="19">
        <v>119090017</v>
      </c>
      <c r="K106" s="19">
        <v>120828307</v>
      </c>
      <c r="L106" s="19">
        <v>122535969</v>
      </c>
      <c r="M106" s="19">
        <v>124221600</v>
      </c>
      <c r="N106" s="19">
        <v>125890949</v>
      </c>
      <c r="O106" s="19">
        <v>127540423</v>
      </c>
      <c r="P106">
        <f>+VLOOKUP(A106,[2]rural_population_percent!$A$1:$P$209,16,0)</f>
        <v>20.216000000000001</v>
      </c>
      <c r="Q106" s="19">
        <f t="shared" si="7"/>
        <v>101756851.08632</v>
      </c>
      <c r="R106">
        <f t="shared" si="8"/>
        <v>25783571.913680002</v>
      </c>
      <c r="S106" t="e">
        <f>+VLOOKUP(A106,[3]gdp_data!$A$1:$O$209,15,0)</f>
        <v>#N/A</v>
      </c>
      <c r="T106" t="e">
        <f t="shared" si="9"/>
        <v>#N/A</v>
      </c>
      <c r="U106" t="e">
        <f t="shared" si="10"/>
        <v>#N/A</v>
      </c>
      <c r="V106" t="e">
        <f t="shared" si="11"/>
        <v>#N/A</v>
      </c>
      <c r="W106" s="11" t="e">
        <f t="shared" si="12"/>
        <v>#N/A</v>
      </c>
      <c r="X106" s="11" t="e">
        <f t="shared" si="13"/>
        <v>#N/A</v>
      </c>
      <c r="Y106" t="e">
        <f>VLOOKUP(A106, [1]political_stability_terrorism!$A$1:$B$192, 2, 0)</f>
        <v>#N/A</v>
      </c>
    </row>
    <row r="107" spans="1:25" x14ac:dyDescent="0.35">
      <c r="A107" t="s">
        <v>437</v>
      </c>
      <c r="B107" t="s">
        <v>438</v>
      </c>
      <c r="C107" t="s">
        <v>521</v>
      </c>
      <c r="D107" t="s">
        <v>522</v>
      </c>
      <c r="E107" s="19">
        <v>27239168</v>
      </c>
      <c r="F107" s="19">
        <v>27691965</v>
      </c>
      <c r="G107" s="19">
        <v>28141701</v>
      </c>
      <c r="H107" s="19">
        <v>28587323</v>
      </c>
      <c r="I107" s="19">
        <v>29028033</v>
      </c>
      <c r="J107" s="19">
        <v>29463291</v>
      </c>
      <c r="K107" s="19">
        <v>29893080</v>
      </c>
      <c r="L107" s="19">
        <v>30317848</v>
      </c>
      <c r="M107" s="19">
        <v>30738378</v>
      </c>
      <c r="N107" s="19">
        <v>31155134</v>
      </c>
      <c r="O107" s="19">
        <v>31568179</v>
      </c>
      <c r="P107">
        <f>+VLOOKUP(A107,[2]rural_population_percent!$A$1:$P$209,16,0)</f>
        <v>10.901999999999999</v>
      </c>
      <c r="Q107" s="19">
        <f t="shared" si="7"/>
        <v>28126616.12542</v>
      </c>
      <c r="R107">
        <f t="shared" si="8"/>
        <v>3441562.8745800001</v>
      </c>
      <c r="S107" t="e">
        <f>+VLOOKUP(A107,[3]gdp_data!$A$1:$O$209,15,0)</f>
        <v>#N/A</v>
      </c>
      <c r="T107" t="e">
        <f t="shared" si="9"/>
        <v>#N/A</v>
      </c>
      <c r="U107" t="e">
        <f t="shared" si="10"/>
        <v>#N/A</v>
      </c>
      <c r="V107" t="e">
        <f t="shared" si="11"/>
        <v>#N/A</v>
      </c>
      <c r="W107" s="11" t="e">
        <f t="shared" si="12"/>
        <v>#N/A</v>
      </c>
      <c r="X107" s="11" t="e">
        <f t="shared" si="13"/>
        <v>#N/A</v>
      </c>
      <c r="Y107" t="e">
        <f>VLOOKUP(A107, [1]political_stability_terrorism!$A$1:$B$192, 2, 0)</f>
        <v>#N/A</v>
      </c>
    </row>
    <row r="108" spans="1:25" x14ac:dyDescent="0.35">
      <c r="A108" t="s">
        <v>208</v>
      </c>
      <c r="B108" t="s">
        <v>209</v>
      </c>
      <c r="C108" t="s">
        <v>521</v>
      </c>
      <c r="D108" t="s">
        <v>522</v>
      </c>
      <c r="E108" s="19">
        <v>15308084</v>
      </c>
      <c r="F108" s="19">
        <v>15484192</v>
      </c>
      <c r="G108" s="19">
        <v>15674000</v>
      </c>
      <c r="H108" s="19">
        <v>16092822</v>
      </c>
      <c r="I108" s="19">
        <v>16321872</v>
      </c>
      <c r="J108" s="19">
        <v>16557201</v>
      </c>
      <c r="K108" s="19">
        <v>16792089</v>
      </c>
      <c r="L108" s="19">
        <v>17035550</v>
      </c>
      <c r="M108" s="19">
        <v>17288285</v>
      </c>
      <c r="N108" s="19">
        <v>17542806</v>
      </c>
      <c r="O108" s="19">
        <v>17794055</v>
      </c>
      <c r="P108">
        <f>+VLOOKUP(A108,[2]rural_population_percent!$A$1:$P$209,16,0)</f>
        <v>46.761000000000003</v>
      </c>
      <c r="Q108" s="19">
        <f t="shared" si="7"/>
        <v>9473376.9414499998</v>
      </c>
      <c r="R108">
        <f t="shared" si="8"/>
        <v>8320678.0585500002</v>
      </c>
      <c r="S108" t="e">
        <f>+VLOOKUP(A108,[3]gdp_data!$A$1:$O$209,15,0)</f>
        <v>#N/A</v>
      </c>
      <c r="T108" t="e">
        <f t="shared" si="9"/>
        <v>#N/A</v>
      </c>
      <c r="U108" t="e">
        <f t="shared" si="10"/>
        <v>#N/A</v>
      </c>
      <c r="V108" t="e">
        <f t="shared" si="11"/>
        <v>#N/A</v>
      </c>
      <c r="W108" s="11" t="e">
        <f t="shared" si="12"/>
        <v>#N/A</v>
      </c>
      <c r="X108" s="11" t="e">
        <f t="shared" si="13"/>
        <v>#N/A</v>
      </c>
      <c r="Y108" t="e">
        <f>VLOOKUP(A108, [1]political_stability_terrorism!$A$1:$B$192, 2, 0)</f>
        <v>#N/A</v>
      </c>
    </row>
    <row r="109" spans="1:25" x14ac:dyDescent="0.35">
      <c r="A109" t="s">
        <v>459</v>
      </c>
      <c r="B109" t="s">
        <v>45</v>
      </c>
      <c r="C109" t="s">
        <v>521</v>
      </c>
      <c r="D109" t="s">
        <v>522</v>
      </c>
      <c r="E109" s="19">
        <v>335830</v>
      </c>
      <c r="F109" s="19">
        <v>342328</v>
      </c>
      <c r="G109" s="19">
        <v>348676</v>
      </c>
      <c r="H109" s="19">
        <v>354856</v>
      </c>
      <c r="I109" s="19">
        <v>360832</v>
      </c>
      <c r="J109" s="19">
        <v>366568</v>
      </c>
      <c r="K109" s="19">
        <v>372039</v>
      </c>
      <c r="L109" s="19">
        <v>377240</v>
      </c>
      <c r="M109" s="19">
        <v>382169</v>
      </c>
      <c r="N109" s="19">
        <v>386838</v>
      </c>
      <c r="O109" s="19">
        <v>391232</v>
      </c>
      <c r="P109">
        <f>+VLOOKUP(A109,[2]rural_population_percent!$A$1:$P$209,16,0)</f>
        <v>16.969000000000001</v>
      </c>
      <c r="Q109" s="19">
        <f t="shared" si="7"/>
        <v>324843.84191999998</v>
      </c>
      <c r="R109">
        <f t="shared" si="8"/>
        <v>66388.158080000008</v>
      </c>
      <c r="S109" t="e">
        <f>+VLOOKUP(A109,[3]gdp_data!$A$1:$O$209,15,0)</f>
        <v>#N/A</v>
      </c>
      <c r="T109" t="e">
        <f t="shared" si="9"/>
        <v>#N/A</v>
      </c>
      <c r="U109" t="e">
        <f t="shared" si="10"/>
        <v>#N/A</v>
      </c>
      <c r="V109" t="e">
        <f t="shared" si="11"/>
        <v>#N/A</v>
      </c>
      <c r="W109" s="11" t="e">
        <f t="shared" si="12"/>
        <v>#N/A</v>
      </c>
      <c r="X109" s="11" t="e">
        <f t="shared" si="13"/>
        <v>#N/A</v>
      </c>
      <c r="Y109" t="e">
        <f>VLOOKUP(A109, [1]political_stability_terrorism!$A$1:$B$192, 2, 0)</f>
        <v>#N/A</v>
      </c>
    </row>
    <row r="110" spans="1:25" x14ac:dyDescent="0.35">
      <c r="A110" t="s">
        <v>212</v>
      </c>
      <c r="B110" t="s">
        <v>213</v>
      </c>
      <c r="C110" t="s">
        <v>521</v>
      </c>
      <c r="D110" t="s">
        <v>522</v>
      </c>
      <c r="E110" s="19">
        <v>5218400</v>
      </c>
      <c r="F110" s="19">
        <v>5268400</v>
      </c>
      <c r="G110" s="19">
        <v>5318700</v>
      </c>
      <c r="H110" s="19">
        <v>5383300</v>
      </c>
      <c r="I110" s="19">
        <v>5447900</v>
      </c>
      <c r="J110" s="19">
        <v>5514600</v>
      </c>
      <c r="K110" s="19">
        <v>5607200</v>
      </c>
      <c r="L110" s="19">
        <v>5719600</v>
      </c>
      <c r="M110" s="19">
        <v>5835500</v>
      </c>
      <c r="N110" s="19">
        <v>5956900</v>
      </c>
      <c r="O110" s="19">
        <v>6079500</v>
      </c>
      <c r="P110">
        <f>+VLOOKUP(A110,[2]rural_population_percent!$A$1:$P$209,16,0)</f>
        <v>63.985999999999997</v>
      </c>
      <c r="Q110" s="19">
        <f t="shared" si="7"/>
        <v>2189471.13</v>
      </c>
      <c r="R110">
        <f t="shared" si="8"/>
        <v>3890028.87</v>
      </c>
      <c r="S110" t="e">
        <f>+VLOOKUP(A110,[3]gdp_data!$A$1:$O$209,15,0)</f>
        <v>#N/A</v>
      </c>
      <c r="T110" t="e">
        <f t="shared" si="9"/>
        <v>#N/A</v>
      </c>
      <c r="U110" t="e">
        <f t="shared" si="10"/>
        <v>#N/A</v>
      </c>
      <c r="V110" t="e">
        <f t="shared" si="11"/>
        <v>#N/A</v>
      </c>
      <c r="W110" s="11" t="e">
        <f t="shared" si="12"/>
        <v>#N/A</v>
      </c>
      <c r="X110" s="11" t="e">
        <f t="shared" si="13"/>
        <v>#N/A</v>
      </c>
      <c r="Y110" t="e">
        <f>VLOOKUP(A110, [1]political_stability_terrorism!$A$1:$B$192, 2, 0)</f>
        <v>#N/A</v>
      </c>
    </row>
    <row r="111" spans="1:25" x14ac:dyDescent="0.35">
      <c r="A111" t="s">
        <v>25</v>
      </c>
      <c r="B111" t="s">
        <v>26</v>
      </c>
      <c r="C111" t="s">
        <v>521</v>
      </c>
      <c r="D111" t="s">
        <v>522</v>
      </c>
      <c r="E111" s="19">
        <v>20697900</v>
      </c>
      <c r="F111" s="19">
        <v>20827600</v>
      </c>
      <c r="G111" s="19">
        <v>21249200</v>
      </c>
      <c r="H111" s="19">
        <v>21691700</v>
      </c>
      <c r="I111" s="19">
        <v>22031750</v>
      </c>
      <c r="J111" s="19">
        <v>22340024</v>
      </c>
      <c r="K111" s="19">
        <v>22742475</v>
      </c>
      <c r="L111" s="19">
        <v>23145901</v>
      </c>
      <c r="M111" s="19">
        <v>23504138</v>
      </c>
      <c r="N111" s="19">
        <v>23850784</v>
      </c>
      <c r="O111" s="19">
        <v>24210809</v>
      </c>
      <c r="P111">
        <f>+VLOOKUP(A111,[2]rural_population_percent!$A$1:$P$209,16,0)</f>
        <v>10.317</v>
      </c>
      <c r="Q111" s="19">
        <f t="shared" si="7"/>
        <v>21712979.835469998</v>
      </c>
      <c r="R111">
        <f t="shared" si="8"/>
        <v>2497829.1645300002</v>
      </c>
      <c r="S111" t="e">
        <f>+VLOOKUP(A111,[3]gdp_data!$A$1:$O$209,15,0)</f>
        <v>#N/A</v>
      </c>
      <c r="T111" t="e">
        <f t="shared" si="9"/>
        <v>#N/A</v>
      </c>
      <c r="U111" t="e">
        <f t="shared" si="10"/>
        <v>#N/A</v>
      </c>
      <c r="V111" t="e">
        <f t="shared" si="11"/>
        <v>#N/A</v>
      </c>
      <c r="W111" s="11" t="e">
        <f t="shared" si="12"/>
        <v>#N/A</v>
      </c>
      <c r="X111" s="11" t="e">
        <f t="shared" si="13"/>
        <v>#N/A</v>
      </c>
      <c r="Y111" t="e">
        <f>VLOOKUP(A111, [1]political_stability_terrorism!$A$1:$B$192, 2, 0)</f>
        <v>#N/A</v>
      </c>
    </row>
    <row r="112" spans="1:25" x14ac:dyDescent="0.35">
      <c r="A112" t="s">
        <v>214</v>
      </c>
      <c r="B112" t="s">
        <v>215</v>
      </c>
      <c r="C112" t="s">
        <v>521</v>
      </c>
      <c r="D112" t="s">
        <v>522</v>
      </c>
      <c r="E112" s="19">
        <v>13474489</v>
      </c>
      <c r="F112" s="19">
        <v>13676693</v>
      </c>
      <c r="G112" s="19">
        <v>13880509</v>
      </c>
      <c r="H112" s="19">
        <v>14090208</v>
      </c>
      <c r="I112" s="19">
        <v>14308740</v>
      </c>
      <c r="J112" s="19">
        <v>14537886</v>
      </c>
      <c r="K112" s="19">
        <v>14776866</v>
      </c>
      <c r="L112" s="19">
        <v>15022692</v>
      </c>
      <c r="M112" s="19">
        <v>15270790</v>
      </c>
      <c r="N112" s="19">
        <v>15517635</v>
      </c>
      <c r="O112" s="19">
        <v>15762370</v>
      </c>
      <c r="P112">
        <f>+VLOOKUP(A112,[2]rural_population_percent!$A$1:$P$209,16,0)</f>
        <v>78.819999999999993</v>
      </c>
      <c r="Q112" s="19">
        <f t="shared" si="7"/>
        <v>3338469.9660000019</v>
      </c>
      <c r="R112">
        <f t="shared" si="8"/>
        <v>12423900.033999998</v>
      </c>
      <c r="S112" t="e">
        <f>+VLOOKUP(A112,[3]gdp_data!$A$1:$O$209,15,0)</f>
        <v>#N/A</v>
      </c>
      <c r="T112" t="e">
        <f t="shared" si="9"/>
        <v>#N/A</v>
      </c>
      <c r="U112" t="e">
        <f t="shared" si="10"/>
        <v>#N/A</v>
      </c>
      <c r="V112" t="e">
        <f t="shared" si="11"/>
        <v>#N/A</v>
      </c>
      <c r="W112" s="11" t="e">
        <f t="shared" si="12"/>
        <v>#N/A</v>
      </c>
      <c r="X112" s="11" t="e">
        <f t="shared" si="13"/>
        <v>#N/A</v>
      </c>
      <c r="Y112" t="e">
        <f>VLOOKUP(A112, [1]political_stability_terrorism!$A$1:$B$192, 2, 0)</f>
        <v>#N/A</v>
      </c>
    </row>
    <row r="113" spans="1:25" x14ac:dyDescent="0.35">
      <c r="A113" t="s">
        <v>54</v>
      </c>
      <c r="B113" t="s">
        <v>55</v>
      </c>
      <c r="C113" t="s">
        <v>521</v>
      </c>
      <c r="D113" t="s">
        <v>522</v>
      </c>
      <c r="E113" s="19">
        <v>9283334</v>
      </c>
      <c r="F113" s="19">
        <v>9441444</v>
      </c>
      <c r="G113" s="19">
        <v>9599855</v>
      </c>
      <c r="H113" s="19">
        <v>9758748</v>
      </c>
      <c r="I113" s="19">
        <v>9918242</v>
      </c>
      <c r="J113" s="19">
        <v>10078343</v>
      </c>
      <c r="K113" s="19">
        <v>10239004</v>
      </c>
      <c r="L113" s="19">
        <v>10400264</v>
      </c>
      <c r="M113" s="19">
        <v>10562159</v>
      </c>
      <c r="N113" s="19">
        <v>10724705</v>
      </c>
      <c r="O113" s="19">
        <v>10887882</v>
      </c>
      <c r="P113">
        <f>+VLOOKUP(A113,[2]rural_population_percent!$A$1:$P$209,16,0)</f>
        <v>30.696999999999999</v>
      </c>
      <c r="Q113" s="19">
        <f t="shared" si="7"/>
        <v>7545628.8624600004</v>
      </c>
      <c r="R113">
        <f t="shared" si="8"/>
        <v>3342253.13754</v>
      </c>
      <c r="S113" t="e">
        <f>+VLOOKUP(A113,[3]gdp_data!$A$1:$O$209,15,0)</f>
        <v>#N/A</v>
      </c>
      <c r="T113" t="e">
        <f t="shared" si="9"/>
        <v>#N/A</v>
      </c>
      <c r="U113" t="e">
        <f t="shared" si="10"/>
        <v>#N/A</v>
      </c>
      <c r="V113" t="e">
        <f t="shared" si="11"/>
        <v>#N/A</v>
      </c>
      <c r="W113" s="11" t="e">
        <f t="shared" si="12"/>
        <v>#N/A</v>
      </c>
      <c r="X113" s="11" t="e">
        <f t="shared" si="13"/>
        <v>#N/A</v>
      </c>
      <c r="Y113" t="e">
        <f>VLOOKUP(A113, [1]political_stability_terrorism!$A$1:$B$192, 2, 0)</f>
        <v>#N/A</v>
      </c>
    </row>
    <row r="114" spans="1:25" x14ac:dyDescent="0.35">
      <c r="A114" t="s">
        <v>119</v>
      </c>
      <c r="B114" t="s">
        <v>120</v>
      </c>
      <c r="C114" t="s">
        <v>521</v>
      </c>
      <c r="D114" t="s">
        <v>522</v>
      </c>
      <c r="E114" s="19">
        <v>13967480</v>
      </c>
      <c r="F114" s="19">
        <v>14205453</v>
      </c>
      <c r="G114" s="19">
        <v>14447562</v>
      </c>
      <c r="H114" s="19">
        <v>14691275</v>
      </c>
      <c r="I114" s="19">
        <v>14934690</v>
      </c>
      <c r="J114" s="19">
        <v>15177355</v>
      </c>
      <c r="K114" s="19">
        <v>15419666</v>
      </c>
      <c r="L114" s="19">
        <v>15661547</v>
      </c>
      <c r="M114" s="19">
        <v>15903112</v>
      </c>
      <c r="N114" s="19">
        <v>16144368</v>
      </c>
      <c r="O114" s="19">
        <v>16385068</v>
      </c>
      <c r="P114">
        <f>+VLOOKUP(A114,[2]rural_population_percent!$A$1:$P$209,16,0)</f>
        <v>35.783999999999999</v>
      </c>
      <c r="Q114" s="19">
        <f t="shared" si="7"/>
        <v>10521835.26688</v>
      </c>
      <c r="R114">
        <f t="shared" si="8"/>
        <v>5863232.73312</v>
      </c>
      <c r="S114" t="e">
        <f>+VLOOKUP(A114,[3]gdp_data!$A$1:$O$209,15,0)</f>
        <v>#N/A</v>
      </c>
      <c r="T114" t="e">
        <f t="shared" si="9"/>
        <v>#N/A</v>
      </c>
      <c r="U114" t="e">
        <f t="shared" si="10"/>
        <v>#N/A</v>
      </c>
      <c r="V114" t="e">
        <f t="shared" si="11"/>
        <v>#N/A</v>
      </c>
      <c r="W114" s="11" t="e">
        <f t="shared" si="12"/>
        <v>#N/A</v>
      </c>
      <c r="X114" s="11" t="e">
        <f t="shared" si="13"/>
        <v>#N/A</v>
      </c>
      <c r="Y114" t="e">
        <f>VLOOKUP(A114, [1]political_stability_terrorism!$A$1:$B$192, 2, 0)</f>
        <v>#N/A</v>
      </c>
    </row>
    <row r="115" spans="1:25" x14ac:dyDescent="0.35">
      <c r="A115" t="s">
        <v>324</v>
      </c>
      <c r="B115" t="s">
        <v>325</v>
      </c>
      <c r="C115" t="s">
        <v>521</v>
      </c>
      <c r="D115" t="s">
        <v>522</v>
      </c>
      <c r="E115" s="19">
        <v>87809419</v>
      </c>
      <c r="F115" s="19">
        <v>89293490</v>
      </c>
      <c r="G115" s="19">
        <v>90751864</v>
      </c>
      <c r="H115" s="19">
        <v>92220879</v>
      </c>
      <c r="I115" s="19">
        <v>93726624</v>
      </c>
      <c r="J115" s="19">
        <v>95277940</v>
      </c>
      <c r="K115" s="19">
        <v>96866642</v>
      </c>
      <c r="L115" s="19">
        <v>98481032</v>
      </c>
      <c r="M115" s="19">
        <v>100102249</v>
      </c>
      <c r="N115" s="19">
        <v>101716359</v>
      </c>
      <c r="O115" s="19">
        <v>103320222</v>
      </c>
      <c r="P115">
        <f>+VLOOKUP(A115,[2]rural_population_percent!$A$1:$P$209,16,0)</f>
        <v>55.765000000000001</v>
      </c>
      <c r="Q115" s="19">
        <f t="shared" si="7"/>
        <v>45703700.201700002</v>
      </c>
      <c r="R115">
        <f t="shared" si="8"/>
        <v>57616521.798299998</v>
      </c>
      <c r="S115" t="e">
        <f>+VLOOKUP(A115,[3]gdp_data!$A$1:$O$209,15,0)</f>
        <v>#N/A</v>
      </c>
      <c r="T115" t="e">
        <f t="shared" si="9"/>
        <v>#N/A</v>
      </c>
      <c r="U115" t="e">
        <f t="shared" si="10"/>
        <v>#N/A</v>
      </c>
      <c r="V115" t="e">
        <f t="shared" si="11"/>
        <v>#N/A</v>
      </c>
      <c r="W115" s="11" t="e">
        <f t="shared" si="12"/>
        <v>#N/A</v>
      </c>
      <c r="X115" s="11" t="e">
        <f t="shared" si="13"/>
        <v>#N/A</v>
      </c>
      <c r="Y115" t="e">
        <f>VLOOKUP(A115, [1]political_stability_terrorism!$A$1:$B$192, 2, 0)</f>
        <v>#N/A</v>
      </c>
    </row>
    <row r="116" spans="1:25" x14ac:dyDescent="0.35">
      <c r="A116" t="s">
        <v>404</v>
      </c>
      <c r="B116" t="s">
        <v>405</v>
      </c>
      <c r="C116" t="s">
        <v>521</v>
      </c>
      <c r="D116" t="s">
        <v>522</v>
      </c>
      <c r="E116" s="19">
        <v>4810105</v>
      </c>
      <c r="F116" s="19">
        <v>4870137</v>
      </c>
      <c r="G116" s="19">
        <v>4935762</v>
      </c>
      <c r="H116" s="19">
        <v>5007950</v>
      </c>
      <c r="I116" s="19">
        <v>5087210</v>
      </c>
      <c r="J116" s="19">
        <v>5174061</v>
      </c>
      <c r="K116" s="19">
        <v>5267839</v>
      </c>
      <c r="L116" s="19">
        <v>5366277</v>
      </c>
      <c r="M116" s="19">
        <v>5466241</v>
      </c>
      <c r="N116" s="19">
        <v>5565284</v>
      </c>
      <c r="O116" s="19">
        <v>5662544</v>
      </c>
      <c r="P116">
        <f>+VLOOKUP(A116,[2]rural_population_percent!$A$1:$P$209,16,0)</f>
        <v>49.234000000000002</v>
      </c>
      <c r="Q116" s="19">
        <f t="shared" ref="Q116:Q176" si="14">+O116-R116</f>
        <v>2874647.0870400001</v>
      </c>
      <c r="R116">
        <f t="shared" ref="R116:R176" si="15">+O116*P116/100</f>
        <v>2787896.9129599999</v>
      </c>
      <c r="S116" t="e">
        <f>+VLOOKUP(A116,[3]gdp_data!$A$1:$O$209,15,0)</f>
        <v>#N/A</v>
      </c>
      <c r="T116" t="e">
        <f t="shared" ref="T116:T176" si="16">+S116/O116</f>
        <v>#N/A</v>
      </c>
      <c r="U116" t="e">
        <f t="shared" si="10"/>
        <v>#N/A</v>
      </c>
      <c r="V116" t="e">
        <f t="shared" si="11"/>
        <v>#N/A</v>
      </c>
      <c r="W116" s="11" t="e">
        <f t="shared" si="12"/>
        <v>#N/A</v>
      </c>
      <c r="X116" s="11" t="e">
        <f t="shared" si="13"/>
        <v>#N/A</v>
      </c>
      <c r="Y116" t="e">
        <f>VLOOKUP(A116, [1]political_stability_terrorism!$A$1:$B$192, 2, 0)</f>
        <v>#N/A</v>
      </c>
    </row>
    <row r="117" spans="1:25" x14ac:dyDescent="0.35">
      <c r="A117" t="s">
        <v>282</v>
      </c>
      <c r="B117" t="s">
        <v>283</v>
      </c>
      <c r="C117" t="s">
        <v>521</v>
      </c>
      <c r="D117" t="s">
        <v>522</v>
      </c>
      <c r="E117" s="19">
        <v>2558012</v>
      </c>
      <c r="F117" s="19">
        <v>2591670</v>
      </c>
      <c r="G117" s="19">
        <v>2628131</v>
      </c>
      <c r="H117" s="19">
        <v>2668289</v>
      </c>
      <c r="I117" s="19">
        <v>2712650</v>
      </c>
      <c r="J117" s="19">
        <v>2761516</v>
      </c>
      <c r="K117" s="19">
        <v>2814226</v>
      </c>
      <c r="L117" s="19">
        <v>2869107</v>
      </c>
      <c r="M117" s="19">
        <v>2923896</v>
      </c>
      <c r="N117" s="19">
        <v>2976877</v>
      </c>
      <c r="O117" s="19">
        <v>3027398</v>
      </c>
      <c r="P117">
        <f>+VLOOKUP(A117,[2]rural_population_percent!$A$1:$P$209,16,0)</f>
        <v>26.43</v>
      </c>
      <c r="Q117" s="19">
        <f t="shared" si="14"/>
        <v>2227256.7086</v>
      </c>
      <c r="R117">
        <f t="shared" si="15"/>
        <v>800141.29139999999</v>
      </c>
      <c r="S117" t="e">
        <f>+VLOOKUP(A117,[3]gdp_data!$A$1:$O$209,15,0)</f>
        <v>#N/A</v>
      </c>
      <c r="T117" t="e">
        <f t="shared" si="16"/>
        <v>#N/A</v>
      </c>
      <c r="U117" t="e">
        <f t="shared" ref="U117:U177" si="17">+T117*Q117</f>
        <v>#N/A</v>
      </c>
      <c r="V117" t="e">
        <f t="shared" ref="V117:V177" si="18">+T117*R117</f>
        <v>#N/A</v>
      </c>
      <c r="W117" s="11" t="e">
        <f t="shared" ref="W117:W177" si="19">+U117/S117</f>
        <v>#N/A</v>
      </c>
      <c r="X117" s="11" t="e">
        <f t="shared" ref="X117:X177" si="20">+V117/S117</f>
        <v>#N/A</v>
      </c>
      <c r="Y117" t="e">
        <f>VLOOKUP(A117, [1]political_stability_terrorism!$A$1:$B$192, 2, 0)</f>
        <v>#N/A</v>
      </c>
    </row>
    <row r="118" spans="1:25" x14ac:dyDescent="0.35">
      <c r="A118" t="s">
        <v>104</v>
      </c>
      <c r="B118" t="s">
        <v>105</v>
      </c>
      <c r="C118" t="s">
        <v>521</v>
      </c>
      <c r="D118" t="s">
        <v>522</v>
      </c>
      <c r="E118" s="19">
        <v>796208</v>
      </c>
      <c r="F118" s="19">
        <v>809402</v>
      </c>
      <c r="G118" s="19">
        <v>822934</v>
      </c>
      <c r="H118" s="19">
        <v>836840</v>
      </c>
      <c r="I118" s="19">
        <v>851146</v>
      </c>
      <c r="J118" s="19">
        <v>865937</v>
      </c>
      <c r="K118" s="19">
        <v>881185</v>
      </c>
      <c r="L118" s="19">
        <v>896688</v>
      </c>
      <c r="M118" s="19">
        <v>912164</v>
      </c>
      <c r="N118" s="19">
        <v>927414</v>
      </c>
      <c r="O118" s="19">
        <v>942333</v>
      </c>
      <c r="P118">
        <f>+VLOOKUP(A118,[2]rural_population_percent!$A$1:$P$209,16,0)</f>
        <v>22.477</v>
      </c>
      <c r="Q118" s="19">
        <f t="shared" si="14"/>
        <v>730524.81158999994</v>
      </c>
      <c r="R118">
        <f t="shared" si="15"/>
        <v>211808.18841000003</v>
      </c>
      <c r="S118" t="e">
        <f>+VLOOKUP(A118,[3]gdp_data!$A$1:$O$209,15,0)</f>
        <v>#N/A</v>
      </c>
      <c r="T118" t="e">
        <f t="shared" si="16"/>
        <v>#N/A</v>
      </c>
      <c r="U118" t="e">
        <f t="shared" si="17"/>
        <v>#N/A</v>
      </c>
      <c r="V118" t="e">
        <f t="shared" si="18"/>
        <v>#N/A</v>
      </c>
      <c r="W118" s="11" t="e">
        <f t="shared" si="19"/>
        <v>#N/A</v>
      </c>
      <c r="X118" s="11" t="e">
        <f t="shared" si="20"/>
        <v>#N/A</v>
      </c>
      <c r="Y118" t="e">
        <f>VLOOKUP(A118, [1]political_stability_terrorism!$A$1:$B$192, 2, 0)</f>
        <v>#N/A</v>
      </c>
    </row>
    <row r="119" spans="1:25" x14ac:dyDescent="0.35">
      <c r="A119" t="s">
        <v>62</v>
      </c>
      <c r="B119" t="s">
        <v>63</v>
      </c>
      <c r="C119" t="s">
        <v>521</v>
      </c>
      <c r="D119" t="s">
        <v>522</v>
      </c>
      <c r="E119" s="19">
        <v>672228</v>
      </c>
      <c r="F119" s="19">
        <v>686958</v>
      </c>
      <c r="G119" s="19">
        <v>700950</v>
      </c>
      <c r="H119" s="19">
        <v>714458</v>
      </c>
      <c r="I119" s="19">
        <v>727641</v>
      </c>
      <c r="J119" s="19">
        <v>740510</v>
      </c>
      <c r="K119" s="19">
        <v>752967</v>
      </c>
      <c r="L119" s="19">
        <v>764961</v>
      </c>
      <c r="M119" s="19">
        <v>776448</v>
      </c>
      <c r="N119" s="19">
        <v>787386</v>
      </c>
      <c r="O119" s="19">
        <v>797765</v>
      </c>
      <c r="P119">
        <f>+VLOOKUP(A119,[2]rural_population_percent!$A$1:$P$209,16,0)</f>
        <v>59.905000000000001</v>
      </c>
      <c r="Q119" s="19">
        <f t="shared" si="14"/>
        <v>319863.87675</v>
      </c>
      <c r="R119">
        <f t="shared" si="15"/>
        <v>477901.12325</v>
      </c>
      <c r="S119" t="e">
        <f>+VLOOKUP(A119,[3]gdp_data!$A$1:$O$209,15,0)</f>
        <v>#N/A</v>
      </c>
      <c r="T119" t="e">
        <f t="shared" si="16"/>
        <v>#N/A</v>
      </c>
      <c r="U119" t="e">
        <f t="shared" si="17"/>
        <v>#N/A</v>
      </c>
      <c r="V119" t="e">
        <f t="shared" si="18"/>
        <v>#N/A</v>
      </c>
      <c r="W119" s="11" t="e">
        <f t="shared" si="19"/>
        <v>#N/A</v>
      </c>
      <c r="X119" s="11" t="e">
        <f t="shared" si="20"/>
        <v>#N/A</v>
      </c>
      <c r="Y119" t="e">
        <f>VLOOKUP(A119, [1]political_stability_terrorism!$A$1:$B$192, 2, 0)</f>
        <v>#N/A</v>
      </c>
    </row>
    <row r="120" spans="1:25" x14ac:dyDescent="0.35">
      <c r="A120" t="s">
        <v>320</v>
      </c>
      <c r="B120" t="s">
        <v>321</v>
      </c>
      <c r="C120" t="s">
        <v>521</v>
      </c>
      <c r="D120" t="s">
        <v>522</v>
      </c>
      <c r="E120" s="19">
        <v>3391905</v>
      </c>
      <c r="F120" s="19">
        <v>3453807</v>
      </c>
      <c r="G120" s="19">
        <v>3516268</v>
      </c>
      <c r="H120" s="19">
        <v>3579385</v>
      </c>
      <c r="I120" s="19">
        <v>3643222</v>
      </c>
      <c r="J120" s="19">
        <v>3707782</v>
      </c>
      <c r="K120" s="19">
        <v>3772938</v>
      </c>
      <c r="L120" s="19">
        <v>3838462</v>
      </c>
      <c r="M120" s="19">
        <v>3903986</v>
      </c>
      <c r="N120" s="19">
        <v>3969249</v>
      </c>
      <c r="O120" s="19">
        <v>4034119</v>
      </c>
      <c r="P120">
        <f>+VLOOKUP(A120,[2]rural_population_percent!$A$1:$P$209,16,0)</f>
        <v>32.799999999999997</v>
      </c>
      <c r="Q120" s="19">
        <f t="shared" si="14"/>
        <v>2710927.9680000003</v>
      </c>
      <c r="R120">
        <f t="shared" si="15"/>
        <v>1323191.0319999999</v>
      </c>
      <c r="S120" t="e">
        <f>+VLOOKUP(A120,[3]gdp_data!$A$1:$O$209,15,0)</f>
        <v>#N/A</v>
      </c>
      <c r="T120" t="e">
        <f t="shared" si="16"/>
        <v>#N/A</v>
      </c>
      <c r="U120" t="e">
        <f t="shared" si="17"/>
        <v>#N/A</v>
      </c>
      <c r="V120" t="e">
        <f t="shared" si="18"/>
        <v>#N/A</v>
      </c>
      <c r="W120" s="11" t="e">
        <f t="shared" si="19"/>
        <v>#N/A</v>
      </c>
      <c r="X120" s="11" t="e">
        <f t="shared" si="20"/>
        <v>#N/A</v>
      </c>
      <c r="Y120" t="e">
        <f>VLOOKUP(A120, [1]political_stability_terrorism!$A$1:$B$192, 2, 0)</f>
        <v>#N/A</v>
      </c>
    </row>
    <row r="121" spans="1:25" x14ac:dyDescent="0.35">
      <c r="A121" t="s">
        <v>293</v>
      </c>
      <c r="B121" t="s">
        <v>294</v>
      </c>
      <c r="C121" t="s">
        <v>521</v>
      </c>
      <c r="D121" t="s">
        <v>522</v>
      </c>
      <c r="E121" s="19">
        <v>26143566</v>
      </c>
      <c r="F121" s="19">
        <v>26625845</v>
      </c>
      <c r="G121" s="19">
        <v>27111069</v>
      </c>
      <c r="H121" s="19">
        <v>27605383</v>
      </c>
      <c r="I121" s="19">
        <v>28112289</v>
      </c>
      <c r="J121" s="19">
        <v>28635128</v>
      </c>
      <c r="K121" s="19">
        <v>29170456</v>
      </c>
      <c r="L121" s="19">
        <v>29706724</v>
      </c>
      <c r="M121" s="19">
        <v>30228017</v>
      </c>
      <c r="N121" s="19">
        <v>30723155</v>
      </c>
      <c r="O121" s="19">
        <v>31187265</v>
      </c>
      <c r="P121">
        <f>+VLOOKUP(A121,[2]rural_population_percent!$A$1:$P$209,16,0)</f>
        <v>23.994</v>
      </c>
      <c r="Q121" s="19">
        <f t="shared" si="14"/>
        <v>23704192.635899998</v>
      </c>
      <c r="R121">
        <f t="shared" si="15"/>
        <v>7483072.3640999999</v>
      </c>
      <c r="S121" t="e">
        <f>+VLOOKUP(A121,[3]gdp_data!$A$1:$O$209,15,0)</f>
        <v>#N/A</v>
      </c>
      <c r="T121" t="e">
        <f t="shared" si="16"/>
        <v>#N/A</v>
      </c>
      <c r="U121" t="e">
        <f t="shared" si="17"/>
        <v>#N/A</v>
      </c>
      <c r="V121" t="e">
        <f t="shared" si="18"/>
        <v>#N/A</v>
      </c>
      <c r="W121" s="11" t="e">
        <f t="shared" si="19"/>
        <v>#N/A</v>
      </c>
      <c r="X121" s="11" t="e">
        <f t="shared" si="20"/>
        <v>#N/A</v>
      </c>
      <c r="Y121" t="e">
        <f>VLOOKUP(A121, [1]political_stability_terrorism!$A$1:$B$192, 2, 0)</f>
        <v>#N/A</v>
      </c>
    </row>
    <row r="122" spans="1:25" x14ac:dyDescent="0.35">
      <c r="A122" t="s">
        <v>64</v>
      </c>
      <c r="B122" t="s">
        <v>65</v>
      </c>
      <c r="C122" t="s">
        <v>521</v>
      </c>
      <c r="D122" t="s">
        <v>522</v>
      </c>
      <c r="E122" s="19">
        <v>1884238</v>
      </c>
      <c r="F122" s="19">
        <v>1914414</v>
      </c>
      <c r="G122" s="19">
        <v>1946351</v>
      </c>
      <c r="H122" s="19">
        <v>1979882</v>
      </c>
      <c r="I122" s="19">
        <v>2014866</v>
      </c>
      <c r="J122" s="19">
        <v>2051339</v>
      </c>
      <c r="K122" s="19">
        <v>2089315</v>
      </c>
      <c r="L122" s="19">
        <v>2128507</v>
      </c>
      <c r="M122" s="19">
        <v>2168573</v>
      </c>
      <c r="N122" s="19">
        <v>2209197</v>
      </c>
      <c r="O122" s="19">
        <v>2250260</v>
      </c>
      <c r="P122">
        <f>+VLOOKUP(A122,[2]rural_population_percent!$A$1:$P$209,16,0)</f>
        <v>42.015999999999998</v>
      </c>
      <c r="Q122" s="19">
        <f t="shared" si="14"/>
        <v>1304790.7584000002</v>
      </c>
      <c r="R122">
        <f t="shared" si="15"/>
        <v>945469.24159999995</v>
      </c>
      <c r="S122" t="e">
        <f>+VLOOKUP(A122,[3]gdp_data!$A$1:$O$209,15,0)</f>
        <v>#N/A</v>
      </c>
      <c r="T122" t="e">
        <f t="shared" si="16"/>
        <v>#N/A</v>
      </c>
      <c r="U122" t="e">
        <f t="shared" si="17"/>
        <v>#N/A</v>
      </c>
      <c r="V122" t="e">
        <f t="shared" si="18"/>
        <v>#N/A</v>
      </c>
      <c r="W122" s="11" t="e">
        <f t="shared" si="19"/>
        <v>#N/A</v>
      </c>
      <c r="X122" s="11" t="e">
        <f t="shared" si="20"/>
        <v>#N/A</v>
      </c>
      <c r="Y122" t="e">
        <f>VLOOKUP(A122, [1]political_stability_terrorism!$A$1:$B$192, 2, 0)</f>
        <v>#N/A</v>
      </c>
    </row>
    <row r="123" spans="1:25" x14ac:dyDescent="0.35">
      <c r="A123" t="s">
        <v>124</v>
      </c>
      <c r="B123" t="s">
        <v>125</v>
      </c>
      <c r="C123" t="s">
        <v>521</v>
      </c>
      <c r="D123" t="s">
        <v>522</v>
      </c>
      <c r="E123" s="19">
        <v>4066648</v>
      </c>
      <c r="F123" s="19">
        <v>4153332</v>
      </c>
      <c r="G123" s="19">
        <v>4232636</v>
      </c>
      <c r="H123" s="19">
        <v>4310334</v>
      </c>
      <c r="I123" s="19">
        <v>4390840</v>
      </c>
      <c r="J123" s="19">
        <v>4474690</v>
      </c>
      <c r="K123" s="19">
        <v>4554456.5333333304</v>
      </c>
      <c r="L123" s="19">
        <v>4635326.0190476198</v>
      </c>
      <c r="M123" s="19">
        <v>4716195.5047618998</v>
      </c>
      <c r="N123" s="19">
        <v>4797064.9904761901</v>
      </c>
      <c r="O123" s="19">
        <v>4877934.4761904804</v>
      </c>
      <c r="P123">
        <f>+VLOOKUP(A123,[2]rural_population_percent!$A$1:$P$209,16,0)</f>
        <v>76.9618857142857</v>
      </c>
      <c r="Q123" s="19">
        <f t="shared" si="14"/>
        <v>1123784.1194070219</v>
      </c>
      <c r="R123">
        <f t="shared" si="15"/>
        <v>3754150.3567834585</v>
      </c>
      <c r="S123" t="e">
        <f>+VLOOKUP(A123,[3]gdp_data!$A$1:$O$209,15,0)</f>
        <v>#N/A</v>
      </c>
      <c r="T123" t="e">
        <f t="shared" si="16"/>
        <v>#N/A</v>
      </c>
      <c r="U123" t="e">
        <f t="shared" si="17"/>
        <v>#N/A</v>
      </c>
      <c r="V123" t="e">
        <f t="shared" si="18"/>
        <v>#N/A</v>
      </c>
      <c r="W123" s="11" t="e">
        <f t="shared" si="19"/>
        <v>#N/A</v>
      </c>
      <c r="X123" s="11" t="e">
        <f t="shared" si="20"/>
        <v>#N/A</v>
      </c>
      <c r="Y123" t="e">
        <f>VLOOKUP(A123, [1]political_stability_terrorism!$A$1:$B$192, 2, 0)</f>
        <v>#N/A</v>
      </c>
    </row>
    <row r="124" spans="1:25" x14ac:dyDescent="0.35">
      <c r="A124" t="s">
        <v>112</v>
      </c>
      <c r="B124" t="s">
        <v>113</v>
      </c>
      <c r="C124" t="s">
        <v>521</v>
      </c>
      <c r="D124" t="s">
        <v>522</v>
      </c>
      <c r="E124" s="19">
        <v>33777915</v>
      </c>
      <c r="F124" s="19">
        <v>34300076</v>
      </c>
      <c r="G124" s="19">
        <v>34860715</v>
      </c>
      <c r="H124" s="19">
        <v>35465760</v>
      </c>
      <c r="I124" s="19">
        <v>36117637</v>
      </c>
      <c r="J124" s="19">
        <v>36819558</v>
      </c>
      <c r="K124" s="19">
        <v>37565847</v>
      </c>
      <c r="L124" s="19">
        <v>38338562</v>
      </c>
      <c r="M124" s="19">
        <v>39113313</v>
      </c>
      <c r="N124" s="19">
        <v>39871528</v>
      </c>
      <c r="O124" s="19">
        <v>40606052</v>
      </c>
      <c r="P124">
        <f>+VLOOKUP(A124,[2]rural_population_percent!$A$1:$P$209,16,0)</f>
        <v>28.138999999999999</v>
      </c>
      <c r="Q124" s="19">
        <f t="shared" si="14"/>
        <v>29179915.027720001</v>
      </c>
      <c r="R124">
        <f t="shared" si="15"/>
        <v>11426136.972279999</v>
      </c>
      <c r="S124" t="e">
        <f>+VLOOKUP(A124,[3]gdp_data!$A$1:$O$209,15,0)</f>
        <v>#N/A</v>
      </c>
      <c r="T124" t="e">
        <f t="shared" si="16"/>
        <v>#N/A</v>
      </c>
      <c r="U124" t="e">
        <f t="shared" si="17"/>
        <v>#N/A</v>
      </c>
      <c r="V124" t="e">
        <f t="shared" si="18"/>
        <v>#N/A</v>
      </c>
      <c r="W124" s="11" t="e">
        <f t="shared" si="19"/>
        <v>#N/A</v>
      </c>
      <c r="X124" s="11" t="e">
        <f t="shared" si="20"/>
        <v>#N/A</v>
      </c>
      <c r="Y124" t="e">
        <f>VLOOKUP(A124, [1]political_stability_terrorism!$A$1:$B$192, 2, 0)</f>
        <v>#N/A</v>
      </c>
    </row>
    <row r="125" spans="1:25" x14ac:dyDescent="0.35">
      <c r="A125" t="s">
        <v>433</v>
      </c>
      <c r="B125" t="s">
        <v>434</v>
      </c>
      <c r="C125" t="s">
        <v>521</v>
      </c>
      <c r="D125" t="s">
        <v>522</v>
      </c>
      <c r="E125" s="19">
        <v>26488250</v>
      </c>
      <c r="F125" s="19">
        <v>26868000</v>
      </c>
      <c r="G125" s="19">
        <v>27302800</v>
      </c>
      <c r="H125" s="19">
        <v>27767400</v>
      </c>
      <c r="I125" s="19">
        <v>28562400</v>
      </c>
      <c r="J125" s="19">
        <v>29339400</v>
      </c>
      <c r="K125" s="19">
        <v>29774500</v>
      </c>
      <c r="L125" s="19">
        <v>30243200</v>
      </c>
      <c r="M125" s="19">
        <v>30757700</v>
      </c>
      <c r="N125" s="19">
        <v>31298900</v>
      </c>
      <c r="O125" s="19">
        <v>31847900</v>
      </c>
      <c r="P125">
        <f>+VLOOKUP(A125,[2]rural_population_percent!$A$1:$P$209,16,0)</f>
        <v>63.38</v>
      </c>
      <c r="Q125" s="19">
        <f t="shared" si="14"/>
        <v>11662700.98</v>
      </c>
      <c r="R125">
        <f t="shared" si="15"/>
        <v>20185199.02</v>
      </c>
      <c r="S125" t="e">
        <f>+VLOOKUP(A125,[3]gdp_data!$A$1:$O$209,15,0)</f>
        <v>#N/A</v>
      </c>
      <c r="T125" t="e">
        <f t="shared" si="16"/>
        <v>#N/A</v>
      </c>
      <c r="U125" t="e">
        <f t="shared" si="17"/>
        <v>#N/A</v>
      </c>
      <c r="V125" t="e">
        <f t="shared" si="18"/>
        <v>#N/A</v>
      </c>
      <c r="W125" s="11" t="e">
        <f t="shared" si="19"/>
        <v>#N/A</v>
      </c>
      <c r="X125" s="11" t="e">
        <f t="shared" si="20"/>
        <v>#N/A</v>
      </c>
      <c r="Y125" t="e">
        <f>VLOOKUP(A125, [1]political_stability_terrorism!$A$1:$B$192, 2, 0)</f>
        <v>#N/A</v>
      </c>
    </row>
    <row r="126" spans="1:25" x14ac:dyDescent="0.35">
      <c r="A126" t="s">
        <v>296</v>
      </c>
      <c r="B126" t="s">
        <v>297</v>
      </c>
      <c r="C126" t="s">
        <v>521</v>
      </c>
      <c r="D126" t="s">
        <v>522</v>
      </c>
      <c r="E126" s="19">
        <v>2055734</v>
      </c>
      <c r="F126" s="19">
        <v>2079915</v>
      </c>
      <c r="G126" s="19">
        <v>2106375</v>
      </c>
      <c r="H126" s="19">
        <v>2137040</v>
      </c>
      <c r="I126" s="19">
        <v>2173170</v>
      </c>
      <c r="J126" s="19">
        <v>2215621</v>
      </c>
      <c r="K126" s="19">
        <v>2263934</v>
      </c>
      <c r="L126" s="19">
        <v>2316520</v>
      </c>
      <c r="M126" s="19">
        <v>2370992</v>
      </c>
      <c r="N126" s="19">
        <v>2425561</v>
      </c>
      <c r="O126" s="19">
        <v>2479713</v>
      </c>
      <c r="P126">
        <f>+VLOOKUP(A126,[2]rural_population_percent!$A$1:$P$209,16,0)</f>
        <v>51.429000000000002</v>
      </c>
      <c r="Q126" s="19">
        <f t="shared" si="14"/>
        <v>1204421.40123</v>
      </c>
      <c r="R126">
        <f t="shared" si="15"/>
        <v>1275291.59877</v>
      </c>
      <c r="S126" t="e">
        <f>+VLOOKUP(A126,[3]gdp_data!$A$1:$O$209,15,0)</f>
        <v>#N/A</v>
      </c>
      <c r="T126" t="e">
        <f t="shared" si="16"/>
        <v>#N/A</v>
      </c>
      <c r="U126" t="e">
        <f t="shared" si="17"/>
        <v>#N/A</v>
      </c>
      <c r="V126" t="e">
        <f t="shared" si="18"/>
        <v>#N/A</v>
      </c>
      <c r="W126" s="11" t="e">
        <f t="shared" si="19"/>
        <v>#N/A</v>
      </c>
      <c r="X126" s="11" t="e">
        <f t="shared" si="20"/>
        <v>#N/A</v>
      </c>
      <c r="Y126" t="e">
        <f>VLOOKUP(A126, [1]political_stability_terrorism!$A$1:$B$192, 2, 0)</f>
        <v>#N/A</v>
      </c>
    </row>
    <row r="127" spans="1:25" x14ac:dyDescent="0.35">
      <c r="A127" t="s">
        <v>171</v>
      </c>
      <c r="B127" t="s">
        <v>172</v>
      </c>
      <c r="C127" t="s">
        <v>521</v>
      </c>
      <c r="D127" t="s">
        <v>522</v>
      </c>
      <c r="E127" s="19">
        <v>7541406</v>
      </c>
      <c r="F127" s="19">
        <v>7707972</v>
      </c>
      <c r="G127" s="19">
        <v>7872658</v>
      </c>
      <c r="H127" s="19">
        <v>8035021</v>
      </c>
      <c r="I127" s="19">
        <v>8194778</v>
      </c>
      <c r="J127" s="19">
        <v>8351600</v>
      </c>
      <c r="K127" s="19">
        <v>8505646</v>
      </c>
      <c r="L127" s="19">
        <v>8657785</v>
      </c>
      <c r="M127" s="19">
        <v>8809216</v>
      </c>
      <c r="N127" s="19">
        <v>8960829</v>
      </c>
      <c r="O127" s="19">
        <v>9112867</v>
      </c>
      <c r="P127">
        <f>+VLOOKUP(A127,[2]rural_population_percent!$A$1:$P$209,16,0)</f>
        <v>44.106999999999999</v>
      </c>
      <c r="Q127" s="19">
        <f t="shared" si="14"/>
        <v>5093454.7523100004</v>
      </c>
      <c r="R127">
        <f t="shared" si="15"/>
        <v>4019412.2476900001</v>
      </c>
      <c r="S127" t="e">
        <f>+VLOOKUP(A127,[3]gdp_data!$A$1:$O$209,15,0)</f>
        <v>#N/A</v>
      </c>
      <c r="T127" t="e">
        <f t="shared" si="16"/>
        <v>#N/A</v>
      </c>
      <c r="U127" t="e">
        <f t="shared" si="17"/>
        <v>#N/A</v>
      </c>
      <c r="V127" t="e">
        <f t="shared" si="18"/>
        <v>#N/A</v>
      </c>
      <c r="W127" s="11" t="e">
        <f t="shared" si="19"/>
        <v>#N/A</v>
      </c>
      <c r="X127" s="11" t="e">
        <f t="shared" si="20"/>
        <v>#N/A</v>
      </c>
      <c r="Y127" t="e">
        <f>VLOOKUP(A127, [1]political_stability_terrorism!$A$1:$B$192, 2, 0)</f>
        <v>#N/A</v>
      </c>
    </row>
    <row r="128" spans="1:25" x14ac:dyDescent="0.35">
      <c r="A128" t="s">
        <v>407</v>
      </c>
      <c r="B128" t="s">
        <v>408</v>
      </c>
      <c r="C128" t="s">
        <v>521</v>
      </c>
      <c r="D128" t="s">
        <v>522</v>
      </c>
      <c r="E128" s="19">
        <v>1048621</v>
      </c>
      <c r="F128" s="19">
        <v>1064973</v>
      </c>
      <c r="G128" s="19">
        <v>1078110</v>
      </c>
      <c r="H128" s="19">
        <v>1092021</v>
      </c>
      <c r="I128" s="19">
        <v>1109591</v>
      </c>
      <c r="J128" s="19">
        <v>1131523</v>
      </c>
      <c r="K128" s="19">
        <v>1156760</v>
      </c>
      <c r="L128" s="19">
        <v>1184366</v>
      </c>
      <c r="M128" s="19">
        <v>1212814</v>
      </c>
      <c r="N128" s="19">
        <v>1240977</v>
      </c>
      <c r="O128" s="19">
        <v>1268671</v>
      </c>
      <c r="P128">
        <f>+VLOOKUP(A128,[2]rural_population_percent!$A$1:$P$209,16,0)</f>
        <v>65.977999999999994</v>
      </c>
      <c r="Q128" s="19">
        <f t="shared" si="14"/>
        <v>431627.24762000004</v>
      </c>
      <c r="R128">
        <f t="shared" si="15"/>
        <v>837043.75237999996</v>
      </c>
      <c r="S128" t="e">
        <f>+VLOOKUP(A128,[3]gdp_data!$A$1:$O$209,15,0)</f>
        <v>#N/A</v>
      </c>
      <c r="T128" t="e">
        <f t="shared" si="16"/>
        <v>#N/A</v>
      </c>
      <c r="U128" t="e">
        <f t="shared" si="17"/>
        <v>#N/A</v>
      </c>
      <c r="V128" t="e">
        <f t="shared" si="18"/>
        <v>#N/A</v>
      </c>
      <c r="W128" s="11" t="e">
        <f t="shared" si="19"/>
        <v>#N/A</v>
      </c>
      <c r="X128" s="11" t="e">
        <f t="shared" si="20"/>
        <v>#N/A</v>
      </c>
      <c r="Y128" t="e">
        <f>VLOOKUP(A128, [1]political_stability_terrorism!$A$1:$B$192, 2, 0)</f>
        <v>#N/A</v>
      </c>
    </row>
    <row r="129" spans="1:25" x14ac:dyDescent="0.35">
      <c r="A129" t="s">
        <v>198</v>
      </c>
      <c r="B129" t="s">
        <v>199</v>
      </c>
      <c r="C129" t="s">
        <v>521</v>
      </c>
      <c r="D129" t="s">
        <v>522</v>
      </c>
      <c r="E129" s="19">
        <v>7053700</v>
      </c>
      <c r="F129" s="19">
        <v>7180100</v>
      </c>
      <c r="G129" s="19">
        <v>7308800</v>
      </c>
      <c r="H129" s="19">
        <v>7485600</v>
      </c>
      <c r="I129" s="19">
        <v>7623600</v>
      </c>
      <c r="J129" s="19">
        <v>7765800</v>
      </c>
      <c r="K129" s="19">
        <v>7910500</v>
      </c>
      <c r="L129" s="19">
        <v>8059500</v>
      </c>
      <c r="M129" s="19">
        <v>8215700</v>
      </c>
      <c r="N129" s="19">
        <v>8380100</v>
      </c>
      <c r="O129" s="19">
        <v>8546000</v>
      </c>
      <c r="P129">
        <f>+VLOOKUP(A129,[2]rural_population_percent!$A$1:$P$209,16,0)</f>
        <v>7.73</v>
      </c>
      <c r="Q129" s="19">
        <f t="shared" si="14"/>
        <v>7885394.2000000002</v>
      </c>
      <c r="R129">
        <f t="shared" si="15"/>
        <v>660605.80000000005</v>
      </c>
      <c r="S129" t="e">
        <f>+VLOOKUP(A129,[3]gdp_data!$A$1:$O$209,15,0)</f>
        <v>#N/A</v>
      </c>
      <c r="T129" t="e">
        <f t="shared" si="16"/>
        <v>#N/A</v>
      </c>
      <c r="U129" t="e">
        <f t="shared" si="17"/>
        <v>#N/A</v>
      </c>
      <c r="V129" t="e">
        <f t="shared" si="18"/>
        <v>#N/A</v>
      </c>
      <c r="W129" s="11" t="e">
        <f t="shared" si="19"/>
        <v>#N/A</v>
      </c>
      <c r="X129" s="11" t="e">
        <f t="shared" si="20"/>
        <v>#N/A</v>
      </c>
      <c r="Y129" t="e">
        <f>VLOOKUP(A129, [1]political_stability_terrorism!$A$1:$B$192, 2, 0)</f>
        <v>#N/A</v>
      </c>
    </row>
    <row r="130" spans="1:25" x14ac:dyDescent="0.35">
      <c r="A130" t="s">
        <v>216</v>
      </c>
      <c r="B130" t="s">
        <v>217</v>
      </c>
      <c r="C130" t="s">
        <v>521</v>
      </c>
      <c r="D130" t="s">
        <v>522</v>
      </c>
      <c r="E130" s="19">
        <v>94260</v>
      </c>
      <c r="F130" s="19">
        <v>96311</v>
      </c>
      <c r="G130" s="19">
        <v>98440</v>
      </c>
      <c r="H130" s="19">
        <v>100568</v>
      </c>
      <c r="I130" s="19">
        <v>102652</v>
      </c>
      <c r="J130" s="19">
        <v>104656</v>
      </c>
      <c r="K130" s="19">
        <v>106613</v>
      </c>
      <c r="L130" s="19">
        <v>108535</v>
      </c>
      <c r="M130" s="19">
        <v>110458</v>
      </c>
      <c r="N130" s="19">
        <v>112407</v>
      </c>
      <c r="O130" s="19">
        <v>114395</v>
      </c>
      <c r="P130">
        <f>+VLOOKUP(A130,[2]rural_population_percent!$A$1:$P$209,16,0)</f>
        <v>55.396999999999998</v>
      </c>
      <c r="Q130" s="19">
        <f t="shared" si="14"/>
        <v>51023.601850000006</v>
      </c>
      <c r="R130">
        <f t="shared" si="15"/>
        <v>63371.398149999994</v>
      </c>
      <c r="S130" t="e">
        <f>+VLOOKUP(A130,[3]gdp_data!$A$1:$O$209,15,0)</f>
        <v>#N/A</v>
      </c>
      <c r="T130" t="e">
        <f t="shared" si="16"/>
        <v>#N/A</v>
      </c>
      <c r="U130" t="e">
        <f t="shared" si="17"/>
        <v>#N/A</v>
      </c>
      <c r="V130" t="e">
        <f t="shared" si="18"/>
        <v>#N/A</v>
      </c>
      <c r="W130" s="11" t="e">
        <f t="shared" si="19"/>
        <v>#N/A</v>
      </c>
      <c r="X130" s="11" t="e">
        <f t="shared" si="20"/>
        <v>#N/A</v>
      </c>
      <c r="Y130" t="e">
        <f>VLOOKUP(A130, [1]political_stability_terrorism!$A$1:$B$192, 2, 0)</f>
        <v>#N/A</v>
      </c>
    </row>
    <row r="131" spans="1:25" x14ac:dyDescent="0.35">
      <c r="A131" t="s">
        <v>121</v>
      </c>
      <c r="B131" t="s">
        <v>122</v>
      </c>
      <c r="C131" t="s">
        <v>521</v>
      </c>
      <c r="D131" t="s">
        <v>522</v>
      </c>
      <c r="E131" s="19">
        <v>78159048</v>
      </c>
      <c r="F131" s="19">
        <v>79537253</v>
      </c>
      <c r="G131" s="19">
        <v>80953881</v>
      </c>
      <c r="H131" s="19">
        <v>82465022</v>
      </c>
      <c r="I131" s="19">
        <v>84107606</v>
      </c>
      <c r="J131" s="19">
        <v>85897561</v>
      </c>
      <c r="K131" s="19">
        <v>87813257</v>
      </c>
      <c r="L131" s="19">
        <v>89807433</v>
      </c>
      <c r="M131" s="19">
        <v>91812566</v>
      </c>
      <c r="N131" s="19">
        <v>93778172</v>
      </c>
      <c r="O131" s="19">
        <v>95688681</v>
      </c>
      <c r="P131">
        <f>+VLOOKUP(A131,[2]rural_population_percent!$A$1:$P$209,16,0)</f>
        <v>56.67</v>
      </c>
      <c r="Q131" s="19">
        <f t="shared" si="14"/>
        <v>41461905.477299996</v>
      </c>
      <c r="R131">
        <f t="shared" si="15"/>
        <v>54226775.522700004</v>
      </c>
      <c r="S131" t="e">
        <f>+VLOOKUP(A131,[3]gdp_data!$A$1:$O$209,15,0)</f>
        <v>#N/A</v>
      </c>
      <c r="T131" t="e">
        <f t="shared" si="16"/>
        <v>#N/A</v>
      </c>
      <c r="U131" t="e">
        <f t="shared" si="17"/>
        <v>#N/A</v>
      </c>
      <c r="V131" t="e">
        <f t="shared" si="18"/>
        <v>#N/A</v>
      </c>
      <c r="W131" s="11" t="e">
        <f t="shared" si="19"/>
        <v>#N/A</v>
      </c>
      <c r="X131" s="11" t="e">
        <f t="shared" si="20"/>
        <v>#N/A</v>
      </c>
      <c r="Y131" t="e">
        <f>VLOOKUP(A131, [1]political_stability_terrorism!$A$1:$B$192, 2, 0)</f>
        <v>#N/A</v>
      </c>
    </row>
    <row r="132" spans="1:25" x14ac:dyDescent="0.35">
      <c r="A132" t="s">
        <v>318</v>
      </c>
      <c r="B132" t="s">
        <v>319</v>
      </c>
      <c r="C132" t="s">
        <v>521</v>
      </c>
      <c r="D132" t="s">
        <v>522</v>
      </c>
      <c r="E132" s="19">
        <v>157093993</v>
      </c>
      <c r="F132" s="19">
        <v>160332974</v>
      </c>
      <c r="G132" s="19">
        <v>163644603</v>
      </c>
      <c r="H132" s="19">
        <v>167049580</v>
      </c>
      <c r="I132" s="19">
        <v>170560182</v>
      </c>
      <c r="J132" s="19">
        <v>174184265</v>
      </c>
      <c r="K132" s="19">
        <v>177911533</v>
      </c>
      <c r="L132" s="19">
        <v>181712595</v>
      </c>
      <c r="M132" s="19">
        <v>185546257</v>
      </c>
      <c r="N132" s="19">
        <v>189380513</v>
      </c>
      <c r="O132" s="19">
        <v>193203476</v>
      </c>
      <c r="P132">
        <f>+VLOOKUP(A132,[2]rural_population_percent!$A$1:$P$209,16,0)</f>
        <v>60.3</v>
      </c>
      <c r="Q132" s="19">
        <f t="shared" si="14"/>
        <v>76701779.972000003</v>
      </c>
      <c r="R132">
        <f t="shared" si="15"/>
        <v>116501696.028</v>
      </c>
      <c r="S132" t="e">
        <f>+VLOOKUP(A132,[3]gdp_data!$A$1:$O$209,15,0)</f>
        <v>#N/A</v>
      </c>
      <c r="T132" t="e">
        <f t="shared" si="16"/>
        <v>#N/A</v>
      </c>
      <c r="U132" t="e">
        <f t="shared" si="17"/>
        <v>#N/A</v>
      </c>
      <c r="V132" t="e">
        <f t="shared" si="18"/>
        <v>#N/A</v>
      </c>
      <c r="W132" s="11" t="e">
        <f t="shared" si="19"/>
        <v>#N/A</v>
      </c>
      <c r="X132" s="11" t="e">
        <f t="shared" si="20"/>
        <v>#N/A</v>
      </c>
      <c r="Y132" t="e">
        <f>VLOOKUP(A132, [1]political_stability_terrorism!$A$1:$B$192, 2, 0)</f>
        <v>#N/A</v>
      </c>
    </row>
    <row r="133" spans="1:25" x14ac:dyDescent="0.35">
      <c r="A133" t="s">
        <v>456</v>
      </c>
      <c r="B133" t="s">
        <v>457</v>
      </c>
      <c r="C133" t="s">
        <v>521</v>
      </c>
      <c r="D133" t="s">
        <v>522</v>
      </c>
      <c r="E133" s="19">
        <v>13124267</v>
      </c>
      <c r="F133" s="19">
        <v>13329909</v>
      </c>
      <c r="G133" s="19">
        <v>13558469</v>
      </c>
      <c r="H133" s="19">
        <v>13810599</v>
      </c>
      <c r="I133" s="19">
        <v>14086317</v>
      </c>
      <c r="J133" s="19">
        <v>14386649</v>
      </c>
      <c r="K133" s="19">
        <v>14710826</v>
      </c>
      <c r="L133" s="19">
        <v>15054506</v>
      </c>
      <c r="M133" s="19">
        <v>15411675</v>
      </c>
      <c r="N133" s="19">
        <v>15777451</v>
      </c>
      <c r="O133" s="19">
        <v>16150362</v>
      </c>
      <c r="P133">
        <f>+VLOOKUP(A133,[2]rural_population_percent!$A$1:$P$209,16,0)</f>
        <v>67.793000000000006</v>
      </c>
      <c r="Q133" s="19">
        <f t="shared" si="14"/>
        <v>5201547.0893399995</v>
      </c>
      <c r="R133">
        <f t="shared" si="15"/>
        <v>10948814.910660001</v>
      </c>
      <c r="S133" t="e">
        <f>+VLOOKUP(A133,[3]gdp_data!$A$1:$O$209,15,0)</f>
        <v>#N/A</v>
      </c>
      <c r="T133" t="e">
        <f t="shared" si="16"/>
        <v>#N/A</v>
      </c>
      <c r="U133" t="e">
        <f t="shared" si="17"/>
        <v>#N/A</v>
      </c>
      <c r="V133" t="e">
        <f t="shared" si="18"/>
        <v>#N/A</v>
      </c>
      <c r="W133" s="11" t="e">
        <f t="shared" si="19"/>
        <v>#N/A</v>
      </c>
      <c r="X133" s="11" t="e">
        <f t="shared" si="20"/>
        <v>#N/A</v>
      </c>
      <c r="Y133" t="e">
        <f>VLOOKUP(A133, [1]political_stability_terrorism!$A$1:$B$192, 2, 0)</f>
        <v>#N/A</v>
      </c>
    </row>
    <row r="134" spans="1:25" x14ac:dyDescent="0.35">
      <c r="A134" t="s">
        <v>249</v>
      </c>
      <c r="B134" t="s">
        <v>250</v>
      </c>
      <c r="C134" t="s">
        <v>521</v>
      </c>
      <c r="D134" t="s">
        <v>522</v>
      </c>
      <c r="E134" s="19">
        <v>472637</v>
      </c>
      <c r="F134" s="19">
        <v>479993</v>
      </c>
      <c r="G134" s="19">
        <v>488650</v>
      </c>
      <c r="H134" s="19">
        <v>497783</v>
      </c>
      <c r="I134" s="19">
        <v>506953</v>
      </c>
      <c r="J134" s="19">
        <v>518347</v>
      </c>
      <c r="K134" s="19">
        <v>530946</v>
      </c>
      <c r="L134" s="19">
        <v>543360</v>
      </c>
      <c r="M134" s="19">
        <v>556319</v>
      </c>
      <c r="N134" s="19">
        <v>569604</v>
      </c>
      <c r="O134" s="19">
        <v>582014</v>
      </c>
      <c r="P134">
        <f>+VLOOKUP(A134,[2]rural_population_percent!$A$1:$P$209,16,0)</f>
        <v>9.3110000000000106</v>
      </c>
      <c r="Q134" s="19">
        <f t="shared" si="14"/>
        <v>527822.67645999999</v>
      </c>
      <c r="R134">
        <f t="shared" si="15"/>
        <v>54191.323540000056</v>
      </c>
      <c r="S134" t="e">
        <f>+VLOOKUP(A134,[3]gdp_data!$A$1:$O$209,15,0)</f>
        <v>#N/A</v>
      </c>
      <c r="T134" t="e">
        <f t="shared" si="16"/>
        <v>#N/A</v>
      </c>
      <c r="U134" t="e">
        <f t="shared" si="17"/>
        <v>#N/A</v>
      </c>
      <c r="V134" t="e">
        <f t="shared" si="18"/>
        <v>#N/A</v>
      </c>
      <c r="W134" s="11" t="e">
        <f t="shared" si="19"/>
        <v>#N/A</v>
      </c>
      <c r="X134" s="11" t="e">
        <f t="shared" si="20"/>
        <v>#N/A</v>
      </c>
      <c r="Y134" t="e">
        <f>VLOOKUP(A134, [1]political_stability_terrorism!$A$1:$B$192, 2, 0)</f>
        <v>#N/A</v>
      </c>
    </row>
    <row r="135" spans="1:25" x14ac:dyDescent="0.35">
      <c r="A135" t="s">
        <v>163</v>
      </c>
      <c r="B135" t="s">
        <v>164</v>
      </c>
      <c r="C135" t="s">
        <v>521</v>
      </c>
      <c r="D135" t="s">
        <v>522</v>
      </c>
      <c r="E135" s="19">
        <v>13397008</v>
      </c>
      <c r="F135" s="19">
        <v>13700286</v>
      </c>
      <c r="G135" s="19">
        <v>14006366</v>
      </c>
      <c r="H135" s="19">
        <v>14316208</v>
      </c>
      <c r="I135" s="19">
        <v>14630417</v>
      </c>
      <c r="J135" s="19">
        <v>14948919</v>
      </c>
      <c r="K135" s="19">
        <v>15271056</v>
      </c>
      <c r="L135" s="19">
        <v>15596214</v>
      </c>
      <c r="M135" s="19">
        <v>15923559</v>
      </c>
      <c r="N135" s="19">
        <v>16252429</v>
      </c>
      <c r="O135" s="19">
        <v>16582469</v>
      </c>
      <c r="P135">
        <f>+VLOOKUP(A135,[2]rural_population_percent!$A$1:$P$209,16,0)</f>
        <v>47.508000000000003</v>
      </c>
      <c r="Q135" s="19">
        <f t="shared" si="14"/>
        <v>8704469.6274800003</v>
      </c>
      <c r="R135">
        <f t="shared" si="15"/>
        <v>7877999.3725200007</v>
      </c>
      <c r="S135" t="e">
        <f>+VLOOKUP(A135,[3]gdp_data!$A$1:$O$209,15,0)</f>
        <v>#N/A</v>
      </c>
      <c r="T135" t="e">
        <f t="shared" si="16"/>
        <v>#N/A</v>
      </c>
      <c r="U135" t="e">
        <f t="shared" si="17"/>
        <v>#N/A</v>
      </c>
      <c r="V135" t="e">
        <f t="shared" si="18"/>
        <v>#N/A</v>
      </c>
      <c r="W135" s="11" t="e">
        <f t="shared" si="19"/>
        <v>#N/A</v>
      </c>
      <c r="X135" s="11" t="e">
        <f t="shared" si="20"/>
        <v>#N/A</v>
      </c>
      <c r="Y135" t="e">
        <f>VLOOKUP(A135, [1]political_stability_terrorism!$A$1:$B$192, 2, 0)</f>
        <v>#N/A</v>
      </c>
    </row>
    <row r="136" spans="1:25" x14ac:dyDescent="0.35">
      <c r="A136" t="s">
        <v>253</v>
      </c>
      <c r="B136" t="s">
        <v>254</v>
      </c>
      <c r="C136" t="s">
        <v>521</v>
      </c>
      <c r="D136" t="s">
        <v>522</v>
      </c>
      <c r="E136" s="19">
        <v>493320</v>
      </c>
      <c r="F136" s="19">
        <v>503823</v>
      </c>
      <c r="G136" s="19">
        <v>514348</v>
      </c>
      <c r="H136" s="19">
        <v>525313</v>
      </c>
      <c r="I136" s="19">
        <v>536969</v>
      </c>
      <c r="J136" s="19">
        <v>549439</v>
      </c>
      <c r="K136" s="19">
        <v>562531</v>
      </c>
      <c r="L136" s="19">
        <v>575841</v>
      </c>
      <c r="M136" s="19">
        <v>588781</v>
      </c>
      <c r="N136" s="19">
        <v>600942</v>
      </c>
      <c r="O136" s="19">
        <v>612167</v>
      </c>
      <c r="P136">
        <f>+VLOOKUP(A136,[2]rural_population_percent!$A$1:$P$209,16,0)</f>
        <v>0</v>
      </c>
      <c r="Q136" s="19">
        <f t="shared" si="14"/>
        <v>612167</v>
      </c>
      <c r="R136">
        <f t="shared" si="15"/>
        <v>0</v>
      </c>
      <c r="S136" t="e">
        <f>+VLOOKUP(A136,[3]gdp_data!$A$1:$O$209,15,0)</f>
        <v>#N/A</v>
      </c>
      <c r="T136" t="e">
        <f t="shared" si="16"/>
        <v>#N/A</v>
      </c>
      <c r="U136" t="e">
        <f t="shared" si="17"/>
        <v>#N/A</v>
      </c>
      <c r="V136" t="e">
        <f t="shared" si="18"/>
        <v>#N/A</v>
      </c>
      <c r="W136" s="11" t="e">
        <f t="shared" si="19"/>
        <v>#N/A</v>
      </c>
      <c r="X136" s="11" t="e">
        <f t="shared" si="20"/>
        <v>#N/A</v>
      </c>
      <c r="Y136" t="e">
        <f>VLOOKUP(A136, [1]political_stability_terrorism!$A$1:$B$192, 2, 0)</f>
        <v>#N/A</v>
      </c>
    </row>
    <row r="137" spans="1:25" x14ac:dyDescent="0.35">
      <c r="A137" t="s">
        <v>361</v>
      </c>
      <c r="B137" t="s">
        <v>362</v>
      </c>
      <c r="C137" t="s">
        <v>521</v>
      </c>
      <c r="D137" t="s">
        <v>522</v>
      </c>
      <c r="E137" s="19">
        <v>481422</v>
      </c>
      <c r="F137" s="19">
        <v>492940</v>
      </c>
      <c r="G137" s="19">
        <v>504477</v>
      </c>
      <c r="H137" s="19">
        <v>516079</v>
      </c>
      <c r="I137" s="19">
        <v>527790</v>
      </c>
      <c r="J137" s="19">
        <v>539614</v>
      </c>
      <c r="K137" s="19">
        <v>551531</v>
      </c>
      <c r="L137" s="19">
        <v>563513</v>
      </c>
      <c r="M137" s="19">
        <v>575504</v>
      </c>
      <c r="N137" s="19">
        <v>587482</v>
      </c>
      <c r="O137" s="19">
        <v>599419</v>
      </c>
      <c r="P137">
        <f>+VLOOKUP(A137,[2]rural_population_percent!$A$1:$P$209,16,0)</f>
        <v>76.774000000000001</v>
      </c>
      <c r="Q137" s="19">
        <f t="shared" si="14"/>
        <v>139221.05693999998</v>
      </c>
      <c r="R137">
        <f t="shared" si="15"/>
        <v>460197.94306000002</v>
      </c>
      <c r="S137" t="e">
        <f>+VLOOKUP(A137,[3]gdp_data!$A$1:$O$209,15,0)</f>
        <v>#N/A</v>
      </c>
      <c r="T137" t="e">
        <f t="shared" si="16"/>
        <v>#N/A</v>
      </c>
      <c r="U137" t="e">
        <f t="shared" si="17"/>
        <v>#N/A</v>
      </c>
      <c r="V137" t="e">
        <f t="shared" si="18"/>
        <v>#N/A</v>
      </c>
      <c r="W137" s="11" t="e">
        <f t="shared" si="19"/>
        <v>#N/A</v>
      </c>
      <c r="X137" s="11" t="e">
        <f t="shared" si="20"/>
        <v>#N/A</v>
      </c>
      <c r="Y137" t="e">
        <f>VLOOKUP(A137, [1]political_stability_terrorism!$A$1:$B$192, 2, 0)</f>
        <v>#N/A</v>
      </c>
    </row>
    <row r="138" spans="1:25" x14ac:dyDescent="0.35">
      <c r="A138" t="s">
        <v>402</v>
      </c>
      <c r="B138" t="s">
        <v>403</v>
      </c>
      <c r="C138" t="s">
        <v>521</v>
      </c>
      <c r="D138" t="s">
        <v>522</v>
      </c>
      <c r="E138" s="19">
        <v>7000557</v>
      </c>
      <c r="F138" s="19">
        <v>7152385</v>
      </c>
      <c r="G138" s="19">
        <v>7309728</v>
      </c>
      <c r="H138" s="19">
        <v>7472819</v>
      </c>
      <c r="I138" s="19">
        <v>7641630</v>
      </c>
      <c r="J138" s="19">
        <v>7815949</v>
      </c>
      <c r="K138" s="19">
        <v>7995062</v>
      </c>
      <c r="L138" s="19">
        <v>8177809</v>
      </c>
      <c r="M138" s="19">
        <v>8362745</v>
      </c>
      <c r="N138" s="19">
        <v>8548651</v>
      </c>
      <c r="O138" s="19">
        <v>8734951</v>
      </c>
      <c r="P138">
        <f>+VLOOKUP(A138,[2]rural_population_percent!$A$1:$P$209,16,0)</f>
        <v>72.981999999999999</v>
      </c>
      <c r="Q138" s="19">
        <f t="shared" si="14"/>
        <v>2360009.0611800002</v>
      </c>
      <c r="R138">
        <f t="shared" si="15"/>
        <v>6374941.9388199998</v>
      </c>
      <c r="S138" t="e">
        <f>+VLOOKUP(A138,[3]gdp_data!$A$1:$O$209,15,0)</f>
        <v>#N/A</v>
      </c>
      <c r="T138" t="e">
        <f t="shared" si="16"/>
        <v>#N/A</v>
      </c>
      <c r="U138" t="e">
        <f t="shared" si="17"/>
        <v>#N/A</v>
      </c>
      <c r="V138" t="e">
        <f t="shared" si="18"/>
        <v>#N/A</v>
      </c>
      <c r="W138" s="11" t="e">
        <f t="shared" si="19"/>
        <v>#N/A</v>
      </c>
      <c r="X138" s="11" t="e">
        <f t="shared" si="20"/>
        <v>#N/A</v>
      </c>
      <c r="Y138" t="e">
        <f>VLOOKUP(A138, [1]political_stability_terrorism!$A$1:$B$192, 2, 0)</f>
        <v>#N/A</v>
      </c>
    </row>
    <row r="139" spans="1:25" x14ac:dyDescent="0.35">
      <c r="A139" t="s">
        <v>328</v>
      </c>
      <c r="B139" t="s">
        <v>329</v>
      </c>
      <c r="C139" t="s">
        <v>521</v>
      </c>
      <c r="D139" t="s">
        <v>522</v>
      </c>
      <c r="E139" s="19">
        <v>6470272</v>
      </c>
      <c r="F139" s="19">
        <v>6627922</v>
      </c>
      <c r="G139" s="19">
        <v>6787187</v>
      </c>
      <c r="H139" s="19">
        <v>6947447</v>
      </c>
      <c r="I139" s="19">
        <v>7108239</v>
      </c>
      <c r="J139" s="19">
        <v>7269348</v>
      </c>
      <c r="K139" s="19">
        <v>7430836</v>
      </c>
      <c r="L139" s="19">
        <v>7592865</v>
      </c>
      <c r="M139" s="19">
        <v>7755785</v>
      </c>
      <c r="N139" s="19">
        <v>7919825</v>
      </c>
      <c r="O139" s="19">
        <v>8084991</v>
      </c>
      <c r="P139">
        <f>+VLOOKUP(A139,[2]rural_population_percent!$A$1:$P$209,16,0)</f>
        <v>86.915000000000006</v>
      </c>
      <c r="Q139" s="19">
        <f t="shared" si="14"/>
        <v>1057921.0723499991</v>
      </c>
      <c r="R139">
        <f t="shared" si="15"/>
        <v>7027069.9276500009</v>
      </c>
      <c r="S139" t="e">
        <f>+VLOOKUP(A139,[3]gdp_data!$A$1:$O$209,15,0)</f>
        <v>#N/A</v>
      </c>
      <c r="T139" t="e">
        <f t="shared" si="16"/>
        <v>#N/A</v>
      </c>
      <c r="U139" t="e">
        <f t="shared" si="17"/>
        <v>#N/A</v>
      </c>
      <c r="V139" t="e">
        <f t="shared" si="18"/>
        <v>#N/A</v>
      </c>
      <c r="W139" s="11" t="e">
        <f t="shared" si="19"/>
        <v>#N/A</v>
      </c>
      <c r="X139" s="11" t="e">
        <f t="shared" si="20"/>
        <v>#N/A</v>
      </c>
      <c r="Y139" t="e">
        <f>VLOOKUP(A139, [1]political_stability_terrorism!$A$1:$B$192, 2, 0)</f>
        <v>#N/A</v>
      </c>
    </row>
    <row r="140" spans="1:25" x14ac:dyDescent="0.35">
      <c r="A140" t="s">
        <v>355</v>
      </c>
      <c r="B140" t="s">
        <v>356</v>
      </c>
      <c r="C140" t="s">
        <v>521</v>
      </c>
      <c r="D140" t="s">
        <v>522</v>
      </c>
      <c r="E140" s="19">
        <v>31607064</v>
      </c>
      <c r="F140" s="19">
        <v>32282526</v>
      </c>
      <c r="G140" s="19">
        <v>32955496</v>
      </c>
      <c r="H140" s="19">
        <v>33650619</v>
      </c>
      <c r="I140" s="19">
        <v>34385963</v>
      </c>
      <c r="J140" s="19">
        <v>35167314</v>
      </c>
      <c r="K140" s="19">
        <v>35990192</v>
      </c>
      <c r="L140" s="19">
        <v>36849918</v>
      </c>
      <c r="M140" s="19">
        <v>37737913</v>
      </c>
      <c r="N140" s="19">
        <v>38647803</v>
      </c>
      <c r="O140" s="19">
        <v>39578828</v>
      </c>
      <c r="P140">
        <f>+VLOOKUP(A140,[2]rural_population_percent!$A$1:$P$209,16,0)</f>
        <v>65.772999999999996</v>
      </c>
      <c r="Q140" s="19">
        <f t="shared" si="14"/>
        <v>13546645.459560003</v>
      </c>
      <c r="R140">
        <f t="shared" si="15"/>
        <v>26032182.540439997</v>
      </c>
      <c r="S140" t="e">
        <f>+VLOOKUP(A140,[3]gdp_data!$A$1:$O$209,15,0)</f>
        <v>#N/A</v>
      </c>
      <c r="T140" t="e">
        <f t="shared" si="16"/>
        <v>#N/A</v>
      </c>
      <c r="U140" t="e">
        <f t="shared" si="17"/>
        <v>#N/A</v>
      </c>
      <c r="V140" t="e">
        <f t="shared" si="18"/>
        <v>#N/A</v>
      </c>
      <c r="W140" s="11" t="e">
        <f t="shared" si="19"/>
        <v>#N/A</v>
      </c>
      <c r="X140" s="11" t="e">
        <f t="shared" si="20"/>
        <v>#N/A</v>
      </c>
      <c r="Y140" t="e">
        <f>VLOOKUP(A140, [1]political_stability_terrorism!$A$1:$B$192, 2, 0)</f>
        <v>#N/A</v>
      </c>
    </row>
    <row r="141" spans="1:25" x14ac:dyDescent="0.35">
      <c r="A141" t="s">
        <v>151</v>
      </c>
      <c r="B141" t="s">
        <v>152</v>
      </c>
      <c r="C141" t="s">
        <v>521</v>
      </c>
      <c r="D141" t="s">
        <v>522</v>
      </c>
      <c r="E141" s="19">
        <v>9881428</v>
      </c>
      <c r="F141" s="19">
        <v>10096727</v>
      </c>
      <c r="G141" s="19">
        <v>10323142</v>
      </c>
      <c r="H141" s="19">
        <v>10556524</v>
      </c>
      <c r="I141" s="19">
        <v>10794170</v>
      </c>
      <c r="J141" s="19">
        <v>11035170</v>
      </c>
      <c r="K141" s="19">
        <v>11281469</v>
      </c>
      <c r="L141" s="19">
        <v>11536615</v>
      </c>
      <c r="M141" s="19">
        <v>11805509</v>
      </c>
      <c r="N141" s="19">
        <v>12091533</v>
      </c>
      <c r="O141" s="19">
        <v>12395924</v>
      </c>
      <c r="P141">
        <f>+VLOOKUP(A141,[2]rural_population_percent!$A$1:$P$209,16,0)</f>
        <v>61.85</v>
      </c>
      <c r="Q141" s="19">
        <f t="shared" si="14"/>
        <v>4729045.0060000001</v>
      </c>
      <c r="R141">
        <f t="shared" si="15"/>
        <v>7666878.9939999999</v>
      </c>
      <c r="S141" t="e">
        <f>+VLOOKUP(A141,[3]gdp_data!$A$1:$O$209,15,0)</f>
        <v>#N/A</v>
      </c>
      <c r="T141" t="e">
        <f t="shared" si="16"/>
        <v>#N/A</v>
      </c>
      <c r="U141" t="e">
        <f t="shared" si="17"/>
        <v>#N/A</v>
      </c>
      <c r="V141" t="e">
        <f t="shared" si="18"/>
        <v>#N/A</v>
      </c>
      <c r="W141" s="11" t="e">
        <f t="shared" si="19"/>
        <v>#N/A</v>
      </c>
      <c r="X141" s="11" t="e">
        <f t="shared" si="20"/>
        <v>#N/A</v>
      </c>
      <c r="Y141" t="e">
        <f>VLOOKUP(A141, [1]political_stability_terrorism!$A$1:$B$192, 2, 0)</f>
        <v>#N/A</v>
      </c>
    </row>
    <row r="142" spans="1:25" x14ac:dyDescent="0.35">
      <c r="A142" t="s">
        <v>377</v>
      </c>
      <c r="B142" t="s">
        <v>378</v>
      </c>
      <c r="C142" t="s">
        <v>521</v>
      </c>
      <c r="D142" t="s">
        <v>522</v>
      </c>
      <c r="E142" s="19">
        <v>159328</v>
      </c>
      <c r="F142" s="19">
        <v>163101</v>
      </c>
      <c r="G142" s="19">
        <v>166913</v>
      </c>
      <c r="H142" s="19">
        <v>170813</v>
      </c>
      <c r="I142" s="19">
        <v>174776</v>
      </c>
      <c r="J142" s="19">
        <v>178800</v>
      </c>
      <c r="K142" s="19">
        <v>182889</v>
      </c>
      <c r="L142" s="19">
        <v>187045</v>
      </c>
      <c r="M142" s="19">
        <v>191266</v>
      </c>
      <c r="N142" s="19">
        <v>195553</v>
      </c>
      <c r="O142" s="19">
        <v>199910</v>
      </c>
      <c r="P142">
        <f>+VLOOKUP(A142,[2]rural_population_percent!$A$1:$P$209,16,0)</f>
        <v>33.826000000000001</v>
      </c>
      <c r="Q142" s="19">
        <f t="shared" si="14"/>
        <v>132288.44339999999</v>
      </c>
      <c r="R142">
        <f t="shared" si="15"/>
        <v>67621.556599999996</v>
      </c>
      <c r="S142" t="e">
        <f>+VLOOKUP(A142,[3]gdp_data!$A$1:$O$209,15,0)</f>
        <v>#N/A</v>
      </c>
      <c r="T142" t="e">
        <f t="shared" si="16"/>
        <v>#N/A</v>
      </c>
      <c r="U142" t="e">
        <f t="shared" si="17"/>
        <v>#N/A</v>
      </c>
      <c r="V142" t="e">
        <f t="shared" si="18"/>
        <v>#N/A</v>
      </c>
      <c r="W142" s="11" t="e">
        <f t="shared" si="19"/>
        <v>#N/A</v>
      </c>
      <c r="X142" s="11" t="e">
        <f t="shared" si="20"/>
        <v>#N/A</v>
      </c>
      <c r="Y142" t="e">
        <f>VLOOKUP(A142, [1]political_stability_terrorism!$A$1:$B$192, 2, 0)</f>
        <v>#N/A</v>
      </c>
    </row>
    <row r="143" spans="1:25" x14ac:dyDescent="0.35">
      <c r="A143" t="s">
        <v>443</v>
      </c>
      <c r="B143" t="s">
        <v>444</v>
      </c>
      <c r="C143" t="s">
        <v>521</v>
      </c>
      <c r="D143" t="s">
        <v>522</v>
      </c>
      <c r="E143" s="19">
        <v>214634</v>
      </c>
      <c r="F143" s="19">
        <v>219953</v>
      </c>
      <c r="G143" s="19">
        <v>225340</v>
      </c>
      <c r="H143" s="19">
        <v>230785</v>
      </c>
      <c r="I143" s="19">
        <v>236295</v>
      </c>
      <c r="J143" s="19">
        <v>241871</v>
      </c>
      <c r="K143" s="19">
        <v>247485</v>
      </c>
      <c r="L143" s="19">
        <v>253142</v>
      </c>
      <c r="M143" s="19">
        <v>258850</v>
      </c>
      <c r="N143" s="19">
        <v>264603</v>
      </c>
      <c r="O143" s="19">
        <v>270402</v>
      </c>
      <c r="P143">
        <f>+VLOOKUP(A143,[2]rural_population_percent!$A$1:$P$209,16,0)</f>
        <v>73.245999999999995</v>
      </c>
      <c r="Q143" s="19">
        <f t="shared" si="14"/>
        <v>72343.351080000022</v>
      </c>
      <c r="R143">
        <f t="shared" si="15"/>
        <v>198058.64891999998</v>
      </c>
      <c r="S143" t="e">
        <f>+VLOOKUP(A143,[3]gdp_data!$A$1:$O$209,15,0)</f>
        <v>#N/A</v>
      </c>
      <c r="T143" t="e">
        <f t="shared" si="16"/>
        <v>#N/A</v>
      </c>
      <c r="U143" t="e">
        <f t="shared" si="17"/>
        <v>#N/A</v>
      </c>
      <c r="V143" t="e">
        <f t="shared" si="18"/>
        <v>#N/A</v>
      </c>
      <c r="W143" s="11" t="e">
        <f t="shared" si="19"/>
        <v>#N/A</v>
      </c>
      <c r="X143" s="11" t="e">
        <f t="shared" si="20"/>
        <v>#N/A</v>
      </c>
      <c r="Y143" t="e">
        <f>VLOOKUP(A143, [1]political_stability_terrorism!$A$1:$B$192, 2, 0)</f>
        <v>#N/A</v>
      </c>
    </row>
    <row r="144" spans="1:25" x14ac:dyDescent="0.35">
      <c r="A144" t="s">
        <v>50</v>
      </c>
      <c r="B144" t="s">
        <v>51</v>
      </c>
      <c r="C144" t="s">
        <v>521</v>
      </c>
      <c r="D144" t="s">
        <v>522</v>
      </c>
      <c r="E144" s="19">
        <v>290747</v>
      </c>
      <c r="F144" s="19">
        <v>298407</v>
      </c>
      <c r="G144" s="19">
        <v>306165</v>
      </c>
      <c r="H144" s="19">
        <v>313929</v>
      </c>
      <c r="I144" s="19">
        <v>321608</v>
      </c>
      <c r="J144" s="19">
        <v>329192</v>
      </c>
      <c r="K144" s="19">
        <v>336701</v>
      </c>
      <c r="L144" s="19">
        <v>344181</v>
      </c>
      <c r="M144" s="19">
        <v>351694</v>
      </c>
      <c r="N144" s="19">
        <v>359288</v>
      </c>
      <c r="O144" s="19">
        <v>366954</v>
      </c>
      <c r="P144">
        <f>+VLOOKUP(A144,[2]rural_population_percent!$A$1:$P$209,16,0)</f>
        <v>56.258000000000003</v>
      </c>
      <c r="Q144" s="19">
        <f t="shared" si="14"/>
        <v>160513.01868000001</v>
      </c>
      <c r="R144">
        <f t="shared" si="15"/>
        <v>206440.98131999999</v>
      </c>
      <c r="S144" t="e">
        <f>+VLOOKUP(A144,[3]gdp_data!$A$1:$O$209,15,0)</f>
        <v>#N/A</v>
      </c>
      <c r="T144" t="e">
        <f t="shared" si="16"/>
        <v>#N/A</v>
      </c>
      <c r="U144" t="e">
        <f t="shared" si="17"/>
        <v>#N/A</v>
      </c>
      <c r="V144" t="e">
        <f t="shared" si="18"/>
        <v>#N/A</v>
      </c>
      <c r="W144" s="11" t="e">
        <f t="shared" si="19"/>
        <v>#N/A</v>
      </c>
      <c r="X144" s="11" t="e">
        <f t="shared" si="20"/>
        <v>#N/A</v>
      </c>
      <c r="Y144" t="e">
        <f>VLOOKUP(A144, [1]political_stability_terrorism!$A$1:$B$192, 2, 0)</f>
        <v>#N/A</v>
      </c>
    </row>
    <row r="145" spans="1:25" x14ac:dyDescent="0.35">
      <c r="A145" t="s">
        <v>363</v>
      </c>
      <c r="B145" t="s">
        <v>364</v>
      </c>
      <c r="C145" t="s">
        <v>521</v>
      </c>
      <c r="D145" t="s">
        <v>522</v>
      </c>
      <c r="E145" s="19">
        <v>5848692</v>
      </c>
      <c r="F145" s="19">
        <v>6015417</v>
      </c>
      <c r="G145" s="19">
        <v>6165372</v>
      </c>
      <c r="H145" s="19">
        <v>6310260</v>
      </c>
      <c r="I145" s="19">
        <v>6458720</v>
      </c>
      <c r="J145" s="19">
        <v>6611692</v>
      </c>
      <c r="K145" s="19">
        <v>6766103</v>
      </c>
      <c r="L145" s="19">
        <v>6922079</v>
      </c>
      <c r="M145" s="19">
        <v>7079162</v>
      </c>
      <c r="N145" s="19">
        <v>7237025</v>
      </c>
      <c r="O145" s="19">
        <v>7396190</v>
      </c>
      <c r="P145">
        <f>+VLOOKUP(A145,[2]rural_population_percent!$A$1:$P$209,16,0)</f>
        <v>59.292999999999999</v>
      </c>
      <c r="Q145" s="19">
        <f t="shared" si="14"/>
        <v>3010767.0632999996</v>
      </c>
      <c r="R145">
        <f t="shared" si="15"/>
        <v>4385422.9367000004</v>
      </c>
      <c r="S145" t="e">
        <f>+VLOOKUP(A145,[3]gdp_data!$A$1:$O$209,15,0)</f>
        <v>#N/A</v>
      </c>
      <c r="T145" t="e">
        <f t="shared" si="16"/>
        <v>#N/A</v>
      </c>
      <c r="U145" t="e">
        <f t="shared" si="17"/>
        <v>#N/A</v>
      </c>
      <c r="V145" t="e">
        <f t="shared" si="18"/>
        <v>#N/A</v>
      </c>
      <c r="W145" s="11" t="e">
        <f t="shared" si="19"/>
        <v>#N/A</v>
      </c>
      <c r="X145" s="11" t="e">
        <f t="shared" si="20"/>
        <v>#N/A</v>
      </c>
      <c r="Y145" t="e">
        <f>VLOOKUP(A145, [1]political_stability_terrorism!$A$1:$B$192, 2, 0)</f>
        <v>#N/A</v>
      </c>
    </row>
    <row r="146" spans="1:25" x14ac:dyDescent="0.35">
      <c r="A146" t="s">
        <v>78</v>
      </c>
      <c r="B146" t="s">
        <v>79</v>
      </c>
      <c r="C146" t="s">
        <v>521</v>
      </c>
      <c r="D146" t="s">
        <v>522</v>
      </c>
      <c r="E146" s="19">
        <v>18699435</v>
      </c>
      <c r="F146" s="19">
        <v>19085941</v>
      </c>
      <c r="G146" s="19">
        <v>19497986</v>
      </c>
      <c r="H146" s="19">
        <v>19936366</v>
      </c>
      <c r="I146" s="19">
        <v>20401331</v>
      </c>
      <c r="J146" s="19">
        <v>20895311</v>
      </c>
      <c r="K146" s="19">
        <v>21418603</v>
      </c>
      <c r="L146" s="19">
        <v>21966312</v>
      </c>
      <c r="M146" s="19">
        <v>22531350</v>
      </c>
      <c r="N146" s="19">
        <v>23108472</v>
      </c>
      <c r="O146" s="19">
        <v>23695919</v>
      </c>
      <c r="P146">
        <f>+VLOOKUP(A146,[2]rural_population_percent!$A$1:$P$209,16,0)</f>
        <v>44.454999999999998</v>
      </c>
      <c r="Q146" s="19">
        <f t="shared" si="14"/>
        <v>13161898.208550001</v>
      </c>
      <c r="R146">
        <f t="shared" si="15"/>
        <v>10534020.791449999</v>
      </c>
      <c r="S146" t="e">
        <f>+VLOOKUP(A146,[3]gdp_data!$A$1:$O$209,15,0)</f>
        <v>#N/A</v>
      </c>
      <c r="T146" t="e">
        <f t="shared" si="16"/>
        <v>#N/A</v>
      </c>
      <c r="U146" t="e">
        <f t="shared" si="17"/>
        <v>#N/A</v>
      </c>
      <c r="V146" t="e">
        <f t="shared" si="18"/>
        <v>#N/A</v>
      </c>
      <c r="W146" s="11" t="e">
        <f t="shared" si="19"/>
        <v>#N/A</v>
      </c>
      <c r="X146" s="11" t="e">
        <f t="shared" si="20"/>
        <v>#N/A</v>
      </c>
      <c r="Y146" t="e">
        <f>VLOOKUP(A146, [1]political_stability_terrorism!$A$1:$B$192, 2, 0)</f>
        <v>#N/A</v>
      </c>
    </row>
    <row r="147" spans="1:25" x14ac:dyDescent="0.35">
      <c r="A147" t="s">
        <v>88</v>
      </c>
      <c r="B147" t="s">
        <v>89</v>
      </c>
      <c r="C147" t="s">
        <v>521</v>
      </c>
      <c r="D147" t="s">
        <v>522</v>
      </c>
      <c r="E147" s="19">
        <v>626425</v>
      </c>
      <c r="F147" s="19">
        <v>641620</v>
      </c>
      <c r="G147" s="19">
        <v>657229</v>
      </c>
      <c r="H147" s="19">
        <v>673252</v>
      </c>
      <c r="I147" s="19">
        <v>689692</v>
      </c>
      <c r="J147" s="19">
        <v>706569</v>
      </c>
      <c r="K147" s="19">
        <v>723868</v>
      </c>
      <c r="L147" s="19">
        <v>741500</v>
      </c>
      <c r="M147" s="19">
        <v>759385</v>
      </c>
      <c r="N147" s="19">
        <v>777424</v>
      </c>
      <c r="O147" s="19">
        <v>795601</v>
      </c>
      <c r="P147">
        <f>+VLOOKUP(A147,[2]rural_population_percent!$A$1:$P$209,16,0)</f>
        <v>71.459000000000003</v>
      </c>
      <c r="Q147" s="19">
        <f t="shared" si="14"/>
        <v>227072.48141000001</v>
      </c>
      <c r="R147">
        <f t="shared" si="15"/>
        <v>568528.51858999999</v>
      </c>
      <c r="S147" t="e">
        <f>+VLOOKUP(A147,[3]gdp_data!$A$1:$O$209,15,0)</f>
        <v>#N/A</v>
      </c>
      <c r="T147" t="e">
        <f t="shared" si="16"/>
        <v>#N/A</v>
      </c>
      <c r="U147" t="e">
        <f t="shared" si="17"/>
        <v>#N/A</v>
      </c>
      <c r="V147" t="e">
        <f t="shared" si="18"/>
        <v>#N/A</v>
      </c>
      <c r="W147" s="11" t="e">
        <f t="shared" si="19"/>
        <v>#N/A</v>
      </c>
      <c r="X147" s="11" t="e">
        <f t="shared" si="20"/>
        <v>#N/A</v>
      </c>
      <c r="Y147" t="e">
        <f>VLOOKUP(A147, [1]political_stability_terrorism!$A$1:$B$192, 2, 0)</f>
        <v>#N/A</v>
      </c>
    </row>
    <row r="148" spans="1:25" x14ac:dyDescent="0.35">
      <c r="A148" t="s">
        <v>359</v>
      </c>
      <c r="B148" t="s">
        <v>360</v>
      </c>
      <c r="C148" t="s">
        <v>521</v>
      </c>
      <c r="D148" t="s">
        <v>522</v>
      </c>
      <c r="E148" s="19">
        <v>4401365</v>
      </c>
      <c r="F148" s="19">
        <v>4588599</v>
      </c>
      <c r="G148" s="19">
        <v>4839396</v>
      </c>
      <c r="H148" s="19">
        <v>4987573</v>
      </c>
      <c r="I148" s="19">
        <v>5076732</v>
      </c>
      <c r="J148" s="19">
        <v>5183688</v>
      </c>
      <c r="K148" s="19">
        <v>5312437</v>
      </c>
      <c r="L148" s="19">
        <v>5399162</v>
      </c>
      <c r="M148" s="19">
        <v>5469724</v>
      </c>
      <c r="N148" s="19">
        <v>5535002</v>
      </c>
      <c r="O148" s="19">
        <v>5607283</v>
      </c>
      <c r="P148">
        <f>+VLOOKUP(A148,[2]rural_population_percent!$A$1:$P$209,16,0)</f>
        <v>0</v>
      </c>
      <c r="Q148" s="19">
        <f t="shared" si="14"/>
        <v>5607283</v>
      </c>
      <c r="R148">
        <f t="shared" si="15"/>
        <v>0</v>
      </c>
      <c r="S148" t="e">
        <f>+VLOOKUP(A148,[3]gdp_data!$A$1:$O$209,15,0)</f>
        <v>#N/A</v>
      </c>
      <c r="T148" t="e">
        <f t="shared" si="16"/>
        <v>#N/A</v>
      </c>
      <c r="U148" t="e">
        <f t="shared" si="17"/>
        <v>#N/A</v>
      </c>
      <c r="V148" t="e">
        <f t="shared" si="18"/>
        <v>#N/A</v>
      </c>
      <c r="W148" s="11" t="e">
        <f t="shared" si="19"/>
        <v>#N/A</v>
      </c>
      <c r="X148" s="11" t="e">
        <f t="shared" si="20"/>
        <v>#N/A</v>
      </c>
      <c r="Y148" t="e">
        <f>VLOOKUP(A148, [1]political_stability_terrorism!$A$1:$B$192, 2, 0)</f>
        <v>#N/A</v>
      </c>
    </row>
    <row r="149" spans="1:25" x14ac:dyDescent="0.35">
      <c r="A149" t="s">
        <v>148</v>
      </c>
      <c r="B149" t="s">
        <v>149</v>
      </c>
      <c r="C149" t="s">
        <v>521</v>
      </c>
      <c r="D149" t="s">
        <v>522</v>
      </c>
      <c r="E149" s="19">
        <v>22113425</v>
      </c>
      <c r="F149" s="19">
        <v>22700212</v>
      </c>
      <c r="G149" s="19">
        <v>23298640</v>
      </c>
      <c r="H149" s="19">
        <v>23903831</v>
      </c>
      <c r="I149" s="19">
        <v>24512104</v>
      </c>
      <c r="J149" s="19">
        <v>25121796</v>
      </c>
      <c r="K149" s="19">
        <v>25733049</v>
      </c>
      <c r="L149" s="19">
        <v>26346251</v>
      </c>
      <c r="M149" s="19">
        <v>26962563</v>
      </c>
      <c r="N149" s="19">
        <v>27582821</v>
      </c>
      <c r="O149" s="19">
        <v>28206728</v>
      </c>
      <c r="P149">
        <f>+VLOOKUP(A149,[2]rural_population_percent!$A$1:$P$209,16,0)</f>
        <v>44.686999999999998</v>
      </c>
      <c r="Q149" s="19">
        <f t="shared" si="14"/>
        <v>15601987.458640002</v>
      </c>
      <c r="R149">
        <f t="shared" si="15"/>
        <v>12604740.541359998</v>
      </c>
      <c r="S149" t="e">
        <f>+VLOOKUP(A149,[3]gdp_data!$A$1:$O$209,15,0)</f>
        <v>#N/A</v>
      </c>
      <c r="T149" t="e">
        <f t="shared" si="16"/>
        <v>#N/A</v>
      </c>
      <c r="U149" t="e">
        <f t="shared" si="17"/>
        <v>#N/A</v>
      </c>
      <c r="V149" t="e">
        <f t="shared" si="18"/>
        <v>#N/A</v>
      </c>
      <c r="W149" s="11" t="e">
        <f t="shared" si="19"/>
        <v>#N/A</v>
      </c>
      <c r="X149" s="11" t="e">
        <f t="shared" si="20"/>
        <v>#N/A</v>
      </c>
      <c r="Y149" t="e">
        <f>VLOOKUP(A149, [1]political_stability_terrorism!$A$1:$B$192, 2, 0)</f>
        <v>#N/A</v>
      </c>
    </row>
    <row r="150" spans="1:25" x14ac:dyDescent="0.35">
      <c r="A150" t="s">
        <v>154</v>
      </c>
      <c r="B150" t="s">
        <v>155</v>
      </c>
      <c r="C150" t="s">
        <v>521</v>
      </c>
      <c r="D150" t="s">
        <v>522</v>
      </c>
      <c r="E150" s="19">
        <v>1412669</v>
      </c>
      <c r="F150" s="19">
        <v>1445958</v>
      </c>
      <c r="G150" s="19">
        <v>1480841</v>
      </c>
      <c r="H150" s="19">
        <v>1517448</v>
      </c>
      <c r="I150" s="19">
        <v>1555880</v>
      </c>
      <c r="J150" s="19">
        <v>1596154</v>
      </c>
      <c r="K150" s="19">
        <v>1638139</v>
      </c>
      <c r="L150" s="19">
        <v>1681495</v>
      </c>
      <c r="M150" s="19">
        <v>1725744</v>
      </c>
      <c r="N150" s="19">
        <v>1770526</v>
      </c>
      <c r="O150" s="19">
        <v>1815698</v>
      </c>
      <c r="P150">
        <f>+VLOOKUP(A150,[2]rural_population_percent!$A$1:$P$209,16,0)</f>
        <v>49.165999999999997</v>
      </c>
      <c r="Q150" s="19">
        <f t="shared" si="14"/>
        <v>922991.92131999996</v>
      </c>
      <c r="R150">
        <f t="shared" si="15"/>
        <v>892706.07868000004</v>
      </c>
      <c r="S150" t="e">
        <f>+VLOOKUP(A150,[3]gdp_data!$A$1:$O$209,15,0)</f>
        <v>#N/A</v>
      </c>
      <c r="T150" t="e">
        <f t="shared" si="16"/>
        <v>#N/A</v>
      </c>
      <c r="U150" t="e">
        <f t="shared" si="17"/>
        <v>#N/A</v>
      </c>
      <c r="V150" t="e">
        <f t="shared" si="18"/>
        <v>#N/A</v>
      </c>
      <c r="W150" s="11" t="e">
        <f t="shared" si="19"/>
        <v>#N/A</v>
      </c>
      <c r="X150" s="11" t="e">
        <f t="shared" si="20"/>
        <v>#N/A</v>
      </c>
      <c r="Y150" t="e">
        <f>VLOOKUP(A150, [1]political_stability_terrorism!$A$1:$B$192, 2, 0)</f>
        <v>#N/A</v>
      </c>
    </row>
    <row r="151" spans="1:25" x14ac:dyDescent="0.35">
      <c r="A151" t="s">
        <v>350</v>
      </c>
      <c r="B151" t="s">
        <v>351</v>
      </c>
      <c r="C151" t="s">
        <v>521</v>
      </c>
      <c r="D151" t="s">
        <v>522</v>
      </c>
      <c r="E151" s="19">
        <v>9206580</v>
      </c>
      <c r="F151" s="19">
        <v>9447402</v>
      </c>
      <c r="G151" s="19">
        <v>9708169</v>
      </c>
      <c r="H151" s="19">
        <v>9977446</v>
      </c>
      <c r="I151" s="19">
        <v>10246842</v>
      </c>
      <c r="J151" s="19">
        <v>10516071</v>
      </c>
      <c r="K151" s="19">
        <v>10788853</v>
      </c>
      <c r="L151" s="19">
        <v>11065151</v>
      </c>
      <c r="M151" s="19">
        <v>11345357</v>
      </c>
      <c r="N151" s="19">
        <v>11629553</v>
      </c>
      <c r="O151" s="19">
        <v>11917508</v>
      </c>
      <c r="P151">
        <f>+VLOOKUP(A151,[2]rural_population_percent!$A$1:$P$209,16,0)</f>
        <v>69.269000000000005</v>
      </c>
      <c r="Q151" s="19">
        <f t="shared" si="14"/>
        <v>3662369.3834799994</v>
      </c>
      <c r="R151">
        <f t="shared" si="15"/>
        <v>8255138.6165200006</v>
      </c>
      <c r="S151" t="e">
        <f>+VLOOKUP(A151,[3]gdp_data!$A$1:$O$209,15,0)</f>
        <v>#N/A</v>
      </c>
      <c r="T151" t="e">
        <f t="shared" si="16"/>
        <v>#N/A</v>
      </c>
      <c r="U151" t="e">
        <f t="shared" si="17"/>
        <v>#N/A</v>
      </c>
      <c r="V151" t="e">
        <f t="shared" si="18"/>
        <v>#N/A</v>
      </c>
      <c r="W151" s="11" t="e">
        <f t="shared" si="19"/>
        <v>#N/A</v>
      </c>
      <c r="X151" s="11" t="e">
        <f t="shared" si="20"/>
        <v>#N/A</v>
      </c>
      <c r="Y151" t="e">
        <f>VLOOKUP(A151, [1]political_stability_terrorism!$A$1:$B$192, 2, 0)</f>
        <v>#N/A</v>
      </c>
    </row>
    <row r="152" spans="1:25" x14ac:dyDescent="0.35">
      <c r="A152" t="s">
        <v>130</v>
      </c>
      <c r="B152" t="s">
        <v>131</v>
      </c>
      <c r="C152" t="s">
        <v>521</v>
      </c>
      <c r="D152" t="s">
        <v>522</v>
      </c>
      <c r="E152" s="19">
        <v>78850689</v>
      </c>
      <c r="F152" s="19">
        <v>81000409</v>
      </c>
      <c r="G152" s="19">
        <v>83184892</v>
      </c>
      <c r="H152" s="19">
        <v>85416253</v>
      </c>
      <c r="I152" s="19">
        <v>87702670</v>
      </c>
      <c r="J152" s="19">
        <v>90046756</v>
      </c>
      <c r="K152" s="19">
        <v>92444183</v>
      </c>
      <c r="L152" s="19">
        <v>94887724</v>
      </c>
      <c r="M152" s="19">
        <v>97366774</v>
      </c>
      <c r="N152" s="19">
        <v>99873033</v>
      </c>
      <c r="O152" s="19">
        <v>102403196</v>
      </c>
      <c r="P152">
        <f>+VLOOKUP(A152,[2]rural_population_percent!$A$1:$P$209,16,0)</f>
        <v>79.620999999999995</v>
      </c>
      <c r="Q152" s="19">
        <f t="shared" si="14"/>
        <v>20868747.31284</v>
      </c>
      <c r="R152">
        <f t="shared" si="15"/>
        <v>81534448.68716</v>
      </c>
      <c r="S152" t="e">
        <f>+VLOOKUP(A152,[3]gdp_data!$A$1:$O$209,15,0)</f>
        <v>#N/A</v>
      </c>
      <c r="T152" t="e">
        <f t="shared" si="16"/>
        <v>#N/A</v>
      </c>
      <c r="U152" t="e">
        <f t="shared" si="17"/>
        <v>#N/A</v>
      </c>
      <c r="V152" t="e">
        <f t="shared" si="18"/>
        <v>#N/A</v>
      </c>
      <c r="W152" s="11" t="e">
        <f t="shared" si="19"/>
        <v>#N/A</v>
      </c>
      <c r="X152" s="11" t="e">
        <f t="shared" si="20"/>
        <v>#N/A</v>
      </c>
      <c r="Y152" t="e">
        <f>VLOOKUP(A152, [1]political_stability_terrorism!$A$1:$B$192, 2, 0)</f>
        <v>#N/A</v>
      </c>
    </row>
    <row r="153" spans="1:25" x14ac:dyDescent="0.35">
      <c r="A153" t="s">
        <v>398</v>
      </c>
      <c r="B153" t="s">
        <v>399</v>
      </c>
      <c r="C153" t="s">
        <v>521</v>
      </c>
      <c r="D153" t="s">
        <v>522</v>
      </c>
      <c r="E153" s="19">
        <v>5837792</v>
      </c>
      <c r="F153" s="19">
        <v>5997385</v>
      </c>
      <c r="G153" s="19">
        <v>6161796</v>
      </c>
      <c r="H153" s="19">
        <v>6330472</v>
      </c>
      <c r="I153" s="19">
        <v>6502952</v>
      </c>
      <c r="J153" s="19">
        <v>6679282</v>
      </c>
      <c r="K153" s="19">
        <v>6859482</v>
      </c>
      <c r="L153" s="19">
        <v>7042948</v>
      </c>
      <c r="M153" s="19">
        <v>7228915</v>
      </c>
      <c r="N153" s="19">
        <v>7416802</v>
      </c>
      <c r="O153" s="19">
        <v>7606374</v>
      </c>
      <c r="P153">
        <f>+VLOOKUP(A153,[2]rural_population_percent!$A$1:$P$209,16,0)</f>
        <v>59.034999999999997</v>
      </c>
      <c r="Q153" s="19">
        <f t="shared" si="14"/>
        <v>3115951.1091</v>
      </c>
      <c r="R153">
        <f t="shared" si="15"/>
        <v>4490422.8909</v>
      </c>
      <c r="S153" t="e">
        <f>+VLOOKUP(A153,[3]gdp_data!$A$1:$O$209,15,0)</f>
        <v>#N/A</v>
      </c>
      <c r="T153" t="e">
        <f t="shared" si="16"/>
        <v>#N/A</v>
      </c>
      <c r="U153" t="e">
        <f t="shared" si="17"/>
        <v>#N/A</v>
      </c>
      <c r="V153" t="e">
        <f t="shared" si="18"/>
        <v>#N/A</v>
      </c>
      <c r="W153" s="11" t="e">
        <f t="shared" si="19"/>
        <v>#N/A</v>
      </c>
      <c r="X153" s="11" t="e">
        <f t="shared" si="20"/>
        <v>#N/A</v>
      </c>
      <c r="Y153" t="e">
        <f>VLOOKUP(A153, [1]political_stability_terrorism!$A$1:$B$192, 2, 0)</f>
        <v>#N/A</v>
      </c>
    </row>
    <row r="154" spans="1:25" x14ac:dyDescent="0.35">
      <c r="A154" t="s">
        <v>450</v>
      </c>
      <c r="B154" t="s">
        <v>451</v>
      </c>
      <c r="C154" t="s">
        <v>521</v>
      </c>
      <c r="D154" t="s">
        <v>522</v>
      </c>
      <c r="E154" s="19">
        <v>21160534</v>
      </c>
      <c r="F154" s="19">
        <v>21751605</v>
      </c>
      <c r="G154" s="19">
        <v>22356391</v>
      </c>
      <c r="H154" s="19">
        <v>22974929</v>
      </c>
      <c r="I154" s="19">
        <v>23606779</v>
      </c>
      <c r="J154" s="19">
        <v>24252206</v>
      </c>
      <c r="K154" s="19">
        <v>24909969</v>
      </c>
      <c r="L154" s="19">
        <v>25576322</v>
      </c>
      <c r="M154" s="19">
        <v>26246327</v>
      </c>
      <c r="N154" s="19">
        <v>26916207</v>
      </c>
      <c r="O154" s="19">
        <v>27584213</v>
      </c>
      <c r="P154">
        <f>+VLOOKUP(A154,[2]rural_population_percent!$A$1:$P$209,16,0)</f>
        <v>64.230999999999995</v>
      </c>
      <c r="Q154" s="19">
        <f t="shared" si="14"/>
        <v>9866597.1479700021</v>
      </c>
      <c r="R154">
        <f t="shared" si="15"/>
        <v>17717615.852029998</v>
      </c>
      <c r="S154" t="e">
        <f>+VLOOKUP(A154,[3]gdp_data!$A$1:$O$209,15,0)</f>
        <v>#N/A</v>
      </c>
      <c r="T154" t="e">
        <f t="shared" si="16"/>
        <v>#N/A</v>
      </c>
      <c r="U154" t="e">
        <f t="shared" si="17"/>
        <v>#N/A</v>
      </c>
      <c r="V154" t="e">
        <f t="shared" si="18"/>
        <v>#N/A</v>
      </c>
      <c r="W154" s="11" t="e">
        <f t="shared" si="19"/>
        <v>#N/A</v>
      </c>
      <c r="X154" s="11" t="e">
        <f t="shared" si="20"/>
        <v>#N/A</v>
      </c>
      <c r="Y154" t="e">
        <f>VLOOKUP(A154, [1]political_stability_terrorism!$A$1:$B$192, 2, 0)</f>
        <v>#N/A</v>
      </c>
    </row>
    <row r="155" spans="1:25" x14ac:dyDescent="0.35">
      <c r="A155" t="s">
        <v>301</v>
      </c>
      <c r="B155" t="s">
        <v>302</v>
      </c>
      <c r="C155" t="s">
        <v>521</v>
      </c>
      <c r="D155" t="s">
        <v>522</v>
      </c>
      <c r="E155" s="19">
        <v>142614094</v>
      </c>
      <c r="F155" s="19">
        <v>146417024</v>
      </c>
      <c r="G155" s="19">
        <v>150347390</v>
      </c>
      <c r="H155" s="19">
        <v>154402181</v>
      </c>
      <c r="I155" s="19">
        <v>158578261</v>
      </c>
      <c r="J155" s="19">
        <v>162877076</v>
      </c>
      <c r="K155" s="19">
        <v>167297284</v>
      </c>
      <c r="L155" s="19">
        <v>171829303</v>
      </c>
      <c r="M155" s="19">
        <v>176460502</v>
      </c>
      <c r="N155" s="19">
        <v>181181744</v>
      </c>
      <c r="O155" s="19">
        <v>185989640</v>
      </c>
      <c r="P155">
        <f>+VLOOKUP(A155,[2]rural_population_percent!$A$1:$P$209,16,0)</f>
        <v>50.597000000000001</v>
      </c>
      <c r="Q155" s="19">
        <f t="shared" si="14"/>
        <v>91884461.849199995</v>
      </c>
      <c r="R155">
        <f t="shared" si="15"/>
        <v>94105178.150800005</v>
      </c>
      <c r="S155" t="e">
        <f>+VLOOKUP(A155,[3]gdp_data!$A$1:$O$209,15,0)</f>
        <v>#N/A</v>
      </c>
      <c r="T155" t="e">
        <f t="shared" si="16"/>
        <v>#N/A</v>
      </c>
      <c r="U155" t="e">
        <f t="shared" si="17"/>
        <v>#N/A</v>
      </c>
      <c r="V155" t="e">
        <f t="shared" si="18"/>
        <v>#N/A</v>
      </c>
      <c r="W155" s="11" t="e">
        <f t="shared" si="19"/>
        <v>#N/A</v>
      </c>
      <c r="X155" s="11" t="e">
        <f t="shared" si="20"/>
        <v>#N/A</v>
      </c>
      <c r="Y155" t="e">
        <f>VLOOKUP(A155, [1]political_stability_terrorism!$A$1:$B$192, 2, 0)</f>
        <v>#N/A</v>
      </c>
    </row>
    <row r="156" spans="1:25" x14ac:dyDescent="0.35">
      <c r="A156" t="s">
        <v>263</v>
      </c>
      <c r="B156" t="s">
        <v>264</v>
      </c>
      <c r="C156" t="s">
        <v>521</v>
      </c>
      <c r="D156" t="s">
        <v>522</v>
      </c>
      <c r="E156" s="19">
        <v>327371</v>
      </c>
      <c r="F156" s="19">
        <v>336070</v>
      </c>
      <c r="G156" s="19">
        <v>345054</v>
      </c>
      <c r="H156" s="19">
        <v>354501</v>
      </c>
      <c r="I156" s="19">
        <v>364511</v>
      </c>
      <c r="J156" s="19">
        <v>375131</v>
      </c>
      <c r="K156" s="19">
        <v>386203</v>
      </c>
      <c r="L156" s="19">
        <v>397397</v>
      </c>
      <c r="M156" s="19">
        <v>408247</v>
      </c>
      <c r="N156" s="19">
        <v>418403</v>
      </c>
      <c r="O156" s="19">
        <v>427756</v>
      </c>
      <c r="P156">
        <f>+VLOOKUP(A156,[2]rural_population_percent!$A$1:$P$209,16,0)</f>
        <v>52.494999999999997</v>
      </c>
      <c r="Q156" s="19">
        <f t="shared" si="14"/>
        <v>203205.4878</v>
      </c>
      <c r="R156">
        <f t="shared" si="15"/>
        <v>224550.5122</v>
      </c>
      <c r="S156" t="e">
        <f>+VLOOKUP(A156,[3]gdp_data!$A$1:$O$209,15,0)</f>
        <v>#N/A</v>
      </c>
      <c r="T156" t="e">
        <f t="shared" si="16"/>
        <v>#N/A</v>
      </c>
      <c r="U156" t="e">
        <f t="shared" si="17"/>
        <v>#N/A</v>
      </c>
      <c r="V156" t="e">
        <f t="shared" si="18"/>
        <v>#N/A</v>
      </c>
      <c r="W156" s="11" t="e">
        <f t="shared" si="19"/>
        <v>#N/A</v>
      </c>
      <c r="X156" s="11" t="e">
        <f t="shared" si="20"/>
        <v>#N/A</v>
      </c>
      <c r="Y156" t="e">
        <f>VLOOKUP(A156, [1]political_stability_terrorism!$A$1:$B$192, 2, 0)</f>
        <v>#N/A</v>
      </c>
    </row>
    <row r="157" spans="1:25" x14ac:dyDescent="0.35">
      <c r="A157" t="s">
        <v>210</v>
      </c>
      <c r="B157" t="s">
        <v>211</v>
      </c>
      <c r="C157" t="s">
        <v>521</v>
      </c>
      <c r="D157" t="s">
        <v>522</v>
      </c>
      <c r="E157" s="19">
        <v>37052050</v>
      </c>
      <c r="F157" s="19">
        <v>38085909</v>
      </c>
      <c r="G157" s="19">
        <v>39148416</v>
      </c>
      <c r="H157" s="19">
        <v>40237204</v>
      </c>
      <c r="I157" s="19">
        <v>41350152</v>
      </c>
      <c r="J157" s="19">
        <v>42486839</v>
      </c>
      <c r="K157" s="19">
        <v>43646629</v>
      </c>
      <c r="L157" s="19">
        <v>44826849</v>
      </c>
      <c r="M157" s="19">
        <v>46024250</v>
      </c>
      <c r="N157" s="19">
        <v>47236259</v>
      </c>
      <c r="O157" s="19">
        <v>48461567</v>
      </c>
      <c r="P157">
        <f>+VLOOKUP(A157,[2]rural_population_percent!$A$1:$P$209,16,0)</f>
        <v>73.506</v>
      </c>
      <c r="Q157" s="19">
        <f t="shared" si="14"/>
        <v>12839407.56098</v>
      </c>
      <c r="R157">
        <f t="shared" si="15"/>
        <v>35622159.43902</v>
      </c>
      <c r="S157" t="e">
        <f>+VLOOKUP(A157,[3]gdp_data!$A$1:$O$209,15,0)</f>
        <v>#N/A</v>
      </c>
      <c r="T157" t="e">
        <f t="shared" si="16"/>
        <v>#N/A</v>
      </c>
      <c r="U157" t="e">
        <f t="shared" si="17"/>
        <v>#N/A</v>
      </c>
      <c r="V157" t="e">
        <f t="shared" si="18"/>
        <v>#N/A</v>
      </c>
      <c r="W157" s="11" t="e">
        <f t="shared" si="19"/>
        <v>#N/A</v>
      </c>
      <c r="X157" s="11" t="e">
        <f t="shared" si="20"/>
        <v>#N/A</v>
      </c>
      <c r="Y157" t="e">
        <f>VLOOKUP(A157, [1]political_stability_terrorism!$A$1:$B$192, 2, 0)</f>
        <v>#N/A</v>
      </c>
    </row>
    <row r="158" spans="1:25" x14ac:dyDescent="0.35">
      <c r="A158" t="s">
        <v>80</v>
      </c>
      <c r="B158" t="s">
        <v>81</v>
      </c>
      <c r="C158" t="s">
        <v>521</v>
      </c>
      <c r="D158" t="s">
        <v>522</v>
      </c>
      <c r="E158" s="19">
        <v>17899562</v>
      </c>
      <c r="F158" s="19">
        <v>18395389</v>
      </c>
      <c r="G158" s="19">
        <v>18907008</v>
      </c>
      <c r="H158" s="19">
        <v>19432541</v>
      </c>
      <c r="I158" s="19">
        <v>19970495</v>
      </c>
      <c r="J158" s="19">
        <v>20520447</v>
      </c>
      <c r="K158" s="19">
        <v>21082383</v>
      </c>
      <c r="L158" s="19">
        <v>21655715</v>
      </c>
      <c r="M158" s="19">
        <v>22239904</v>
      </c>
      <c r="N158" s="19">
        <v>22834522</v>
      </c>
      <c r="O158" s="19">
        <v>23439189</v>
      </c>
      <c r="P158">
        <f>+VLOOKUP(A158,[2]rural_population_percent!$A$1:$P$209,16,0)</f>
        <v>44.511000000000003</v>
      </c>
      <c r="Q158" s="19">
        <f t="shared" si="14"/>
        <v>13006171.584209999</v>
      </c>
      <c r="R158">
        <f t="shared" si="15"/>
        <v>10433017.415790001</v>
      </c>
      <c r="S158" t="e">
        <f>+VLOOKUP(A158,[3]gdp_data!$A$1:$O$209,15,0)</f>
        <v>#N/A</v>
      </c>
      <c r="T158" t="e">
        <f t="shared" si="16"/>
        <v>#N/A</v>
      </c>
      <c r="U158" t="e">
        <f t="shared" si="17"/>
        <v>#N/A</v>
      </c>
      <c r="V158" t="e">
        <f t="shared" si="18"/>
        <v>#N/A</v>
      </c>
      <c r="W158" s="11" t="e">
        <f t="shared" si="19"/>
        <v>#N/A</v>
      </c>
      <c r="X158" s="11" t="e">
        <f t="shared" si="20"/>
        <v>#N/A</v>
      </c>
      <c r="Y158" t="e">
        <f>VLOOKUP(A158, [1]political_stability_terrorism!$A$1:$B$192, 2, 0)</f>
        <v>#N/A</v>
      </c>
    </row>
    <row r="159" spans="1:25" x14ac:dyDescent="0.35">
      <c r="A159" t="s">
        <v>353</v>
      </c>
      <c r="B159" t="s">
        <v>354</v>
      </c>
      <c r="C159" t="s">
        <v>521</v>
      </c>
      <c r="D159" t="s">
        <v>522</v>
      </c>
      <c r="E159" s="19">
        <v>24578301</v>
      </c>
      <c r="F159" s="19">
        <v>25252569</v>
      </c>
      <c r="G159" s="19">
        <v>25940770</v>
      </c>
      <c r="H159" s="19">
        <v>26661492</v>
      </c>
      <c r="I159" s="19">
        <v>27425676</v>
      </c>
      <c r="J159" s="19">
        <v>28238020</v>
      </c>
      <c r="K159" s="19">
        <v>29086357</v>
      </c>
      <c r="L159" s="19">
        <v>29944476</v>
      </c>
      <c r="M159" s="19">
        <v>30776722</v>
      </c>
      <c r="N159" s="19">
        <v>31557144</v>
      </c>
      <c r="O159" s="19">
        <v>32275687</v>
      </c>
      <c r="P159">
        <f>+VLOOKUP(A159,[2]rural_population_percent!$A$1:$P$209,16,0)</f>
        <v>16.47</v>
      </c>
      <c r="Q159" s="19">
        <f t="shared" si="14"/>
        <v>26959881.351100001</v>
      </c>
      <c r="R159">
        <f t="shared" si="15"/>
        <v>5315805.6488999994</v>
      </c>
      <c r="S159" t="e">
        <f>+VLOOKUP(A159,[3]gdp_data!$A$1:$O$209,15,0)</f>
        <v>#N/A</v>
      </c>
      <c r="T159" t="e">
        <f t="shared" si="16"/>
        <v>#N/A</v>
      </c>
      <c r="U159" t="e">
        <f t="shared" si="17"/>
        <v>#N/A</v>
      </c>
      <c r="V159" t="e">
        <f t="shared" si="18"/>
        <v>#N/A</v>
      </c>
      <c r="W159" s="11" t="e">
        <f t="shared" si="19"/>
        <v>#N/A</v>
      </c>
      <c r="X159" s="11" t="e">
        <f t="shared" si="20"/>
        <v>#N/A</v>
      </c>
      <c r="Y159" t="e">
        <f>VLOOKUP(A159, [1]political_stability_terrorism!$A$1:$B$192, 2, 0)</f>
        <v>#N/A</v>
      </c>
    </row>
    <row r="160" spans="1:25" x14ac:dyDescent="0.35">
      <c r="A160" t="s">
        <v>261</v>
      </c>
      <c r="B160" t="s">
        <v>262</v>
      </c>
      <c r="C160" t="s">
        <v>521</v>
      </c>
      <c r="D160" t="s">
        <v>522</v>
      </c>
      <c r="E160" s="19">
        <v>18880268</v>
      </c>
      <c r="F160" s="19">
        <v>19433523</v>
      </c>
      <c r="G160" s="19">
        <v>19996469</v>
      </c>
      <c r="H160" s="19">
        <v>20569121</v>
      </c>
      <c r="I160" s="19">
        <v>21151640</v>
      </c>
      <c r="J160" s="19">
        <v>21743949</v>
      </c>
      <c r="K160" s="19">
        <v>22346573</v>
      </c>
      <c r="L160" s="19">
        <v>22961146</v>
      </c>
      <c r="M160" s="19">
        <v>23589801</v>
      </c>
      <c r="N160" s="19">
        <v>24234088</v>
      </c>
      <c r="O160" s="19">
        <v>24894551</v>
      </c>
      <c r="P160">
        <f>+VLOOKUP(A160,[2]rural_population_percent!$A$1:$P$209,16,0)</f>
        <v>63.624000000000002</v>
      </c>
      <c r="Q160" s="19">
        <f t="shared" si="14"/>
        <v>9055641.8717599995</v>
      </c>
      <c r="R160">
        <f t="shared" si="15"/>
        <v>15838909.12824</v>
      </c>
      <c r="S160" t="e">
        <f>+VLOOKUP(A160,[3]gdp_data!$A$1:$O$209,15,0)</f>
        <v>#N/A</v>
      </c>
      <c r="T160" t="e">
        <f t="shared" si="16"/>
        <v>#N/A</v>
      </c>
      <c r="U160" t="e">
        <f t="shared" si="17"/>
        <v>#N/A</v>
      </c>
      <c r="V160" t="e">
        <f t="shared" si="18"/>
        <v>#N/A</v>
      </c>
      <c r="W160" s="11" t="e">
        <f t="shared" si="19"/>
        <v>#N/A</v>
      </c>
      <c r="X160" s="11" t="e">
        <f t="shared" si="20"/>
        <v>#N/A</v>
      </c>
      <c r="Y160" t="e">
        <f>VLOOKUP(A160, [1]political_stability_terrorism!$A$1:$B$192, 2, 0)</f>
        <v>#N/A</v>
      </c>
    </row>
    <row r="161" spans="1:25" x14ac:dyDescent="0.35">
      <c r="A161" t="s">
        <v>35</v>
      </c>
      <c r="B161" t="s">
        <v>36</v>
      </c>
      <c r="C161" t="s">
        <v>521</v>
      </c>
      <c r="D161" t="s">
        <v>522</v>
      </c>
      <c r="E161" s="19">
        <v>8216896</v>
      </c>
      <c r="F161" s="19">
        <v>8454791</v>
      </c>
      <c r="G161" s="19">
        <v>8696916</v>
      </c>
      <c r="H161" s="19">
        <v>8944706</v>
      </c>
      <c r="I161" s="19">
        <v>9199259</v>
      </c>
      <c r="J161" s="19">
        <v>9460802</v>
      </c>
      <c r="K161" s="19">
        <v>9729160</v>
      </c>
      <c r="L161" s="19">
        <v>10004451</v>
      </c>
      <c r="M161" s="19">
        <v>10286712</v>
      </c>
      <c r="N161" s="19">
        <v>10575952</v>
      </c>
      <c r="O161" s="19">
        <v>10872298</v>
      </c>
      <c r="P161">
        <f>+VLOOKUP(A161,[2]rural_population_percent!$A$1:$P$209,16,0)</f>
        <v>55.152999999999999</v>
      </c>
      <c r="Q161" s="19">
        <f t="shared" si="14"/>
        <v>4875899.4840600006</v>
      </c>
      <c r="R161">
        <f t="shared" si="15"/>
        <v>5996398.5159399994</v>
      </c>
      <c r="S161" t="e">
        <f>+VLOOKUP(A161,[3]gdp_data!$A$1:$O$209,15,0)</f>
        <v>#N/A</v>
      </c>
      <c r="T161" t="e">
        <f t="shared" si="16"/>
        <v>#N/A</v>
      </c>
      <c r="U161" t="e">
        <f t="shared" si="17"/>
        <v>#N/A</v>
      </c>
      <c r="V161" t="e">
        <f t="shared" si="18"/>
        <v>#N/A</v>
      </c>
      <c r="W161" s="11" t="e">
        <f t="shared" si="19"/>
        <v>#N/A</v>
      </c>
      <c r="X161" s="11" t="e">
        <f t="shared" si="20"/>
        <v>#N/A</v>
      </c>
      <c r="Y161" t="e">
        <f>VLOOKUP(A161, [1]political_stability_terrorism!$A$1:$B$192, 2, 0)</f>
        <v>#N/A</v>
      </c>
    </row>
    <row r="162" spans="1:25" x14ac:dyDescent="0.35">
      <c r="A162" t="s">
        <v>357</v>
      </c>
      <c r="B162" t="s">
        <v>358</v>
      </c>
      <c r="C162" t="s">
        <v>521</v>
      </c>
      <c r="D162" t="s">
        <v>522</v>
      </c>
      <c r="E162" s="19">
        <v>11556763</v>
      </c>
      <c r="F162" s="19">
        <v>11873557</v>
      </c>
      <c r="G162" s="19">
        <v>12203957</v>
      </c>
      <c r="H162" s="19">
        <v>12550917</v>
      </c>
      <c r="I162" s="19">
        <v>12916229</v>
      </c>
      <c r="J162" s="19">
        <v>13300910</v>
      </c>
      <c r="K162" s="19">
        <v>13703513</v>
      </c>
      <c r="L162" s="19">
        <v>14120320</v>
      </c>
      <c r="M162" s="19">
        <v>14546111</v>
      </c>
      <c r="N162" s="19">
        <v>14976994</v>
      </c>
      <c r="O162" s="19">
        <v>15411614</v>
      </c>
      <c r="P162">
        <f>+VLOOKUP(A162,[2]rural_population_percent!$A$1:$P$209,16,0)</f>
        <v>55.576000000000001</v>
      </c>
      <c r="Q162" s="19">
        <f t="shared" si="14"/>
        <v>6846455.4033599999</v>
      </c>
      <c r="R162">
        <f t="shared" si="15"/>
        <v>8565158.5966400001</v>
      </c>
      <c r="S162" t="e">
        <f>+VLOOKUP(A162,[3]gdp_data!$A$1:$O$209,15,0)</f>
        <v>#N/A</v>
      </c>
      <c r="T162" t="e">
        <f t="shared" si="16"/>
        <v>#N/A</v>
      </c>
      <c r="U162" t="e">
        <f t="shared" si="17"/>
        <v>#N/A</v>
      </c>
      <c r="V162" t="e">
        <f t="shared" si="18"/>
        <v>#N/A</v>
      </c>
      <c r="W162" s="11" t="e">
        <f t="shared" si="19"/>
        <v>#N/A</v>
      </c>
      <c r="X162" s="11" t="e">
        <f t="shared" si="20"/>
        <v>#N/A</v>
      </c>
      <c r="Y162" t="e">
        <f>VLOOKUP(A162, [1]political_stability_terrorism!$A$1:$B$192, 2, 0)</f>
        <v>#N/A</v>
      </c>
    </row>
    <row r="163" spans="1:25" x14ac:dyDescent="0.35">
      <c r="A163" t="s">
        <v>84</v>
      </c>
      <c r="B163" t="s">
        <v>85</v>
      </c>
      <c r="C163" t="s">
        <v>521</v>
      </c>
      <c r="D163" t="s">
        <v>522</v>
      </c>
      <c r="E163" s="19">
        <v>3842365</v>
      </c>
      <c r="F163" s="19">
        <v>3976246</v>
      </c>
      <c r="G163" s="19">
        <v>4115435</v>
      </c>
      <c r="H163" s="19">
        <v>4253712</v>
      </c>
      <c r="I163" s="19">
        <v>4386693</v>
      </c>
      <c r="J163" s="19">
        <v>4512730</v>
      </c>
      <c r="K163" s="19">
        <v>4633363</v>
      </c>
      <c r="L163" s="19">
        <v>4751393</v>
      </c>
      <c r="M163" s="19">
        <v>4871101</v>
      </c>
      <c r="N163" s="19">
        <v>4995648</v>
      </c>
      <c r="O163" s="19">
        <v>5125821</v>
      </c>
      <c r="P163">
        <f>+VLOOKUP(A163,[2]rural_population_percent!$A$1:$P$209,16,0)</f>
        <v>33.787999999999997</v>
      </c>
      <c r="Q163" s="19">
        <f t="shared" si="14"/>
        <v>3393908.6005199999</v>
      </c>
      <c r="R163">
        <f t="shared" si="15"/>
        <v>1731912.3994799999</v>
      </c>
      <c r="S163" t="e">
        <f>+VLOOKUP(A163,[3]gdp_data!$A$1:$O$209,15,0)</f>
        <v>#N/A</v>
      </c>
      <c r="T163" t="e">
        <f t="shared" si="16"/>
        <v>#N/A</v>
      </c>
      <c r="U163" t="e">
        <f t="shared" si="17"/>
        <v>#N/A</v>
      </c>
      <c r="V163" t="e">
        <f t="shared" si="18"/>
        <v>#N/A</v>
      </c>
      <c r="W163" s="11" t="e">
        <f t="shared" si="19"/>
        <v>#N/A</v>
      </c>
      <c r="X163" s="11" t="e">
        <f t="shared" si="20"/>
        <v>#N/A</v>
      </c>
      <c r="Y163" t="e">
        <f>VLOOKUP(A163, [1]political_stability_terrorism!$A$1:$B$192, 2, 0)</f>
        <v>#N/A</v>
      </c>
    </row>
    <row r="164" spans="1:25" x14ac:dyDescent="0.35">
      <c r="A164" t="s">
        <v>287</v>
      </c>
      <c r="B164" t="s">
        <v>288</v>
      </c>
      <c r="C164" t="s">
        <v>521</v>
      </c>
      <c r="D164" t="s">
        <v>522</v>
      </c>
      <c r="E164" s="19">
        <v>3220653</v>
      </c>
      <c r="F164" s="19">
        <v>3312665</v>
      </c>
      <c r="G164" s="19">
        <v>3407541</v>
      </c>
      <c r="H164" s="19">
        <v>3506288</v>
      </c>
      <c r="I164" s="19">
        <v>3609543</v>
      </c>
      <c r="J164" s="19">
        <v>3717672</v>
      </c>
      <c r="K164" s="19">
        <v>3830239</v>
      </c>
      <c r="L164" s="19">
        <v>3946170</v>
      </c>
      <c r="M164" s="19">
        <v>4063920</v>
      </c>
      <c r="N164" s="19">
        <v>4182341</v>
      </c>
      <c r="O164" s="19">
        <v>4301018</v>
      </c>
      <c r="P164">
        <f>+VLOOKUP(A164,[2]rural_population_percent!$A$1:$P$209,16,0)</f>
        <v>38.982999999999997</v>
      </c>
      <c r="Q164" s="19">
        <f t="shared" si="14"/>
        <v>2624352.1530600004</v>
      </c>
      <c r="R164">
        <f t="shared" si="15"/>
        <v>1676665.8469399998</v>
      </c>
      <c r="S164" t="e">
        <f>+VLOOKUP(A164,[3]gdp_data!$A$1:$O$209,15,0)</f>
        <v>#N/A</v>
      </c>
      <c r="T164" t="e">
        <f t="shared" si="16"/>
        <v>#N/A</v>
      </c>
      <c r="U164" t="e">
        <f t="shared" si="17"/>
        <v>#N/A</v>
      </c>
      <c r="V164" t="e">
        <f t="shared" si="18"/>
        <v>#N/A</v>
      </c>
      <c r="W164" s="11" t="e">
        <f t="shared" si="19"/>
        <v>#N/A</v>
      </c>
      <c r="X164" s="11" t="e">
        <f t="shared" si="20"/>
        <v>#N/A</v>
      </c>
      <c r="Y164" t="e">
        <f>VLOOKUP(A164, [1]political_stability_terrorism!$A$1:$B$192, 2, 0)</f>
        <v>#N/A</v>
      </c>
    </row>
    <row r="165" spans="1:25" x14ac:dyDescent="0.35">
      <c r="A165" t="s">
        <v>368</v>
      </c>
      <c r="B165" t="s">
        <v>369</v>
      </c>
      <c r="C165" t="s">
        <v>521</v>
      </c>
      <c r="D165" t="s">
        <v>522</v>
      </c>
      <c r="E165" s="19">
        <v>10718317</v>
      </c>
      <c r="F165" s="19">
        <v>11038596</v>
      </c>
      <c r="G165" s="19">
        <v>11369276</v>
      </c>
      <c r="H165" s="19">
        <v>11707990</v>
      </c>
      <c r="I165" s="19">
        <v>12053223</v>
      </c>
      <c r="J165" s="19">
        <v>12404725</v>
      </c>
      <c r="K165" s="19">
        <v>12763776</v>
      </c>
      <c r="L165" s="19">
        <v>13132349</v>
      </c>
      <c r="M165" s="19">
        <v>13513125</v>
      </c>
      <c r="N165" s="19">
        <v>13908129</v>
      </c>
      <c r="O165" s="19">
        <v>14317996</v>
      </c>
      <c r="P165">
        <f>+VLOOKUP(A165,[2]rural_population_percent!$A$1:$P$209,16,0)</f>
        <v>59.482999999999997</v>
      </c>
      <c r="Q165" s="19">
        <f t="shared" si="14"/>
        <v>5801222.4393199999</v>
      </c>
      <c r="R165">
        <f t="shared" si="15"/>
        <v>8516773.5606800001</v>
      </c>
      <c r="S165" t="e">
        <f>+VLOOKUP(A165,[3]gdp_data!$A$1:$O$209,15,0)</f>
        <v>#N/A</v>
      </c>
      <c r="T165" t="e">
        <f t="shared" si="16"/>
        <v>#N/A</v>
      </c>
      <c r="U165" t="e">
        <f t="shared" si="17"/>
        <v>#N/A</v>
      </c>
      <c r="V165" t="e">
        <f t="shared" si="18"/>
        <v>#N/A</v>
      </c>
      <c r="W165" s="11" t="e">
        <f t="shared" si="19"/>
        <v>#N/A</v>
      </c>
      <c r="X165" s="11" t="e">
        <f t="shared" si="20"/>
        <v>#N/A</v>
      </c>
      <c r="Y165" t="e">
        <f>VLOOKUP(A165, [1]political_stability_terrorism!$A$1:$B$192, 2, 0)</f>
        <v>#N/A</v>
      </c>
    </row>
    <row r="166" spans="1:25" x14ac:dyDescent="0.35">
      <c r="A166" t="s">
        <v>339</v>
      </c>
      <c r="B166" t="s">
        <v>340</v>
      </c>
      <c r="C166" t="s">
        <v>521</v>
      </c>
      <c r="D166" t="s">
        <v>522</v>
      </c>
      <c r="E166" s="19">
        <v>3406334</v>
      </c>
      <c r="F166" s="19">
        <v>3494496</v>
      </c>
      <c r="G166" s="19">
        <v>3596688</v>
      </c>
      <c r="H166" s="19">
        <v>3702218</v>
      </c>
      <c r="I166" s="19">
        <v>3811102</v>
      </c>
      <c r="J166" s="19">
        <v>3927051</v>
      </c>
      <c r="K166" s="19">
        <v>4046901</v>
      </c>
      <c r="L166" s="19">
        <v>4169506</v>
      </c>
      <c r="M166" s="19">
        <v>4294682</v>
      </c>
      <c r="N166" s="19">
        <v>4422143</v>
      </c>
      <c r="O166" s="19">
        <v>4551566</v>
      </c>
      <c r="P166">
        <f>+VLOOKUP(A166,[2]rural_population_percent!$A$1:$P$209,16,0)</f>
        <v>24.29</v>
      </c>
      <c r="Q166" s="19">
        <f t="shared" si="14"/>
        <v>3445990.6185999997</v>
      </c>
      <c r="R166">
        <f t="shared" si="15"/>
        <v>1105575.3814000001</v>
      </c>
      <c r="S166" t="e">
        <f>+VLOOKUP(A166,[3]gdp_data!$A$1:$O$209,15,0)</f>
        <v>#N/A</v>
      </c>
      <c r="T166" t="e">
        <f t="shared" si="16"/>
        <v>#N/A</v>
      </c>
      <c r="U166" t="e">
        <f t="shared" si="17"/>
        <v>#N/A</v>
      </c>
      <c r="V166" t="e">
        <f t="shared" si="18"/>
        <v>#N/A</v>
      </c>
      <c r="W166" s="11" t="e">
        <f t="shared" si="19"/>
        <v>#N/A</v>
      </c>
      <c r="X166" s="11" t="e">
        <f t="shared" si="20"/>
        <v>#N/A</v>
      </c>
      <c r="Y166" t="e">
        <f>VLOOKUP(A166, [1]political_stability_terrorism!$A$1:$B$192, 2, 0)</f>
        <v>#N/A</v>
      </c>
    </row>
    <row r="167" spans="1:25" x14ac:dyDescent="0.35">
      <c r="A167" t="s">
        <v>285</v>
      </c>
      <c r="B167" t="s">
        <v>286</v>
      </c>
      <c r="C167" t="s">
        <v>521</v>
      </c>
      <c r="D167" t="s">
        <v>522</v>
      </c>
      <c r="E167" s="19">
        <v>21547463</v>
      </c>
      <c r="F167" s="19">
        <v>22188387</v>
      </c>
      <c r="G167" s="19">
        <v>22846758</v>
      </c>
      <c r="H167" s="19">
        <v>23524063</v>
      </c>
      <c r="I167" s="19">
        <v>24221405</v>
      </c>
      <c r="J167" s="19">
        <v>24939005</v>
      </c>
      <c r="K167" s="19">
        <v>25676606</v>
      </c>
      <c r="L167" s="19">
        <v>26434372</v>
      </c>
      <c r="M167" s="19">
        <v>27212382</v>
      </c>
      <c r="N167" s="19">
        <v>28010691</v>
      </c>
      <c r="O167" s="19">
        <v>28829476</v>
      </c>
      <c r="P167">
        <f>+VLOOKUP(A167,[2]rural_population_percent!$A$1:$P$209,16,0)</f>
        <v>67.183999999999997</v>
      </c>
      <c r="Q167" s="19">
        <f t="shared" si="14"/>
        <v>9460680.8441600017</v>
      </c>
      <c r="R167">
        <f t="shared" si="15"/>
        <v>19368795.155839998</v>
      </c>
      <c r="S167" t="e">
        <f>+VLOOKUP(A167,[3]gdp_data!$A$1:$O$209,15,0)</f>
        <v>#N/A</v>
      </c>
      <c r="T167" t="e">
        <f t="shared" si="16"/>
        <v>#N/A</v>
      </c>
      <c r="U167" t="e">
        <f t="shared" si="17"/>
        <v>#N/A</v>
      </c>
      <c r="V167" t="e">
        <f t="shared" si="18"/>
        <v>#N/A</v>
      </c>
      <c r="W167" s="11" t="e">
        <f t="shared" si="19"/>
        <v>#N/A</v>
      </c>
      <c r="X167" s="11" t="e">
        <f t="shared" si="20"/>
        <v>#N/A</v>
      </c>
      <c r="Y167" t="e">
        <f>VLOOKUP(A167, [1]political_stability_terrorism!$A$1:$B$192, 2, 0)</f>
        <v>#N/A</v>
      </c>
    </row>
    <row r="168" spans="1:25" x14ac:dyDescent="0.35">
      <c r="A168" t="s">
        <v>8</v>
      </c>
      <c r="B168" t="s">
        <v>9</v>
      </c>
      <c r="C168" t="s">
        <v>521</v>
      </c>
      <c r="D168" t="s">
        <v>522</v>
      </c>
      <c r="E168" s="19">
        <v>25893450</v>
      </c>
      <c r="F168" s="19">
        <v>26616792</v>
      </c>
      <c r="G168" s="19">
        <v>27294031</v>
      </c>
      <c r="H168" s="19">
        <v>28004331</v>
      </c>
      <c r="I168" s="19">
        <v>28803167</v>
      </c>
      <c r="J168" s="19">
        <v>29708599</v>
      </c>
      <c r="K168" s="19">
        <v>30696958</v>
      </c>
      <c r="L168" s="19">
        <v>31731688</v>
      </c>
      <c r="M168" s="19">
        <v>32758020</v>
      </c>
      <c r="N168" s="19">
        <v>33736494</v>
      </c>
      <c r="O168" s="19">
        <v>34656032</v>
      </c>
      <c r="P168">
        <f>+VLOOKUP(A168,[2]rural_population_percent!$A$1:$P$209,16,0)</f>
        <v>72.430000000000007</v>
      </c>
      <c r="Q168" s="19">
        <f t="shared" si="14"/>
        <v>9554668.0223999992</v>
      </c>
      <c r="R168">
        <f t="shared" si="15"/>
        <v>25101363.977600001</v>
      </c>
      <c r="S168" t="e">
        <f>+VLOOKUP(A168,[3]gdp_data!$A$1:$O$209,15,0)</f>
        <v>#N/A</v>
      </c>
      <c r="T168" t="e">
        <f t="shared" si="16"/>
        <v>#N/A</v>
      </c>
      <c r="U168" t="e">
        <f t="shared" si="17"/>
        <v>#N/A</v>
      </c>
      <c r="V168" t="e">
        <f t="shared" si="18"/>
        <v>#N/A</v>
      </c>
      <c r="W168" s="11" t="e">
        <f t="shared" si="19"/>
        <v>#N/A</v>
      </c>
      <c r="X168" s="11" t="e">
        <f t="shared" si="20"/>
        <v>#N/A</v>
      </c>
      <c r="Y168" t="e">
        <f>VLOOKUP(A168, [1]political_stability_terrorism!$A$1:$B$192, 2, 0)</f>
        <v>#N/A</v>
      </c>
    </row>
    <row r="169" spans="1:25" x14ac:dyDescent="0.35">
      <c r="A169" t="s">
        <v>454</v>
      </c>
      <c r="B169" t="s">
        <v>455</v>
      </c>
      <c r="C169" t="s">
        <v>521</v>
      </c>
      <c r="D169" t="s">
        <v>522</v>
      </c>
      <c r="E169" s="19">
        <v>12383446</v>
      </c>
      <c r="F169" s="19">
        <v>12725974</v>
      </c>
      <c r="G169" s="19">
        <v>13082517</v>
      </c>
      <c r="H169" s="19">
        <v>13456417</v>
      </c>
      <c r="I169" s="19">
        <v>13850033</v>
      </c>
      <c r="J169" s="19">
        <v>14264756</v>
      </c>
      <c r="K169" s="19">
        <v>14699937</v>
      </c>
      <c r="L169" s="19">
        <v>15153210</v>
      </c>
      <c r="M169" s="19">
        <v>15620974</v>
      </c>
      <c r="N169" s="19">
        <v>16100587</v>
      </c>
      <c r="O169" s="19">
        <v>16591390</v>
      </c>
      <c r="P169">
        <f>+VLOOKUP(A169,[2]rural_population_percent!$A$1:$P$209,16,0)</f>
        <v>58.16</v>
      </c>
      <c r="Q169" s="19">
        <f t="shared" si="14"/>
        <v>6941837.5759999994</v>
      </c>
      <c r="R169">
        <f t="shared" si="15"/>
        <v>9649552.4240000006</v>
      </c>
      <c r="S169" t="e">
        <f>+VLOOKUP(A169,[3]gdp_data!$A$1:$O$209,15,0)</f>
        <v>#N/A</v>
      </c>
      <c r="T169" t="e">
        <f t="shared" si="16"/>
        <v>#N/A</v>
      </c>
      <c r="U169" t="e">
        <f t="shared" si="17"/>
        <v>#N/A</v>
      </c>
      <c r="V169" t="e">
        <f t="shared" si="18"/>
        <v>#N/A</v>
      </c>
      <c r="W169" s="11" t="e">
        <f t="shared" si="19"/>
        <v>#N/A</v>
      </c>
      <c r="X169" s="11" t="e">
        <f t="shared" si="20"/>
        <v>#N/A</v>
      </c>
      <c r="Y169" t="e">
        <f>VLOOKUP(A169, [1]political_stability_terrorism!$A$1:$B$192, 2, 0)</f>
        <v>#N/A</v>
      </c>
    </row>
    <row r="170" spans="1:25" x14ac:dyDescent="0.35">
      <c r="A170" t="s">
        <v>194</v>
      </c>
      <c r="B170" t="s">
        <v>195</v>
      </c>
      <c r="C170" t="s">
        <v>521</v>
      </c>
      <c r="D170" t="s">
        <v>522</v>
      </c>
      <c r="E170" s="19">
        <v>27697912</v>
      </c>
      <c r="F170" s="19">
        <v>28390433</v>
      </c>
      <c r="G170" s="19">
        <v>29111417</v>
      </c>
      <c r="H170" s="19">
        <v>29894652</v>
      </c>
      <c r="I170" s="19">
        <v>30762701</v>
      </c>
      <c r="J170" s="19">
        <v>31727053</v>
      </c>
      <c r="K170" s="19">
        <v>32776571</v>
      </c>
      <c r="L170" s="19">
        <v>33883145</v>
      </c>
      <c r="M170" s="19">
        <v>35006080</v>
      </c>
      <c r="N170" s="19">
        <v>36115649</v>
      </c>
      <c r="O170" s="19">
        <v>37202572</v>
      </c>
      <c r="P170">
        <f>+VLOOKUP(A170,[2]rural_population_percent!$A$1:$P$209,16,0)</f>
        <v>30.277000000000001</v>
      </c>
      <c r="Q170" s="19">
        <f t="shared" si="14"/>
        <v>25938749.275559999</v>
      </c>
      <c r="R170">
        <f t="shared" si="15"/>
        <v>11263822.724440001</v>
      </c>
      <c r="S170" t="e">
        <f>+VLOOKUP(A170,[3]gdp_data!$A$1:$O$209,15,0)</f>
        <v>#N/A</v>
      </c>
      <c r="T170" t="e">
        <f t="shared" si="16"/>
        <v>#N/A</v>
      </c>
      <c r="U170" t="e">
        <f t="shared" si="17"/>
        <v>#N/A</v>
      </c>
      <c r="V170" t="e">
        <f t="shared" si="18"/>
        <v>#N/A</v>
      </c>
      <c r="W170" s="11" t="e">
        <f t="shared" si="19"/>
        <v>#N/A</v>
      </c>
      <c r="X170" s="11" t="e">
        <f t="shared" si="20"/>
        <v>#N/A</v>
      </c>
      <c r="Y170" t="e">
        <f>VLOOKUP(A170, [1]political_stability_terrorism!$A$1:$B$192, 2, 0)</f>
        <v>#N/A</v>
      </c>
    </row>
    <row r="171" spans="1:25" x14ac:dyDescent="0.35">
      <c r="A171" t="s">
        <v>291</v>
      </c>
      <c r="B171" t="s">
        <v>292</v>
      </c>
      <c r="C171" t="s">
        <v>521</v>
      </c>
      <c r="D171" t="s">
        <v>522</v>
      </c>
      <c r="E171" s="19">
        <v>13429262</v>
      </c>
      <c r="F171" s="19">
        <v>13840969</v>
      </c>
      <c r="G171" s="19">
        <v>14271234</v>
      </c>
      <c r="H171" s="19">
        <v>14714602</v>
      </c>
      <c r="I171" s="19">
        <v>15167095</v>
      </c>
      <c r="J171" s="19">
        <v>15627618</v>
      </c>
      <c r="K171" s="19">
        <v>16097305</v>
      </c>
      <c r="L171" s="19">
        <v>16577147</v>
      </c>
      <c r="M171" s="19">
        <v>17068838</v>
      </c>
      <c r="N171" s="19">
        <v>17573607</v>
      </c>
      <c r="O171" s="19">
        <v>18091575</v>
      </c>
      <c r="P171">
        <f>+VLOOKUP(A171,[2]rural_population_percent!$A$1:$P$209,16,0)</f>
        <v>83.352000000000004</v>
      </c>
      <c r="Q171" s="19">
        <f t="shared" si="14"/>
        <v>3011885.4059999995</v>
      </c>
      <c r="R171">
        <f t="shared" si="15"/>
        <v>15079689.594000001</v>
      </c>
      <c r="S171" t="e">
        <f>+VLOOKUP(A171,[3]gdp_data!$A$1:$O$209,15,0)</f>
        <v>#N/A</v>
      </c>
      <c r="T171" t="e">
        <f t="shared" si="16"/>
        <v>#N/A</v>
      </c>
      <c r="U171" t="e">
        <f t="shared" si="17"/>
        <v>#N/A</v>
      </c>
      <c r="V171" t="e">
        <f t="shared" si="18"/>
        <v>#N/A</v>
      </c>
      <c r="W171" s="11" t="e">
        <f t="shared" si="19"/>
        <v>#N/A</v>
      </c>
      <c r="X171" s="11" t="e">
        <f t="shared" si="20"/>
        <v>#N/A</v>
      </c>
      <c r="Y171" t="e">
        <f>VLOOKUP(A171, [1]political_stability_terrorism!$A$1:$B$192, 2, 0)</f>
        <v>#N/A</v>
      </c>
    </row>
    <row r="172" spans="1:25" x14ac:dyDescent="0.35">
      <c r="A172" t="s">
        <v>37</v>
      </c>
      <c r="B172" t="s">
        <v>38</v>
      </c>
      <c r="C172" t="s">
        <v>521</v>
      </c>
      <c r="D172" t="s">
        <v>522</v>
      </c>
      <c r="E172" s="19">
        <v>13829177</v>
      </c>
      <c r="F172" s="19">
        <v>14252021</v>
      </c>
      <c r="G172" s="19">
        <v>14689726</v>
      </c>
      <c r="H172" s="19">
        <v>15141099</v>
      </c>
      <c r="I172" s="19">
        <v>15605217</v>
      </c>
      <c r="J172" s="19">
        <v>16081904</v>
      </c>
      <c r="K172" s="19">
        <v>16571216</v>
      </c>
      <c r="L172" s="19">
        <v>17072723</v>
      </c>
      <c r="M172" s="19">
        <v>17585977</v>
      </c>
      <c r="N172" s="19">
        <v>18110624</v>
      </c>
      <c r="O172" s="19">
        <v>18646433</v>
      </c>
      <c r="P172">
        <f>+VLOOKUP(A172,[2]rural_population_percent!$A$1:$P$209,16,0)</f>
        <v>68.489000000000004</v>
      </c>
      <c r="Q172" s="19">
        <f t="shared" si="14"/>
        <v>5875677.5026300009</v>
      </c>
      <c r="R172">
        <f t="shared" si="15"/>
        <v>12770755.497369999</v>
      </c>
      <c r="S172" t="e">
        <f>+VLOOKUP(A172,[3]gdp_data!$A$1:$O$209,15,0)</f>
        <v>#N/A</v>
      </c>
      <c r="T172" t="e">
        <f t="shared" si="16"/>
        <v>#N/A</v>
      </c>
      <c r="U172" t="e">
        <f t="shared" si="17"/>
        <v>#N/A</v>
      </c>
      <c r="V172" t="e">
        <f t="shared" si="18"/>
        <v>#N/A</v>
      </c>
      <c r="W172" s="11" t="e">
        <f t="shared" si="19"/>
        <v>#N/A</v>
      </c>
      <c r="X172" s="11" t="e">
        <f t="shared" si="20"/>
        <v>#N/A</v>
      </c>
      <c r="Y172" t="e">
        <f>VLOOKUP(A172, [1]political_stability_terrorism!$A$1:$B$192, 2, 0)</f>
        <v>#N/A</v>
      </c>
    </row>
    <row r="173" spans="1:25" x14ac:dyDescent="0.35">
      <c r="A173" t="s">
        <v>273</v>
      </c>
      <c r="B173" t="s">
        <v>274</v>
      </c>
      <c r="C173" t="s">
        <v>521</v>
      </c>
      <c r="D173" t="s">
        <v>522</v>
      </c>
      <c r="E173" s="19">
        <v>13227064</v>
      </c>
      <c r="F173" s="19">
        <v>13675606</v>
      </c>
      <c r="G173" s="19">
        <v>14138216</v>
      </c>
      <c r="H173" s="19">
        <v>14606597</v>
      </c>
      <c r="I173" s="19">
        <v>15075085</v>
      </c>
      <c r="J173" s="19">
        <v>15540989</v>
      </c>
      <c r="K173" s="19">
        <v>16006670</v>
      </c>
      <c r="L173" s="19">
        <v>16477818</v>
      </c>
      <c r="M173" s="19">
        <v>16962846</v>
      </c>
      <c r="N173" s="19">
        <v>17467905</v>
      </c>
      <c r="O173" s="19">
        <v>17994837</v>
      </c>
      <c r="P173">
        <f>+VLOOKUP(A173,[2]rural_population_percent!$A$1:$P$209,16,0)</f>
        <v>58.558999999999997</v>
      </c>
      <c r="Q173" s="19">
        <f t="shared" si="14"/>
        <v>7457240.4011700004</v>
      </c>
      <c r="R173">
        <f t="shared" si="15"/>
        <v>10537596.59883</v>
      </c>
      <c r="S173" t="e">
        <f>+VLOOKUP(A173,[3]gdp_data!$A$1:$O$209,15,0)</f>
        <v>#N/A</v>
      </c>
      <c r="T173" t="e">
        <f t="shared" si="16"/>
        <v>#N/A</v>
      </c>
      <c r="U173" t="e">
        <f t="shared" si="17"/>
        <v>#N/A</v>
      </c>
      <c r="V173" t="e">
        <f t="shared" si="18"/>
        <v>#N/A</v>
      </c>
      <c r="W173" s="11" t="e">
        <f t="shared" si="19"/>
        <v>#N/A</v>
      </c>
      <c r="X173" s="11" t="e">
        <f t="shared" si="20"/>
        <v>#N/A</v>
      </c>
      <c r="Y173" t="e">
        <f>VLOOKUP(A173, [1]political_stability_terrorism!$A$1:$B$192, 2, 0)</f>
        <v>#N/A</v>
      </c>
    </row>
    <row r="174" spans="1:25" x14ac:dyDescent="0.35">
      <c r="A174" t="s">
        <v>229</v>
      </c>
      <c r="B174" t="s">
        <v>230</v>
      </c>
      <c r="C174" t="s">
        <v>521</v>
      </c>
      <c r="D174" t="s">
        <v>522</v>
      </c>
      <c r="E174" s="19">
        <v>3375838</v>
      </c>
      <c r="F174" s="19">
        <v>3512932</v>
      </c>
      <c r="G174" s="19">
        <v>3662993</v>
      </c>
      <c r="H174" s="19">
        <v>3811528</v>
      </c>
      <c r="I174" s="19">
        <v>3948125</v>
      </c>
      <c r="J174" s="19">
        <v>4070167</v>
      </c>
      <c r="K174" s="19">
        <v>4181563</v>
      </c>
      <c r="L174" s="19">
        <v>4286291</v>
      </c>
      <c r="M174" s="19">
        <v>4390737</v>
      </c>
      <c r="N174" s="19">
        <v>4499621</v>
      </c>
      <c r="O174" s="19">
        <v>4613823</v>
      </c>
      <c r="P174">
        <f>+VLOOKUP(A174,[2]rural_population_percent!$A$1:$P$209,16,0)</f>
        <v>49.494999999999997</v>
      </c>
      <c r="Q174" s="19">
        <f t="shared" si="14"/>
        <v>2330211.3061500001</v>
      </c>
      <c r="R174">
        <f t="shared" si="15"/>
        <v>2283611.6938499999</v>
      </c>
      <c r="S174" t="e">
        <f>+VLOOKUP(A174,[3]gdp_data!$A$1:$O$209,15,0)</f>
        <v>#N/A</v>
      </c>
      <c r="T174" t="e">
        <f t="shared" si="16"/>
        <v>#N/A</v>
      </c>
      <c r="U174" t="e">
        <f t="shared" si="17"/>
        <v>#N/A</v>
      </c>
      <c r="V174" t="e">
        <f t="shared" si="18"/>
        <v>#N/A</v>
      </c>
      <c r="W174" s="11" t="e">
        <f t="shared" si="19"/>
        <v>#N/A</v>
      </c>
      <c r="X174" s="11" t="e">
        <f t="shared" si="20"/>
        <v>#N/A</v>
      </c>
      <c r="Y174" t="e">
        <f>VLOOKUP(A174, [1]political_stability_terrorism!$A$1:$B$192, 2, 0)</f>
        <v>#N/A</v>
      </c>
    </row>
    <row r="175" spans="1:25" x14ac:dyDescent="0.35">
      <c r="A175" t="s">
        <v>460</v>
      </c>
      <c r="B175" t="s">
        <v>153</v>
      </c>
      <c r="C175" t="s">
        <v>521</v>
      </c>
      <c r="D175" t="s">
        <v>522</v>
      </c>
      <c r="E175" s="19">
        <v>1491021</v>
      </c>
      <c r="F175" s="19">
        <v>1539116</v>
      </c>
      <c r="G175" s="19">
        <v>1588572</v>
      </c>
      <c r="H175" s="19">
        <v>1639560</v>
      </c>
      <c r="I175" s="19">
        <v>1692149</v>
      </c>
      <c r="J175" s="19">
        <v>1746363</v>
      </c>
      <c r="K175" s="19">
        <v>1802125</v>
      </c>
      <c r="L175" s="19">
        <v>1859324</v>
      </c>
      <c r="M175" s="19">
        <v>1917852</v>
      </c>
      <c r="N175" s="19">
        <v>1977590</v>
      </c>
      <c r="O175" s="19">
        <v>2038501</v>
      </c>
      <c r="P175">
        <f>+VLOOKUP(A175,[2]rural_population_percent!$A$1:$P$209,16,0)</f>
        <v>39.21</v>
      </c>
      <c r="Q175" s="19">
        <f t="shared" si="14"/>
        <v>1239204.7579000001</v>
      </c>
      <c r="R175">
        <f t="shared" si="15"/>
        <v>799296.24210000003</v>
      </c>
      <c r="S175" t="e">
        <f>+VLOOKUP(A175,[3]gdp_data!$A$1:$O$209,15,0)</f>
        <v>#N/A</v>
      </c>
      <c r="T175" t="e">
        <f t="shared" si="16"/>
        <v>#N/A</v>
      </c>
      <c r="U175" t="e">
        <f t="shared" si="17"/>
        <v>#N/A</v>
      </c>
      <c r="V175" t="e">
        <f t="shared" si="18"/>
        <v>#N/A</v>
      </c>
      <c r="W175" s="11" t="e">
        <f t="shared" si="19"/>
        <v>#N/A</v>
      </c>
      <c r="X175" s="11" t="e">
        <f t="shared" si="20"/>
        <v>#N/A</v>
      </c>
      <c r="Y175" t="e">
        <f>VLOOKUP(A175, [1]political_stability_terrorism!$A$1:$B$192, 2, 0)</f>
        <v>#N/A</v>
      </c>
    </row>
    <row r="176" spans="1:25" x14ac:dyDescent="0.35">
      <c r="A176" t="s">
        <v>422</v>
      </c>
      <c r="B176" t="s">
        <v>423</v>
      </c>
      <c r="C176" t="s">
        <v>521</v>
      </c>
      <c r="D176" t="s">
        <v>522</v>
      </c>
      <c r="E176" s="19">
        <v>40634948</v>
      </c>
      <c r="F176" s="19">
        <v>41923715</v>
      </c>
      <c r="G176" s="19">
        <v>43270144</v>
      </c>
      <c r="H176" s="19">
        <v>44664231</v>
      </c>
      <c r="I176" s="19">
        <v>46098591</v>
      </c>
      <c r="J176" s="19">
        <v>47570902</v>
      </c>
      <c r="K176" s="19">
        <v>49082997</v>
      </c>
      <c r="L176" s="19">
        <v>50636595</v>
      </c>
      <c r="M176" s="19">
        <v>52234869</v>
      </c>
      <c r="N176" s="19">
        <v>53879957</v>
      </c>
      <c r="O176" s="19">
        <v>55572201</v>
      </c>
      <c r="P176">
        <f>+VLOOKUP(A176,[2]rural_population_percent!$A$1:$P$209,16,0)</f>
        <v>66.977000000000004</v>
      </c>
      <c r="Q176" s="19">
        <f t="shared" si="14"/>
        <v>18351607.936229996</v>
      </c>
      <c r="R176">
        <f t="shared" si="15"/>
        <v>37220593.063770004</v>
      </c>
      <c r="S176" t="e">
        <f>+VLOOKUP(A176,[3]gdp_data!$A$1:$O$209,15,0)</f>
        <v>#N/A</v>
      </c>
      <c r="T176" t="e">
        <f t="shared" si="16"/>
        <v>#N/A</v>
      </c>
      <c r="U176" t="e">
        <f t="shared" si="17"/>
        <v>#N/A</v>
      </c>
      <c r="V176" t="e">
        <f t="shared" si="18"/>
        <v>#N/A</v>
      </c>
      <c r="W176" s="11" t="e">
        <f t="shared" si="19"/>
        <v>#N/A</v>
      </c>
      <c r="X176" s="11" t="e">
        <f t="shared" si="20"/>
        <v>#N/A</v>
      </c>
      <c r="Y176" t="e">
        <f>VLOOKUP(A176, [1]political_stability_terrorism!$A$1:$B$192, 2, 0)</f>
        <v>#N/A</v>
      </c>
    </row>
    <row r="177" spans="1:25" x14ac:dyDescent="0.35">
      <c r="A177" t="s">
        <v>142</v>
      </c>
      <c r="B177" t="s">
        <v>143</v>
      </c>
      <c r="C177" t="s">
        <v>521</v>
      </c>
      <c r="D177" t="s">
        <v>522</v>
      </c>
      <c r="E177" s="19">
        <v>1444844</v>
      </c>
      <c r="F177" s="19">
        <v>1489193</v>
      </c>
      <c r="G177" s="19">
        <v>1536411</v>
      </c>
      <c r="H177" s="19">
        <v>1586754</v>
      </c>
      <c r="I177" s="19">
        <v>1640210</v>
      </c>
      <c r="J177" s="19">
        <v>1697101</v>
      </c>
      <c r="K177" s="19">
        <v>1756817</v>
      </c>
      <c r="L177" s="19">
        <v>1817271</v>
      </c>
      <c r="M177" s="19">
        <v>1875713</v>
      </c>
      <c r="N177" s="19">
        <v>1930175</v>
      </c>
      <c r="O177" s="19">
        <v>1979786</v>
      </c>
      <c r="P177">
        <f>+VLOOKUP(A177,[2]rural_population_percent!$A$1:$P$209,16,0)</f>
        <v>12.45</v>
      </c>
      <c r="Q177" s="19">
        <f t="shared" ref="Q177:Q192" si="21">+O177-R177</f>
        <v>1733302.6429999999</v>
      </c>
      <c r="R177">
        <f t="shared" ref="R177:R192" si="22">+O177*P177/100</f>
        <v>246483.35699999999</v>
      </c>
      <c r="S177" t="e">
        <f>+VLOOKUP(A177,[3]gdp_data!$A$1:$O$209,15,0)</f>
        <v>#N/A</v>
      </c>
      <c r="T177" t="e">
        <f t="shared" ref="T177:T192" si="23">+S177/O177</f>
        <v>#N/A</v>
      </c>
      <c r="U177" t="e">
        <f t="shared" si="17"/>
        <v>#N/A</v>
      </c>
      <c r="V177" t="e">
        <f t="shared" si="18"/>
        <v>#N/A</v>
      </c>
      <c r="W177" s="11" t="e">
        <f t="shared" si="19"/>
        <v>#N/A</v>
      </c>
      <c r="X177" s="11" t="e">
        <f t="shared" si="20"/>
        <v>#N/A</v>
      </c>
      <c r="Y177" t="e">
        <f>VLOOKUP(A177, [1]political_stability_terrorism!$A$1:$B$192, 2, 0)</f>
        <v>#N/A</v>
      </c>
    </row>
    <row r="178" spans="1:25" x14ac:dyDescent="0.35">
      <c r="A178" t="s">
        <v>31</v>
      </c>
      <c r="B178" t="s">
        <v>32</v>
      </c>
      <c r="C178" t="s">
        <v>521</v>
      </c>
      <c r="D178" t="s">
        <v>522</v>
      </c>
      <c r="E178" s="19">
        <v>7675338</v>
      </c>
      <c r="F178" s="19">
        <v>7939573</v>
      </c>
      <c r="G178" s="19">
        <v>8212264</v>
      </c>
      <c r="H178" s="19">
        <v>8489031</v>
      </c>
      <c r="I178" s="19">
        <v>8766930</v>
      </c>
      <c r="J178" s="19">
        <v>9043508</v>
      </c>
      <c r="K178" s="19">
        <v>9319710</v>
      </c>
      <c r="L178" s="19">
        <v>9600186</v>
      </c>
      <c r="M178" s="19">
        <v>9891790</v>
      </c>
      <c r="N178" s="19">
        <v>10199270</v>
      </c>
      <c r="O178" s="19">
        <v>10524117</v>
      </c>
      <c r="P178">
        <f>+VLOOKUP(A178,[2]rural_population_percent!$A$1:$P$209,16,0)</f>
        <v>87.332999999999998</v>
      </c>
      <c r="Q178" s="19">
        <f t="shared" si="21"/>
        <v>1333089.900390001</v>
      </c>
      <c r="R178">
        <f t="shared" si="22"/>
        <v>9191027.099609999</v>
      </c>
      <c r="S178" t="e">
        <f>+VLOOKUP(A178,[3]gdp_data!$A$1:$O$209,15,0)</f>
        <v>#N/A</v>
      </c>
      <c r="T178" t="e">
        <f t="shared" si="23"/>
        <v>#N/A</v>
      </c>
      <c r="U178" t="e">
        <f t="shared" ref="U178:U192" si="24">+T178*Q178</f>
        <v>#N/A</v>
      </c>
      <c r="V178" t="e">
        <f t="shared" ref="V178:V192" si="25">+T178*R178</f>
        <v>#N/A</v>
      </c>
      <c r="W178" s="11" t="e">
        <f t="shared" ref="W178:W192" si="26">+U178/S178</f>
        <v>#N/A</v>
      </c>
      <c r="X178" s="11" t="e">
        <f t="shared" ref="X178:X192" si="27">+V178/S178</f>
        <v>#N/A</v>
      </c>
      <c r="Y178" t="e">
        <f>VLOOKUP(A178, [1]political_stability_terrorism!$A$1:$B$192, 2, 0)</f>
        <v>#N/A</v>
      </c>
    </row>
    <row r="179" spans="1:25" x14ac:dyDescent="0.35">
      <c r="A179" t="s">
        <v>394</v>
      </c>
      <c r="B179" t="s">
        <v>395</v>
      </c>
      <c r="C179" t="s">
        <v>521</v>
      </c>
      <c r="D179" t="s">
        <v>522</v>
      </c>
      <c r="E179" s="19">
        <v>10421597</v>
      </c>
      <c r="F179" s="19">
        <v>10775708</v>
      </c>
      <c r="G179" s="19">
        <v>11133861</v>
      </c>
      <c r="H179" s="19">
        <v>11502786</v>
      </c>
      <c r="I179" s="19">
        <v>11887202</v>
      </c>
      <c r="J179" s="19">
        <v>12288651</v>
      </c>
      <c r="K179" s="19">
        <v>12705135</v>
      </c>
      <c r="L179" s="19">
        <v>13133589</v>
      </c>
      <c r="M179" s="19">
        <v>13569438</v>
      </c>
      <c r="N179" s="19">
        <v>14009413</v>
      </c>
      <c r="O179" s="19">
        <v>14452543</v>
      </c>
      <c r="P179">
        <f>+VLOOKUP(A179,[2]rural_population_percent!$A$1:$P$209,16,0)</f>
        <v>77.218000000000004</v>
      </c>
      <c r="Q179" s="19">
        <f t="shared" si="21"/>
        <v>3292578.34626</v>
      </c>
      <c r="R179">
        <f t="shared" si="22"/>
        <v>11159964.65374</v>
      </c>
      <c r="S179" t="e">
        <f>+VLOOKUP(A179,[3]gdp_data!$A$1:$O$209,15,0)</f>
        <v>#N/A</v>
      </c>
      <c r="T179" t="e">
        <f t="shared" si="23"/>
        <v>#N/A</v>
      </c>
      <c r="U179" t="e">
        <f t="shared" si="24"/>
        <v>#N/A</v>
      </c>
      <c r="V179" t="e">
        <f t="shared" si="25"/>
        <v>#N/A</v>
      </c>
      <c r="W179" s="11" t="e">
        <f t="shared" si="26"/>
        <v>#N/A</v>
      </c>
      <c r="X179" s="11" t="e">
        <f t="shared" si="27"/>
        <v>#N/A</v>
      </c>
      <c r="Y179" t="e">
        <f>VLOOKUP(A179, [1]political_stability_terrorism!$A$1:$B$192, 2, 0)</f>
        <v>#N/A</v>
      </c>
    </row>
    <row r="180" spans="1:25" x14ac:dyDescent="0.35">
      <c r="A180" t="s">
        <v>82</v>
      </c>
      <c r="B180" t="s">
        <v>83</v>
      </c>
      <c r="C180" t="s">
        <v>521</v>
      </c>
      <c r="D180" t="s">
        <v>522</v>
      </c>
      <c r="E180" s="19">
        <v>56543011</v>
      </c>
      <c r="F180" s="19">
        <v>58417562</v>
      </c>
      <c r="G180" s="19">
        <v>60373608</v>
      </c>
      <c r="H180" s="19">
        <v>62409435</v>
      </c>
      <c r="I180" s="19">
        <v>64523263</v>
      </c>
      <c r="J180" s="19">
        <v>66713597</v>
      </c>
      <c r="K180" s="19">
        <v>68978682</v>
      </c>
      <c r="L180" s="19">
        <v>71316033</v>
      </c>
      <c r="M180" s="19">
        <v>73722860</v>
      </c>
      <c r="N180" s="19">
        <v>76196619</v>
      </c>
      <c r="O180" s="19">
        <v>78736153</v>
      </c>
      <c r="P180">
        <f>+VLOOKUP(A180,[2]rural_population_percent!$A$1:$P$209,16,0)</f>
        <v>56.463000000000001</v>
      </c>
      <c r="Q180" s="19">
        <f t="shared" si="21"/>
        <v>34279358.931610003</v>
      </c>
      <c r="R180">
        <f t="shared" si="22"/>
        <v>44456794.068389997</v>
      </c>
      <c r="S180" t="e">
        <f>+VLOOKUP(A180,[3]gdp_data!$A$1:$O$209,15,0)</f>
        <v>#N/A</v>
      </c>
      <c r="T180" t="e">
        <f t="shared" si="23"/>
        <v>#N/A</v>
      </c>
      <c r="U180" t="e">
        <f t="shared" si="24"/>
        <v>#N/A</v>
      </c>
      <c r="V180" t="e">
        <f t="shared" si="25"/>
        <v>#N/A</v>
      </c>
      <c r="W180" s="11" t="e">
        <f t="shared" si="26"/>
        <v>#N/A</v>
      </c>
      <c r="X180" s="11" t="e">
        <f t="shared" si="27"/>
        <v>#N/A</v>
      </c>
      <c r="Y180" t="e">
        <f>VLOOKUP(A180, [1]political_stability_terrorism!$A$1:$B$192, 2, 0)</f>
        <v>#N/A</v>
      </c>
    </row>
    <row r="181" spans="1:25" x14ac:dyDescent="0.35">
      <c r="A181" t="s">
        <v>424</v>
      </c>
      <c r="B181" t="s">
        <v>425</v>
      </c>
      <c r="C181" t="s">
        <v>521</v>
      </c>
      <c r="D181" t="s">
        <v>522</v>
      </c>
      <c r="E181" s="19">
        <v>29550662</v>
      </c>
      <c r="F181" s="19">
        <v>30590487</v>
      </c>
      <c r="G181" s="19">
        <v>31663896</v>
      </c>
      <c r="H181" s="19">
        <v>32771895</v>
      </c>
      <c r="I181" s="19">
        <v>33915133</v>
      </c>
      <c r="J181" s="19">
        <v>35093648</v>
      </c>
      <c r="K181" s="19">
        <v>36306796</v>
      </c>
      <c r="L181" s="19">
        <v>37553726</v>
      </c>
      <c r="M181" s="19">
        <v>38833338</v>
      </c>
      <c r="N181" s="19">
        <v>40144870</v>
      </c>
      <c r="O181" s="19">
        <v>41487965</v>
      </c>
      <c r="P181">
        <f>+VLOOKUP(A181,[2]rural_population_percent!$A$1:$P$209,16,0)</f>
        <v>83.206000000000003</v>
      </c>
      <c r="Q181" s="19">
        <f t="shared" si="21"/>
        <v>6967488.8421000019</v>
      </c>
      <c r="R181">
        <f t="shared" si="22"/>
        <v>34520476.157899998</v>
      </c>
      <c r="S181" t="e">
        <f>+VLOOKUP(A181,[3]gdp_data!$A$1:$O$209,15,0)</f>
        <v>#N/A</v>
      </c>
      <c r="T181" t="e">
        <f t="shared" si="23"/>
        <v>#N/A</v>
      </c>
      <c r="U181" t="e">
        <f t="shared" si="24"/>
        <v>#N/A</v>
      </c>
      <c r="V181" t="e">
        <f t="shared" si="25"/>
        <v>#N/A</v>
      </c>
      <c r="W181" s="11" t="e">
        <f t="shared" si="26"/>
        <v>#N/A</v>
      </c>
      <c r="X181" s="11" t="e">
        <f t="shared" si="27"/>
        <v>#N/A</v>
      </c>
      <c r="Y181" t="e">
        <f>VLOOKUP(A181, [1]political_stability_terrorism!$A$1:$B$192, 2, 0)</f>
        <v>#N/A</v>
      </c>
    </row>
    <row r="182" spans="1:25" x14ac:dyDescent="0.35">
      <c r="A182" t="s">
        <v>10</v>
      </c>
      <c r="B182" t="s">
        <v>11</v>
      </c>
      <c r="C182" t="s">
        <v>521</v>
      </c>
      <c r="D182" t="s">
        <v>522</v>
      </c>
      <c r="E182" s="19">
        <v>20262399</v>
      </c>
      <c r="F182" s="19">
        <v>20997687</v>
      </c>
      <c r="G182" s="19">
        <v>21759420</v>
      </c>
      <c r="H182" s="19">
        <v>22549547</v>
      </c>
      <c r="I182" s="19">
        <v>23369131</v>
      </c>
      <c r="J182" s="19">
        <v>24218565</v>
      </c>
      <c r="K182" s="19">
        <v>25096150</v>
      </c>
      <c r="L182" s="19">
        <v>25998340</v>
      </c>
      <c r="M182" s="19">
        <v>26920466</v>
      </c>
      <c r="N182" s="19">
        <v>27859305</v>
      </c>
      <c r="O182" s="19">
        <v>28813463</v>
      </c>
      <c r="P182">
        <f>+VLOOKUP(A182,[2]rural_population_percent!$A$1:$P$209,16,0)</f>
        <v>54.421999999999997</v>
      </c>
      <c r="Q182" s="19">
        <f t="shared" si="21"/>
        <v>13132600.166140001</v>
      </c>
      <c r="R182">
        <f t="shared" si="22"/>
        <v>15680862.833859999</v>
      </c>
      <c r="S182" t="e">
        <f>+VLOOKUP(A182,[3]gdp_data!$A$1:$O$209,15,0)</f>
        <v>#N/A</v>
      </c>
      <c r="T182" t="e">
        <f t="shared" si="23"/>
        <v>#N/A</v>
      </c>
      <c r="U182" t="e">
        <f t="shared" si="24"/>
        <v>#N/A</v>
      </c>
      <c r="V182" t="e">
        <f t="shared" si="25"/>
        <v>#N/A</v>
      </c>
      <c r="W182" s="11" t="e">
        <f t="shared" si="26"/>
        <v>#N/A</v>
      </c>
      <c r="X182" s="11" t="e">
        <f t="shared" si="27"/>
        <v>#N/A</v>
      </c>
      <c r="Y182" t="e">
        <f>VLOOKUP(A182, [1]political_stability_terrorism!$A$1:$B$192, 2, 0)</f>
        <v>#N/A</v>
      </c>
    </row>
    <row r="183" spans="1:25" x14ac:dyDescent="0.35">
      <c r="A183" t="s">
        <v>373</v>
      </c>
      <c r="B183" t="s">
        <v>374</v>
      </c>
      <c r="C183" t="s">
        <v>521</v>
      </c>
      <c r="D183" t="s">
        <v>522</v>
      </c>
      <c r="E183" s="19">
        <v>8468152</v>
      </c>
      <c r="F183" s="19">
        <v>8856800</v>
      </c>
      <c r="G183" s="19">
        <v>9263136</v>
      </c>
      <c r="H183" s="19">
        <v>9670667</v>
      </c>
      <c r="I183" s="19">
        <v>10067192</v>
      </c>
      <c r="J183" s="19">
        <v>10448857</v>
      </c>
      <c r="K183" s="19">
        <v>10818258</v>
      </c>
      <c r="L183" s="19">
        <v>11177490</v>
      </c>
      <c r="M183" s="19">
        <v>11530971</v>
      </c>
      <c r="N183" s="19">
        <v>11882136</v>
      </c>
      <c r="O183" s="19">
        <v>12230730</v>
      </c>
      <c r="P183">
        <f>+VLOOKUP(A183,[2]rural_population_percent!$A$1:$P$209,16,0)</f>
        <v>80.731999999999999</v>
      </c>
      <c r="Q183" s="19">
        <f t="shared" si="21"/>
        <v>2356617.0563999992</v>
      </c>
      <c r="R183">
        <f t="shared" si="22"/>
        <v>9874112.9436000008</v>
      </c>
      <c r="S183" t="e">
        <f>+VLOOKUP(A183,[3]gdp_data!$A$1:$O$209,15,0)</f>
        <v>#N/A</v>
      </c>
      <c r="T183" t="e">
        <f t="shared" si="23"/>
        <v>#N/A</v>
      </c>
      <c r="U183" t="e">
        <f t="shared" si="24"/>
        <v>#N/A</v>
      </c>
      <c r="V183" t="e">
        <f t="shared" si="25"/>
        <v>#N/A</v>
      </c>
      <c r="W183" s="11" t="e">
        <f t="shared" si="26"/>
        <v>#N/A</v>
      </c>
      <c r="X183" s="11" t="e">
        <f t="shared" si="27"/>
        <v>#N/A</v>
      </c>
      <c r="Y183" t="e">
        <f>VLOOKUP(A183, [1]political_stability_terrorism!$A$1:$B$192, 2, 0)</f>
        <v>#N/A</v>
      </c>
    </row>
    <row r="184" spans="1:25" x14ac:dyDescent="0.35">
      <c r="A184" t="s">
        <v>299</v>
      </c>
      <c r="B184" t="s">
        <v>300</v>
      </c>
      <c r="C184" t="s">
        <v>521</v>
      </c>
      <c r="D184" t="s">
        <v>522</v>
      </c>
      <c r="E184" s="19">
        <v>14132064</v>
      </c>
      <c r="F184" s="19">
        <v>14668338</v>
      </c>
      <c r="G184" s="19">
        <v>15228525</v>
      </c>
      <c r="H184" s="19">
        <v>15813913</v>
      </c>
      <c r="I184" s="19">
        <v>16425578</v>
      </c>
      <c r="J184" s="19">
        <v>17064636</v>
      </c>
      <c r="K184" s="19">
        <v>17731634</v>
      </c>
      <c r="L184" s="19">
        <v>18426372</v>
      </c>
      <c r="M184" s="19">
        <v>19148219</v>
      </c>
      <c r="N184" s="19">
        <v>19896965</v>
      </c>
      <c r="O184" s="19">
        <v>20672987</v>
      </c>
      <c r="P184">
        <f>+VLOOKUP(A184,[2]rural_population_percent!$A$1:$P$209,16,0)</f>
        <v>80.697000000000003</v>
      </c>
      <c r="Q184" s="19">
        <f t="shared" si="21"/>
        <v>3990506.6806099992</v>
      </c>
      <c r="R184">
        <f t="shared" si="22"/>
        <v>16682480.319390001</v>
      </c>
      <c r="S184" t="e">
        <f>+VLOOKUP(A184,[3]gdp_data!$A$1:$O$209,15,0)</f>
        <v>#N/A</v>
      </c>
      <c r="T184" t="e">
        <f t="shared" si="23"/>
        <v>#N/A</v>
      </c>
      <c r="U184" t="e">
        <f t="shared" si="24"/>
        <v>#N/A</v>
      </c>
      <c r="V184" t="e">
        <f t="shared" si="25"/>
        <v>#N/A</v>
      </c>
      <c r="W184" s="11" t="e">
        <f t="shared" si="26"/>
        <v>#N/A</v>
      </c>
      <c r="X184" s="11" t="e">
        <f t="shared" si="27"/>
        <v>#N/A</v>
      </c>
      <c r="Y184" t="e">
        <f>VLOOKUP(A184, [1]political_stability_terrorism!$A$1:$B$192, 2, 0)</f>
        <v>#N/A</v>
      </c>
    </row>
    <row r="185" spans="1:25" x14ac:dyDescent="0.35">
      <c r="A185" t="s">
        <v>227</v>
      </c>
      <c r="B185" t="s">
        <v>228</v>
      </c>
      <c r="C185" t="s">
        <v>521</v>
      </c>
      <c r="D185" t="s">
        <v>522</v>
      </c>
      <c r="E185" s="19">
        <v>4057350</v>
      </c>
      <c r="F185" s="19">
        <v>4086466</v>
      </c>
      <c r="G185" s="19">
        <v>4111047</v>
      </c>
      <c r="H185" s="19">
        <v>4183156</v>
      </c>
      <c r="I185" s="19">
        <v>4337141</v>
      </c>
      <c r="J185" s="19">
        <v>4588368</v>
      </c>
      <c r="K185" s="19">
        <v>4916404</v>
      </c>
      <c r="L185" s="19">
        <v>5276102</v>
      </c>
      <c r="M185" s="19">
        <v>5603279</v>
      </c>
      <c r="N185" s="19">
        <v>5851479</v>
      </c>
      <c r="O185" s="19">
        <v>6006668</v>
      </c>
      <c r="P185">
        <f>+VLOOKUP(A185,[2]rural_population_percent!$A$1:$P$209,16,0)</f>
        <v>11.962999999999999</v>
      </c>
      <c r="Q185" s="19">
        <f t="shared" si="21"/>
        <v>5288090.3071600003</v>
      </c>
      <c r="R185">
        <f t="shared" si="22"/>
        <v>718577.69283999992</v>
      </c>
      <c r="S185" t="e">
        <f>+VLOOKUP(A185,[3]gdp_data!$A$1:$O$209,15,0)</f>
        <v>#N/A</v>
      </c>
      <c r="T185" t="e">
        <f t="shared" si="23"/>
        <v>#N/A</v>
      </c>
      <c r="U185" t="e">
        <f t="shared" si="24"/>
        <v>#N/A</v>
      </c>
      <c r="V185" t="e">
        <f t="shared" si="25"/>
        <v>#N/A</v>
      </c>
      <c r="W185" s="11" t="e">
        <f t="shared" si="26"/>
        <v>#N/A</v>
      </c>
      <c r="X185" s="11" t="e">
        <f t="shared" si="27"/>
        <v>#N/A</v>
      </c>
      <c r="Y185" t="e">
        <f>VLOOKUP(A185, [1]political_stability_terrorism!$A$1:$B$192, 2, 0)</f>
        <v>#N/A</v>
      </c>
    </row>
    <row r="186" spans="1:25" x14ac:dyDescent="0.35">
      <c r="A186" t="s">
        <v>43</v>
      </c>
      <c r="B186" t="s">
        <v>44</v>
      </c>
      <c r="C186" t="s">
        <v>521</v>
      </c>
      <c r="D186" t="s">
        <v>522</v>
      </c>
      <c r="E186" s="19">
        <v>958414</v>
      </c>
      <c r="F186" s="19">
        <v>1035891</v>
      </c>
      <c r="G186" s="19">
        <v>1114590</v>
      </c>
      <c r="H186" s="19">
        <v>1185029</v>
      </c>
      <c r="I186" s="19">
        <v>1240862</v>
      </c>
      <c r="J186" s="19">
        <v>1278269</v>
      </c>
      <c r="K186" s="19">
        <v>1300217</v>
      </c>
      <c r="L186" s="19">
        <v>1315411</v>
      </c>
      <c r="M186" s="19">
        <v>1336397</v>
      </c>
      <c r="N186" s="19">
        <v>1371855</v>
      </c>
      <c r="O186" s="19">
        <v>1425171</v>
      </c>
      <c r="P186">
        <f>+VLOOKUP(A186,[2]rural_population_percent!$A$1:$P$209,16,0)</f>
        <v>11.101000000000001</v>
      </c>
      <c r="Q186" s="19">
        <f t="shared" si="21"/>
        <v>1266962.7672899999</v>
      </c>
      <c r="R186">
        <f t="shared" si="22"/>
        <v>158208.23271000001</v>
      </c>
      <c r="S186" t="e">
        <f>+VLOOKUP(A186,[3]gdp_data!$A$1:$O$209,15,0)</f>
        <v>#N/A</v>
      </c>
      <c r="T186" t="e">
        <f t="shared" si="23"/>
        <v>#N/A</v>
      </c>
      <c r="U186" t="e">
        <f t="shared" si="24"/>
        <v>#N/A</v>
      </c>
      <c r="V186" t="e">
        <f t="shared" si="25"/>
        <v>#N/A</v>
      </c>
      <c r="W186" s="11" t="e">
        <f t="shared" si="26"/>
        <v>#N/A</v>
      </c>
      <c r="X186" s="11" t="e">
        <f t="shared" si="27"/>
        <v>#N/A</v>
      </c>
      <c r="Y186" t="e">
        <f>VLOOKUP(A186, [1]political_stability_terrorism!$A$1:$B$192, 2, 0)</f>
        <v>#N/A</v>
      </c>
    </row>
    <row r="187" spans="1:25" x14ac:dyDescent="0.35">
      <c r="A187" t="s">
        <v>156</v>
      </c>
      <c r="B187" t="s">
        <v>157</v>
      </c>
      <c r="C187" t="s">
        <v>521</v>
      </c>
      <c r="D187" t="s">
        <v>522</v>
      </c>
      <c r="E187" s="19">
        <v>792217</v>
      </c>
      <c r="F187" s="19">
        <v>829327</v>
      </c>
      <c r="G187" s="19">
        <v>868418</v>
      </c>
      <c r="H187" s="19">
        <v>909111</v>
      </c>
      <c r="I187" s="19">
        <v>951104</v>
      </c>
      <c r="J187" s="19">
        <v>994290</v>
      </c>
      <c r="K187" s="19">
        <v>1038593</v>
      </c>
      <c r="L187" s="19">
        <v>1083746</v>
      </c>
      <c r="M187" s="19">
        <v>1129424</v>
      </c>
      <c r="N187" s="19">
        <v>1175389</v>
      </c>
      <c r="O187" s="19">
        <v>1221490</v>
      </c>
      <c r="P187">
        <f>+VLOOKUP(A187,[2]rural_population_percent!$A$1:$P$209,16,0)</f>
        <v>59.704000000000001</v>
      </c>
      <c r="Q187" s="19">
        <f t="shared" si="21"/>
        <v>492211.61040000012</v>
      </c>
      <c r="R187">
        <f t="shared" si="22"/>
        <v>729278.38959999988</v>
      </c>
      <c r="S187" t="e">
        <f>+VLOOKUP(A187,[3]gdp_data!$A$1:$O$209,15,0)</f>
        <v>#N/A</v>
      </c>
      <c r="T187" t="e">
        <f t="shared" si="23"/>
        <v>#N/A</v>
      </c>
      <c r="U187" t="e">
        <f t="shared" si="24"/>
        <v>#N/A</v>
      </c>
      <c r="V187" t="e">
        <f t="shared" si="25"/>
        <v>#N/A</v>
      </c>
      <c r="W187" s="11" t="e">
        <f t="shared" si="26"/>
        <v>#N/A</v>
      </c>
      <c r="X187" s="11" t="e">
        <f t="shared" si="27"/>
        <v>#N/A</v>
      </c>
      <c r="Y187" t="e">
        <f>VLOOKUP(A187, [1]political_stability_terrorism!$A$1:$B$192, 2, 0)</f>
        <v>#N/A</v>
      </c>
    </row>
    <row r="188" spans="1:25" x14ac:dyDescent="0.35">
      <c r="A188" t="s">
        <v>204</v>
      </c>
      <c r="B188" t="s">
        <v>205</v>
      </c>
      <c r="C188" t="s">
        <v>521</v>
      </c>
      <c r="D188" t="s">
        <v>522</v>
      </c>
      <c r="E188" s="19">
        <v>5934232</v>
      </c>
      <c r="F188" s="19">
        <v>6193191</v>
      </c>
      <c r="G188" s="19">
        <v>6489822</v>
      </c>
      <c r="H188" s="19">
        <v>6821116</v>
      </c>
      <c r="I188" s="19">
        <v>7182390</v>
      </c>
      <c r="J188" s="19">
        <v>7574943</v>
      </c>
      <c r="K188" s="19">
        <v>7992573</v>
      </c>
      <c r="L188" s="19">
        <v>8413464</v>
      </c>
      <c r="M188" s="19">
        <v>8809306</v>
      </c>
      <c r="N188" s="19">
        <v>9159302</v>
      </c>
      <c r="O188" s="19">
        <v>9455802</v>
      </c>
      <c r="P188">
        <f>+VLOOKUP(A188,[2]rural_population_percent!$A$1:$P$209,16,0)</f>
        <v>15.872999999999999</v>
      </c>
      <c r="Q188" s="19">
        <f t="shared" si="21"/>
        <v>7954882.5485399999</v>
      </c>
      <c r="R188">
        <f t="shared" si="22"/>
        <v>1500919.4514599999</v>
      </c>
      <c r="S188" t="e">
        <f>+VLOOKUP(A188,[3]gdp_data!$A$1:$O$209,15,0)</f>
        <v>#N/A</v>
      </c>
      <c r="T188" t="e">
        <f t="shared" si="23"/>
        <v>#N/A</v>
      </c>
      <c r="U188" t="e">
        <f t="shared" si="24"/>
        <v>#N/A</v>
      </c>
      <c r="V188" t="e">
        <f t="shared" si="25"/>
        <v>#N/A</v>
      </c>
      <c r="W188" s="11" t="e">
        <f t="shared" si="26"/>
        <v>#N/A</v>
      </c>
      <c r="X188" s="11" t="e">
        <f t="shared" si="27"/>
        <v>#N/A</v>
      </c>
      <c r="Y188" t="e">
        <f>VLOOKUP(A188, [1]political_stability_terrorism!$A$1:$B$192, 2, 0)</f>
        <v>#N/A</v>
      </c>
    </row>
    <row r="189" spans="1:25" x14ac:dyDescent="0.35">
      <c r="A189" t="s">
        <v>222</v>
      </c>
      <c r="B189" t="s">
        <v>223</v>
      </c>
      <c r="C189" t="s">
        <v>521</v>
      </c>
      <c r="D189" t="s">
        <v>522</v>
      </c>
      <c r="E189" s="19">
        <v>2377258</v>
      </c>
      <c r="F189" s="19">
        <v>2503410</v>
      </c>
      <c r="G189" s="19">
        <v>2652340</v>
      </c>
      <c r="H189" s="19">
        <v>2818939</v>
      </c>
      <c r="I189" s="19">
        <v>2998083</v>
      </c>
      <c r="J189" s="19">
        <v>3191051</v>
      </c>
      <c r="K189" s="19">
        <v>3395556</v>
      </c>
      <c r="L189" s="19">
        <v>3598385</v>
      </c>
      <c r="M189" s="19">
        <v>3782450</v>
      </c>
      <c r="N189" s="19">
        <v>3935794</v>
      </c>
      <c r="O189" s="19">
        <v>4052584</v>
      </c>
      <c r="P189">
        <f>+VLOOKUP(A189,[2]rural_population_percent!$A$1:$P$209,16,0)</f>
        <v>1.6259999999999999</v>
      </c>
      <c r="Q189" s="19">
        <f t="shared" si="21"/>
        <v>3986688.98416</v>
      </c>
      <c r="R189">
        <f t="shared" si="22"/>
        <v>65895.015839999993</v>
      </c>
      <c r="S189" t="e">
        <f>+VLOOKUP(A189,[3]gdp_data!$A$1:$O$209,15,0)</f>
        <v>#N/A</v>
      </c>
      <c r="T189" t="e">
        <f t="shared" si="23"/>
        <v>#N/A</v>
      </c>
      <c r="U189" t="e">
        <f t="shared" si="24"/>
        <v>#N/A</v>
      </c>
      <c r="V189" t="e">
        <f t="shared" si="25"/>
        <v>#N/A</v>
      </c>
      <c r="W189" s="11" t="e">
        <f t="shared" si="26"/>
        <v>#N/A</v>
      </c>
      <c r="X189" s="11" t="e">
        <f t="shared" si="27"/>
        <v>#N/A</v>
      </c>
      <c r="Y189" t="e">
        <f>VLOOKUP(A189, [1]political_stability_terrorism!$A$1:$B$192, 2, 0)</f>
        <v>#N/A</v>
      </c>
    </row>
    <row r="190" spans="1:25" x14ac:dyDescent="0.35">
      <c r="A190" t="s">
        <v>315</v>
      </c>
      <c r="B190" t="s">
        <v>316</v>
      </c>
      <c r="C190" t="s">
        <v>521</v>
      </c>
      <c r="D190" t="s">
        <v>522</v>
      </c>
      <c r="E190" s="19">
        <v>2582991</v>
      </c>
      <c r="F190" s="19">
        <v>2662762</v>
      </c>
      <c r="G190" s="19">
        <v>2759014</v>
      </c>
      <c r="H190" s="19">
        <v>2882942</v>
      </c>
      <c r="I190" s="19">
        <v>3041460</v>
      </c>
      <c r="J190" s="19">
        <v>3237268</v>
      </c>
      <c r="K190" s="19">
        <v>3464644</v>
      </c>
      <c r="L190" s="19">
        <v>3711481</v>
      </c>
      <c r="M190" s="19">
        <v>3960925</v>
      </c>
      <c r="N190" s="19">
        <v>4199810</v>
      </c>
      <c r="O190" s="19">
        <v>4424762</v>
      </c>
      <c r="P190">
        <f>+VLOOKUP(A190,[2]rural_population_percent!$A$1:$P$209,16,0)</f>
        <v>21.481000000000002</v>
      </c>
      <c r="Q190" s="19">
        <f t="shared" si="21"/>
        <v>3474278.8747800002</v>
      </c>
      <c r="R190">
        <f t="shared" si="22"/>
        <v>950483.12522000005</v>
      </c>
      <c r="S190" t="e">
        <f>+VLOOKUP(A190,[3]gdp_data!$A$1:$O$209,15,0)</f>
        <v>#N/A</v>
      </c>
      <c r="T190" t="e">
        <f t="shared" si="23"/>
        <v>#N/A</v>
      </c>
      <c r="U190" t="e">
        <f t="shared" si="24"/>
        <v>#N/A</v>
      </c>
      <c r="V190" t="e">
        <f t="shared" si="25"/>
        <v>#N/A</v>
      </c>
      <c r="W190" s="11" t="e">
        <f t="shared" si="26"/>
        <v>#N/A</v>
      </c>
      <c r="X190" s="11" t="e">
        <f t="shared" si="27"/>
        <v>#N/A</v>
      </c>
      <c r="Y190" t="e">
        <f>VLOOKUP(A190, [1]political_stability_terrorism!$A$1:$B$192, 2, 0)</f>
        <v>#N/A</v>
      </c>
    </row>
    <row r="191" spans="1:25" x14ac:dyDescent="0.35">
      <c r="A191" t="s">
        <v>16</v>
      </c>
      <c r="B191" t="s">
        <v>17</v>
      </c>
      <c r="C191" t="s">
        <v>521</v>
      </c>
      <c r="D191" t="s">
        <v>522</v>
      </c>
      <c r="E191" s="19">
        <v>5242032</v>
      </c>
      <c r="F191" s="19">
        <v>6044067</v>
      </c>
      <c r="G191" s="19">
        <v>6894278</v>
      </c>
      <c r="H191" s="19">
        <v>7666393</v>
      </c>
      <c r="I191" s="19">
        <v>8270684</v>
      </c>
      <c r="J191" s="19">
        <v>8672475</v>
      </c>
      <c r="K191" s="19">
        <v>8900453</v>
      </c>
      <c r="L191" s="19">
        <v>9006263</v>
      </c>
      <c r="M191" s="19">
        <v>9070867</v>
      </c>
      <c r="N191" s="19">
        <v>9154302</v>
      </c>
      <c r="O191" s="19">
        <v>9269612</v>
      </c>
      <c r="P191">
        <f>+VLOOKUP(A191,[2]rural_population_percent!$A$1:$P$209,16,0)</f>
        <v>13.942</v>
      </c>
      <c r="Q191" s="19">
        <f t="shared" si="21"/>
        <v>7977242.69496</v>
      </c>
      <c r="R191">
        <f t="shared" si="22"/>
        <v>1292369.30504</v>
      </c>
      <c r="S191" t="e">
        <f>+VLOOKUP(A191,[3]gdp_data!$A$1:$O$209,15,0)</f>
        <v>#N/A</v>
      </c>
      <c r="T191" t="e">
        <f t="shared" si="23"/>
        <v>#N/A</v>
      </c>
      <c r="U191" t="e">
        <f t="shared" si="24"/>
        <v>#N/A</v>
      </c>
      <c r="V191" t="e">
        <f t="shared" si="25"/>
        <v>#N/A</v>
      </c>
      <c r="W191" s="11" t="e">
        <f t="shared" si="26"/>
        <v>#N/A</v>
      </c>
      <c r="X191" s="11" t="e">
        <f t="shared" si="27"/>
        <v>#N/A</v>
      </c>
      <c r="Y191" t="e">
        <f>VLOOKUP(A191, [1]political_stability_terrorism!$A$1:$B$192, 2, 0)</f>
        <v>#N/A</v>
      </c>
    </row>
    <row r="192" spans="1:25" x14ac:dyDescent="0.35">
      <c r="A192" t="s">
        <v>344</v>
      </c>
      <c r="B192" t="s">
        <v>345</v>
      </c>
      <c r="C192" t="s">
        <v>521</v>
      </c>
      <c r="D192" t="s">
        <v>522</v>
      </c>
      <c r="E192" s="19">
        <v>1010382</v>
      </c>
      <c r="F192" s="19">
        <v>1189633</v>
      </c>
      <c r="G192" s="19">
        <v>1389342</v>
      </c>
      <c r="H192" s="19">
        <v>1590780</v>
      </c>
      <c r="I192" s="19">
        <v>1779676</v>
      </c>
      <c r="J192" s="19">
        <v>1952054</v>
      </c>
      <c r="K192" s="19">
        <v>2109568</v>
      </c>
      <c r="L192" s="19">
        <v>2250473</v>
      </c>
      <c r="M192" s="19">
        <v>2374419</v>
      </c>
      <c r="N192" s="19">
        <v>2481539</v>
      </c>
      <c r="O192" s="19">
        <v>2569804</v>
      </c>
      <c r="P192">
        <f>+VLOOKUP(A192,[2]rural_population_percent!$A$1:$P$209,16,0)</f>
        <v>0.61899999999999999</v>
      </c>
      <c r="Q192" s="19">
        <f t="shared" si="21"/>
        <v>2553896.9132400001</v>
      </c>
      <c r="R192">
        <f t="shared" si="22"/>
        <v>15907.08676</v>
      </c>
      <c r="S192" t="e">
        <f>+VLOOKUP(A192,[3]gdp_data!$A$1:$O$209,15,0)</f>
        <v>#N/A</v>
      </c>
      <c r="T192" t="e">
        <f t="shared" si="23"/>
        <v>#N/A</v>
      </c>
      <c r="U192" t="e">
        <f t="shared" si="24"/>
        <v>#N/A</v>
      </c>
      <c r="V192" t="e">
        <f t="shared" si="25"/>
        <v>#N/A</v>
      </c>
      <c r="W192" s="11" t="e">
        <f t="shared" si="26"/>
        <v>#N/A</v>
      </c>
      <c r="X192" s="11" t="e">
        <f t="shared" si="27"/>
        <v>#N/A</v>
      </c>
      <c r="Y192" t="e">
        <f>VLOOKUP(A192, [1]political_stability_terrorism!$A$1:$B$192, 2, 0)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F28C-2552-DD44-9214-6F5E936AEA5C}">
  <dimension ref="A1"/>
  <sheetViews>
    <sheetView workbookViewId="0">
      <selection activeCell="L39" sqref="L39"/>
    </sheetView>
  </sheetViews>
  <sheetFormatPr defaultColWidth="10.9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6ADD-055D-4D5D-906D-1185504B6A2E}">
  <dimension ref="A1:J195"/>
  <sheetViews>
    <sheetView workbookViewId="0">
      <pane xSplit="3" ySplit="1" topLeftCell="D140" activePane="bottomRight" state="frozen"/>
      <selection pane="topRight" activeCell="D1" sqref="D1"/>
      <selection pane="bottomLeft" activeCell="A2" sqref="A2"/>
      <selection pane="bottomRight" activeCell="A161" sqref="A161"/>
    </sheetView>
  </sheetViews>
  <sheetFormatPr defaultColWidth="8.81640625" defaultRowHeight="14.5" x14ac:dyDescent="0.35"/>
  <cols>
    <col min="1" max="1" width="26.6328125" bestFit="1" customWidth="1"/>
    <col min="2" max="2" width="20.6328125" customWidth="1"/>
    <col min="3" max="3" width="14.6328125" customWidth="1"/>
    <col min="4" max="4" width="10.81640625" bestFit="1" customWidth="1"/>
    <col min="5" max="5" width="17" style="11" customWidth="1"/>
    <col min="6" max="6" width="16.453125" style="11" customWidth="1"/>
    <col min="7" max="7" width="18.453125" style="4" customWidth="1"/>
    <col min="8" max="8" width="14.81640625" customWidth="1"/>
    <col min="9" max="9" width="14.453125" customWidth="1"/>
  </cols>
  <sheetData>
    <row r="1" spans="1:10" ht="26" customHeight="1" x14ac:dyDescent="0.35">
      <c r="A1" t="s">
        <v>0</v>
      </c>
      <c r="B1" t="s">
        <v>473</v>
      </c>
      <c r="C1" t="s">
        <v>472</v>
      </c>
      <c r="D1" t="s">
        <v>480</v>
      </c>
      <c r="E1" s="12" t="s">
        <v>487</v>
      </c>
      <c r="F1" s="12" t="s">
        <v>488</v>
      </c>
      <c r="G1" s="4" t="s">
        <v>489</v>
      </c>
      <c r="H1" t="s">
        <v>490</v>
      </c>
      <c r="I1" t="s">
        <v>491</v>
      </c>
      <c r="J1" t="s">
        <v>571</v>
      </c>
    </row>
    <row r="2" spans="1:10" x14ac:dyDescent="0.35">
      <c r="A2" t="s">
        <v>52</v>
      </c>
      <c r="B2" t="s">
        <v>470</v>
      </c>
      <c r="C2" t="s">
        <v>478</v>
      </c>
      <c r="D2" t="s">
        <v>481</v>
      </c>
      <c r="E2" s="11">
        <v>1</v>
      </c>
      <c r="F2" s="11">
        <v>0</v>
      </c>
      <c r="G2" t="s">
        <v>492</v>
      </c>
      <c r="H2" t="s">
        <v>492</v>
      </c>
      <c r="I2" t="s">
        <v>493</v>
      </c>
      <c r="J2" t="e">
        <f>VLOOKUP(A2, [4]Sheet1!$A$2:$B$71, 2, 0)</f>
        <v>#N/A</v>
      </c>
    </row>
    <row r="3" spans="1:10" x14ac:dyDescent="0.35">
      <c r="A3" t="s">
        <v>31</v>
      </c>
      <c r="B3" t="s">
        <v>467</v>
      </c>
      <c r="C3" t="s">
        <v>474</v>
      </c>
      <c r="D3" t="s">
        <v>482</v>
      </c>
      <c r="E3" s="11">
        <v>0.12667000000000009</v>
      </c>
      <c r="F3" s="11">
        <v>0.87332999999999994</v>
      </c>
      <c r="G3" t="s">
        <v>492</v>
      </c>
      <c r="H3" t="s">
        <v>493</v>
      </c>
      <c r="I3" t="s">
        <v>493</v>
      </c>
      <c r="J3" t="e">
        <f>VLOOKUP(A3, [4]Sheet1!$A$2:$B$71, 2, 0)</f>
        <v>#N/A</v>
      </c>
    </row>
    <row r="4" spans="1:10" x14ac:dyDescent="0.35">
      <c r="A4" t="s">
        <v>328</v>
      </c>
      <c r="B4" t="s">
        <v>467</v>
      </c>
      <c r="C4" t="s">
        <v>474</v>
      </c>
      <c r="D4" t="s">
        <v>484</v>
      </c>
      <c r="E4" s="11">
        <v>0.13084999999999988</v>
      </c>
      <c r="F4" s="11">
        <v>0.86915000000000009</v>
      </c>
      <c r="G4" t="s">
        <v>493</v>
      </c>
      <c r="H4" t="s">
        <v>492</v>
      </c>
      <c r="I4" t="s">
        <v>492</v>
      </c>
      <c r="J4" t="e">
        <f>VLOOKUP(A4, [4]Sheet1!$A$2:$B$71, 2, 0)</f>
        <v>#N/A</v>
      </c>
    </row>
    <row r="5" spans="1:10" x14ac:dyDescent="0.35">
      <c r="A5" t="s">
        <v>169</v>
      </c>
      <c r="B5" t="s">
        <v>470</v>
      </c>
      <c r="C5" t="s">
        <v>477</v>
      </c>
      <c r="D5" t="s">
        <v>481</v>
      </c>
      <c r="E5" s="11">
        <v>1</v>
      </c>
      <c r="F5" s="11">
        <v>0</v>
      </c>
      <c r="G5" t="s">
        <v>492</v>
      </c>
      <c r="H5" t="s">
        <v>492</v>
      </c>
      <c r="I5" t="s">
        <v>493</v>
      </c>
      <c r="J5" t="e">
        <f>VLOOKUP(A5, [4]Sheet1!$A$2:$B$71, 2, 0)</f>
        <v>#N/A</v>
      </c>
    </row>
    <row r="6" spans="1:10" x14ac:dyDescent="0.35">
      <c r="A6" t="s">
        <v>291</v>
      </c>
      <c r="B6" t="s">
        <v>467</v>
      </c>
      <c r="C6" t="s">
        <v>475</v>
      </c>
      <c r="D6" t="s">
        <v>482</v>
      </c>
      <c r="E6" s="11">
        <v>0.16647999999999996</v>
      </c>
      <c r="F6" s="11">
        <v>0.83352000000000004</v>
      </c>
      <c r="G6" t="s">
        <v>492</v>
      </c>
      <c r="H6" t="s">
        <v>493</v>
      </c>
      <c r="I6" t="s">
        <v>493</v>
      </c>
      <c r="J6" t="e">
        <f>VLOOKUP(A6, [4]Sheet1!$A$2:$B$71, 2, 0)</f>
        <v>#N/A</v>
      </c>
    </row>
    <row r="7" spans="1:10" x14ac:dyDescent="0.35">
      <c r="A7" t="s">
        <v>424</v>
      </c>
      <c r="B7" t="s">
        <v>466</v>
      </c>
      <c r="C7" t="s">
        <v>474</v>
      </c>
      <c r="D7" t="s">
        <v>482</v>
      </c>
      <c r="E7" s="11">
        <v>0.16794000000000003</v>
      </c>
      <c r="F7" s="11">
        <v>0.83205999999999991</v>
      </c>
      <c r="G7" t="s">
        <v>492</v>
      </c>
      <c r="H7" t="s">
        <v>493</v>
      </c>
      <c r="I7" t="s">
        <v>493</v>
      </c>
      <c r="J7" t="e">
        <f>VLOOKUP(A7, [4]Sheet1!$A$2:$B$71, 2, 0)</f>
        <v>#N/A</v>
      </c>
    </row>
    <row r="8" spans="1:10" x14ac:dyDescent="0.35">
      <c r="A8" t="s">
        <v>142</v>
      </c>
      <c r="B8" t="s">
        <v>465</v>
      </c>
      <c r="C8" t="s">
        <v>475</v>
      </c>
      <c r="D8" t="s">
        <v>482</v>
      </c>
      <c r="E8" s="11">
        <v>0.87549999999999994</v>
      </c>
      <c r="F8" s="11">
        <v>0.12449999999999999</v>
      </c>
      <c r="G8" t="s">
        <v>492</v>
      </c>
      <c r="H8" t="s">
        <v>492</v>
      </c>
      <c r="I8" t="s">
        <v>493</v>
      </c>
      <c r="J8" t="e">
        <f>VLOOKUP(A8, [4]Sheet1!$A$2:$B$71, 2, 0)</f>
        <v>#N/A</v>
      </c>
    </row>
    <row r="9" spans="1:10" x14ac:dyDescent="0.35">
      <c r="A9" t="s">
        <v>448</v>
      </c>
      <c r="B9" t="s">
        <v>470</v>
      </c>
      <c r="C9" t="s">
        <v>477</v>
      </c>
      <c r="D9" t="s">
        <v>481</v>
      </c>
      <c r="E9" s="11">
        <v>1</v>
      </c>
      <c r="F9" s="11">
        <v>0</v>
      </c>
      <c r="G9" t="s">
        <v>492</v>
      </c>
      <c r="H9" t="s">
        <v>492</v>
      </c>
      <c r="I9" t="s">
        <v>493</v>
      </c>
      <c r="J9" t="e">
        <f>VLOOKUP(A9, [4]Sheet1!$A$2:$B$71, 2, 0)</f>
        <v>#N/A</v>
      </c>
    </row>
    <row r="10" spans="1:10" x14ac:dyDescent="0.35">
      <c r="A10" t="s">
        <v>253</v>
      </c>
      <c r="B10" t="s">
        <v>470</v>
      </c>
      <c r="C10" t="s">
        <v>474</v>
      </c>
      <c r="D10" t="s">
        <v>484</v>
      </c>
      <c r="E10" s="11">
        <v>1</v>
      </c>
      <c r="F10" s="11">
        <v>0</v>
      </c>
      <c r="G10" t="s">
        <v>492</v>
      </c>
      <c r="H10" t="s">
        <v>492</v>
      </c>
      <c r="I10" t="s">
        <v>493</v>
      </c>
      <c r="J10" t="e">
        <f>VLOOKUP(A10, [4]Sheet1!$A$2:$B$71, 2, 0)</f>
        <v>#N/A</v>
      </c>
    </row>
    <row r="11" spans="1:10" x14ac:dyDescent="0.35">
      <c r="A11" t="s">
        <v>373</v>
      </c>
      <c r="B11" t="s">
        <v>467</v>
      </c>
      <c r="C11" t="s">
        <v>476</v>
      </c>
      <c r="D11" t="s">
        <v>482</v>
      </c>
      <c r="E11" s="11">
        <v>0.19267999999999993</v>
      </c>
      <c r="F11" s="11">
        <v>0.80732000000000015</v>
      </c>
      <c r="G11" t="s">
        <v>492</v>
      </c>
      <c r="H11" t="s">
        <v>493</v>
      </c>
      <c r="I11" t="s">
        <v>493</v>
      </c>
      <c r="J11" t="e">
        <f>VLOOKUP(A11, [4]Sheet1!$A$2:$B$71, 2, 0)</f>
        <v>#N/A</v>
      </c>
    </row>
    <row r="12" spans="1:10" x14ac:dyDescent="0.35">
      <c r="A12" t="s">
        <v>299</v>
      </c>
      <c r="B12" t="s">
        <v>467</v>
      </c>
      <c r="C12" t="s">
        <v>474</v>
      </c>
      <c r="D12" t="s">
        <v>482</v>
      </c>
      <c r="E12" s="11">
        <v>0.19302999999999998</v>
      </c>
      <c r="F12" s="11">
        <v>0.80696999999999997</v>
      </c>
      <c r="G12" t="s">
        <v>492</v>
      </c>
      <c r="H12" t="s">
        <v>493</v>
      </c>
      <c r="I12" t="s">
        <v>493</v>
      </c>
      <c r="J12" t="e">
        <f>VLOOKUP(A12, [4]Sheet1!$A$2:$B$71, 2, 0)</f>
        <v>#N/A</v>
      </c>
    </row>
    <row r="13" spans="1:10" x14ac:dyDescent="0.35">
      <c r="A13" t="s">
        <v>322</v>
      </c>
      <c r="B13" t="s">
        <v>465</v>
      </c>
      <c r="C13" t="s">
        <v>474</v>
      </c>
      <c r="D13" t="s">
        <v>484</v>
      </c>
      <c r="E13" s="11">
        <v>0.79232999999999998</v>
      </c>
      <c r="F13" s="11">
        <v>0.20766999999999999</v>
      </c>
      <c r="G13" t="s">
        <v>492</v>
      </c>
      <c r="H13" t="s">
        <v>492</v>
      </c>
      <c r="I13" t="s">
        <v>493</v>
      </c>
      <c r="J13" t="e">
        <f>VLOOKUP(A13, [4]Sheet1!$A$2:$B$71, 2, 0)</f>
        <v>#N/A</v>
      </c>
    </row>
    <row r="14" spans="1:10" x14ac:dyDescent="0.35">
      <c r="A14" t="s">
        <v>130</v>
      </c>
      <c r="B14" t="s">
        <v>466</v>
      </c>
      <c r="C14" t="s">
        <v>474</v>
      </c>
      <c r="D14" t="s">
        <v>482</v>
      </c>
      <c r="E14" s="11">
        <v>0.20379</v>
      </c>
      <c r="F14" s="11">
        <v>0.79620999999999997</v>
      </c>
      <c r="G14" t="s">
        <v>492</v>
      </c>
      <c r="H14" t="s">
        <v>493</v>
      </c>
      <c r="I14" t="s">
        <v>493</v>
      </c>
      <c r="J14" t="e">
        <f>VLOOKUP(A14, [4]Sheet1!$A$2:$B$71, 2, 0)</f>
        <v>#N/A</v>
      </c>
    </row>
    <row r="15" spans="1:10" x14ac:dyDescent="0.35">
      <c r="A15" t="s">
        <v>214</v>
      </c>
      <c r="B15" t="s">
        <v>466</v>
      </c>
      <c r="C15" t="s">
        <v>474</v>
      </c>
      <c r="D15" t="s">
        <v>484</v>
      </c>
      <c r="E15" s="11">
        <v>0.2118000000000001</v>
      </c>
      <c r="F15" s="11">
        <v>0.7881999999999999</v>
      </c>
      <c r="G15" t="s">
        <v>493</v>
      </c>
      <c r="H15" t="s">
        <v>492</v>
      </c>
      <c r="I15" t="s">
        <v>492</v>
      </c>
      <c r="J15" t="e">
        <f>VLOOKUP(A15, [4]Sheet1!$A$2:$B$71, 2, 0)</f>
        <v>#N/A</v>
      </c>
    </row>
    <row r="16" spans="1:10" x14ac:dyDescent="0.35">
      <c r="A16" t="s">
        <v>387</v>
      </c>
      <c r="B16" t="s">
        <v>464</v>
      </c>
      <c r="C16" t="s">
        <v>479</v>
      </c>
      <c r="D16" t="s">
        <v>484</v>
      </c>
      <c r="E16" s="11">
        <v>0.21337000000000012</v>
      </c>
      <c r="F16" s="11">
        <v>0.78662999999999983</v>
      </c>
      <c r="G16" t="s">
        <v>492</v>
      </c>
      <c r="H16" t="s">
        <v>493</v>
      </c>
      <c r="I16" t="s">
        <v>492</v>
      </c>
      <c r="J16" t="e">
        <f>VLOOKUP(A16, [4]Sheet1!$A$2:$B$71, 2, 0)</f>
        <v>#N/A</v>
      </c>
    </row>
    <row r="17" spans="1:10" x14ac:dyDescent="0.35">
      <c r="A17" t="s">
        <v>282</v>
      </c>
      <c r="B17" t="s">
        <v>465</v>
      </c>
      <c r="C17" t="s">
        <v>474</v>
      </c>
      <c r="D17" t="s">
        <v>484</v>
      </c>
      <c r="E17" s="11">
        <v>0.73570000000000002</v>
      </c>
      <c r="F17" s="11">
        <v>0.26430000000000003</v>
      </c>
      <c r="G17" t="s">
        <v>492</v>
      </c>
      <c r="H17" t="s">
        <v>492</v>
      </c>
      <c r="I17" t="s">
        <v>493</v>
      </c>
      <c r="J17" t="e">
        <f>VLOOKUP(A17, [4]Sheet1!$A$2:$B$71, 2, 0)</f>
        <v>#N/A</v>
      </c>
    </row>
    <row r="18" spans="1:10" x14ac:dyDescent="0.35">
      <c r="A18" t="s">
        <v>394</v>
      </c>
      <c r="B18" t="s">
        <v>467</v>
      </c>
      <c r="C18" t="s">
        <v>475</v>
      </c>
      <c r="D18" t="s">
        <v>482</v>
      </c>
      <c r="E18" s="11">
        <v>0.22781999999999999</v>
      </c>
      <c r="F18" s="11">
        <v>0.77217999999999998</v>
      </c>
      <c r="G18" t="s">
        <v>492</v>
      </c>
      <c r="H18" t="s">
        <v>493</v>
      </c>
      <c r="I18" t="s">
        <v>493</v>
      </c>
      <c r="J18" t="e">
        <f>VLOOKUP(A18, [4]Sheet1!$A$2:$B$71, 2, 0)</f>
        <v>#N/A</v>
      </c>
    </row>
    <row r="19" spans="1:10" x14ac:dyDescent="0.35">
      <c r="A19" t="s">
        <v>124</v>
      </c>
      <c r="B19" t="s">
        <v>466</v>
      </c>
      <c r="C19" t="s">
        <v>474</v>
      </c>
      <c r="D19" t="s">
        <v>484</v>
      </c>
      <c r="E19" s="11">
        <v>0.23038114285714298</v>
      </c>
      <c r="F19" s="11">
        <v>0.76961885714285705</v>
      </c>
      <c r="G19" t="s">
        <v>493</v>
      </c>
      <c r="H19" t="s">
        <v>492</v>
      </c>
      <c r="I19" t="s">
        <v>492</v>
      </c>
      <c r="J19" t="e">
        <f>VLOOKUP(A19, [4]Sheet1!$A$2:$B$71, 2, 0)</f>
        <v>#N/A</v>
      </c>
    </row>
    <row r="20" spans="1:10" x14ac:dyDescent="0.35">
      <c r="A20" t="s">
        <v>361</v>
      </c>
      <c r="B20" t="s">
        <v>466</v>
      </c>
      <c r="C20" t="s">
        <v>474</v>
      </c>
      <c r="D20" t="s">
        <v>484</v>
      </c>
      <c r="E20" s="11">
        <v>0.23225999999999997</v>
      </c>
      <c r="F20" s="11">
        <v>0.76773999999999998</v>
      </c>
      <c r="G20" t="s">
        <v>493</v>
      </c>
      <c r="H20" t="s">
        <v>492</v>
      </c>
      <c r="I20" t="s">
        <v>492</v>
      </c>
      <c r="J20" t="e">
        <f>VLOOKUP(A20, [4]Sheet1!$A$2:$B$71, 2, 0)</f>
        <v>#N/A</v>
      </c>
    </row>
    <row r="21" spans="1:10" x14ac:dyDescent="0.35">
      <c r="A21" t="s">
        <v>210</v>
      </c>
      <c r="B21" t="s">
        <v>464</v>
      </c>
      <c r="C21" t="s">
        <v>474</v>
      </c>
      <c r="D21" t="s">
        <v>482</v>
      </c>
      <c r="E21" s="11">
        <v>0.26494000000000001</v>
      </c>
      <c r="F21" s="11">
        <v>0.73506000000000005</v>
      </c>
      <c r="G21" t="s">
        <v>492</v>
      </c>
      <c r="H21" t="s">
        <v>493</v>
      </c>
      <c r="I21" t="s">
        <v>492</v>
      </c>
      <c r="J21" t="e">
        <f>VLOOKUP(A21, [4]Sheet1!$A$2:$B$71, 2, 0)</f>
        <v>#N/A</v>
      </c>
    </row>
    <row r="22" spans="1:10" x14ac:dyDescent="0.35">
      <c r="A22" t="s">
        <v>443</v>
      </c>
      <c r="B22" t="s">
        <v>464</v>
      </c>
      <c r="C22" t="s">
        <v>474</v>
      </c>
      <c r="D22" t="s">
        <v>482</v>
      </c>
      <c r="E22" s="11">
        <v>0.26754000000000006</v>
      </c>
      <c r="F22" s="11">
        <v>0.73245999999999989</v>
      </c>
      <c r="G22" t="s">
        <v>492</v>
      </c>
      <c r="H22" t="s">
        <v>493</v>
      </c>
      <c r="I22" t="s">
        <v>492</v>
      </c>
      <c r="J22" t="e">
        <f>VLOOKUP(A22, [4]Sheet1!$A$2:$B$71, 2, 0)</f>
        <v>#N/A</v>
      </c>
    </row>
    <row r="23" spans="1:10" x14ac:dyDescent="0.35">
      <c r="A23" t="s">
        <v>359</v>
      </c>
      <c r="B23" t="s">
        <v>470</v>
      </c>
      <c r="C23" t="s">
        <v>474</v>
      </c>
      <c r="D23" t="s">
        <v>482</v>
      </c>
      <c r="E23" s="11">
        <v>1</v>
      </c>
      <c r="F23" s="11">
        <v>0</v>
      </c>
      <c r="G23" t="s">
        <v>492</v>
      </c>
      <c r="H23" t="s">
        <v>492</v>
      </c>
      <c r="I23" t="s">
        <v>493</v>
      </c>
      <c r="J23" t="e">
        <f>VLOOKUP(A23, [4]Sheet1!$A$2:$B$71, 2, 0)</f>
        <v>#N/A</v>
      </c>
    </row>
    <row r="24" spans="1:10" x14ac:dyDescent="0.35">
      <c r="A24" t="s">
        <v>268</v>
      </c>
      <c r="B24" t="s">
        <v>465</v>
      </c>
      <c r="C24" t="s">
        <v>475</v>
      </c>
      <c r="D24" t="s">
        <v>481</v>
      </c>
      <c r="E24" s="11">
        <v>0.73192000000000013</v>
      </c>
      <c r="F24" s="11">
        <v>0.26807999999999998</v>
      </c>
      <c r="G24" t="s">
        <v>492</v>
      </c>
      <c r="H24" t="s">
        <v>492</v>
      </c>
      <c r="I24" t="s">
        <v>493</v>
      </c>
      <c r="J24" t="e">
        <f>VLOOKUP(A24, [4]Sheet1!$A$2:$B$71, 2, 0)</f>
        <v>#N/A</v>
      </c>
    </row>
    <row r="25" spans="1:10" x14ac:dyDescent="0.35">
      <c r="A25" t="s">
        <v>244</v>
      </c>
      <c r="B25" t="s">
        <v>466</v>
      </c>
      <c r="C25" t="s">
        <v>475</v>
      </c>
      <c r="D25" t="s">
        <v>484</v>
      </c>
      <c r="E25" s="11">
        <v>0.28371999999999997</v>
      </c>
      <c r="F25" s="11">
        <v>0.71627999999999992</v>
      </c>
      <c r="G25" t="s">
        <v>493</v>
      </c>
      <c r="H25" t="s">
        <v>492</v>
      </c>
      <c r="I25" t="s">
        <v>492</v>
      </c>
      <c r="J25" t="e">
        <f>VLOOKUP(A25, [4]Sheet1!$A$2:$B$71, 2, 0)</f>
        <v>#N/A</v>
      </c>
    </row>
    <row r="26" spans="1:10" x14ac:dyDescent="0.35">
      <c r="A26" t="s">
        <v>54</v>
      </c>
      <c r="B26" t="s">
        <v>465</v>
      </c>
      <c r="C26" t="s">
        <v>474</v>
      </c>
      <c r="D26" t="s">
        <v>484</v>
      </c>
      <c r="E26" s="11">
        <v>0.69303000000000003</v>
      </c>
      <c r="F26" s="11">
        <v>0.30697000000000002</v>
      </c>
      <c r="G26" t="s">
        <v>492</v>
      </c>
      <c r="H26" t="s">
        <v>492</v>
      </c>
      <c r="I26" t="s">
        <v>493</v>
      </c>
      <c r="J26" t="e">
        <f>VLOOKUP(A26, [4]Sheet1!$A$2:$B$71, 2, 0)</f>
        <v>#N/A</v>
      </c>
    </row>
    <row r="27" spans="1:10" x14ac:dyDescent="0.35">
      <c r="A27" t="s">
        <v>320</v>
      </c>
      <c r="B27" t="s">
        <v>465</v>
      </c>
      <c r="C27" t="s">
        <v>474</v>
      </c>
      <c r="D27" t="s">
        <v>484</v>
      </c>
      <c r="E27" s="11">
        <v>0.67200000000000015</v>
      </c>
      <c r="F27" s="11">
        <v>0.32799999999999996</v>
      </c>
      <c r="G27" t="s">
        <v>492</v>
      </c>
      <c r="H27" t="s">
        <v>492</v>
      </c>
      <c r="I27" t="s">
        <v>493</v>
      </c>
      <c r="J27" t="e">
        <f>VLOOKUP(A27, [4]Sheet1!$A$2:$B$71, 2, 0)</f>
        <v>#N/A</v>
      </c>
    </row>
    <row r="28" spans="1:10" x14ac:dyDescent="0.35">
      <c r="A28" t="s">
        <v>350</v>
      </c>
      <c r="B28" t="s">
        <v>466</v>
      </c>
      <c r="C28" t="s">
        <v>474</v>
      </c>
      <c r="D28" t="s">
        <v>482</v>
      </c>
      <c r="E28" s="11">
        <v>0.30730999999999997</v>
      </c>
      <c r="F28" s="11">
        <v>0.69269000000000003</v>
      </c>
      <c r="G28" t="s">
        <v>492</v>
      </c>
      <c r="H28" t="s">
        <v>493</v>
      </c>
      <c r="I28" t="s">
        <v>493</v>
      </c>
      <c r="J28" t="e">
        <f>VLOOKUP(A28, [4]Sheet1!$A$2:$B$71, 2, 0)</f>
        <v>#N/A</v>
      </c>
    </row>
    <row r="29" spans="1:10" x14ac:dyDescent="0.35">
      <c r="A29" t="s">
        <v>344</v>
      </c>
      <c r="B29" t="s">
        <v>470</v>
      </c>
      <c r="C29" t="s">
        <v>474</v>
      </c>
      <c r="D29" t="s">
        <v>483</v>
      </c>
      <c r="E29" s="11">
        <v>0.99381000000000019</v>
      </c>
      <c r="F29" s="11">
        <v>6.1900000000000002E-3</v>
      </c>
      <c r="G29" t="s">
        <v>492</v>
      </c>
      <c r="H29" t="s">
        <v>492</v>
      </c>
      <c r="I29" t="s">
        <v>493</v>
      </c>
      <c r="J29" t="e">
        <f>VLOOKUP(A29, [4]Sheet1!$A$2:$B$71, 2, 0)</f>
        <v>#N/A</v>
      </c>
    </row>
    <row r="30" spans="1:10" x14ac:dyDescent="0.35">
      <c r="A30" t="s">
        <v>37</v>
      </c>
      <c r="B30" t="s">
        <v>467</v>
      </c>
      <c r="C30" t="s">
        <v>474</v>
      </c>
      <c r="D30" t="s">
        <v>482</v>
      </c>
      <c r="E30" s="11">
        <v>0.31511000000000006</v>
      </c>
      <c r="F30" s="11">
        <v>0.68489</v>
      </c>
      <c r="G30" t="s">
        <v>492</v>
      </c>
      <c r="H30" t="s">
        <v>493</v>
      </c>
      <c r="I30" t="s">
        <v>493</v>
      </c>
      <c r="J30" t="e">
        <f>VLOOKUP(A30, [4]Sheet1!$A$2:$B$71, 2, 0)</f>
        <v>#N/A</v>
      </c>
    </row>
    <row r="31" spans="1:10" x14ac:dyDescent="0.35">
      <c r="A31" t="s">
        <v>222</v>
      </c>
      <c r="B31" t="s">
        <v>470</v>
      </c>
      <c r="C31" t="s">
        <v>478</v>
      </c>
      <c r="D31" t="s">
        <v>483</v>
      </c>
      <c r="E31" s="11">
        <v>0.98373999999999995</v>
      </c>
      <c r="F31" s="11">
        <v>1.626E-2</v>
      </c>
      <c r="G31" t="s">
        <v>492</v>
      </c>
      <c r="H31" t="s">
        <v>492</v>
      </c>
      <c r="I31" t="s">
        <v>493</v>
      </c>
      <c r="J31" t="e">
        <f>VLOOKUP(A31, [4]Sheet1!$A$2:$B$71, 2, 0)</f>
        <v>#N/A</v>
      </c>
    </row>
    <row r="32" spans="1:10" x14ac:dyDescent="0.35">
      <c r="A32" t="s">
        <v>456</v>
      </c>
      <c r="B32" t="s">
        <v>466</v>
      </c>
      <c r="C32" t="s">
        <v>474</v>
      </c>
      <c r="D32" t="s">
        <v>484</v>
      </c>
      <c r="E32" s="11">
        <v>0.32207000000000002</v>
      </c>
      <c r="F32" s="11">
        <v>0.67793000000000003</v>
      </c>
      <c r="G32" t="s">
        <v>493</v>
      </c>
      <c r="H32" t="s">
        <v>492</v>
      </c>
      <c r="I32" t="s">
        <v>492</v>
      </c>
      <c r="J32" t="e">
        <f>VLOOKUP(A32, [4]Sheet1!$A$2:$B$71, 2, 0)</f>
        <v>#N/A</v>
      </c>
    </row>
    <row r="33" spans="1:10" x14ac:dyDescent="0.35">
      <c r="A33" t="s">
        <v>33</v>
      </c>
      <c r="B33" t="s">
        <v>470</v>
      </c>
      <c r="C33" t="s">
        <v>479</v>
      </c>
      <c r="D33" t="s">
        <v>481</v>
      </c>
      <c r="E33" s="11">
        <v>0.9793400000000001</v>
      </c>
      <c r="F33" s="11">
        <v>2.0660000000000001E-2</v>
      </c>
      <c r="G33" t="s">
        <v>492</v>
      </c>
      <c r="H33" t="s">
        <v>492</v>
      </c>
      <c r="I33" t="s">
        <v>493</v>
      </c>
      <c r="J33" t="e">
        <f>VLOOKUP(A33, [4]Sheet1!$A$2:$B$71, 2, 0)</f>
        <v>#N/A</v>
      </c>
    </row>
    <row r="34" spans="1:10" x14ac:dyDescent="0.35">
      <c r="A34" t="s">
        <v>285</v>
      </c>
      <c r="B34" t="s">
        <v>467</v>
      </c>
      <c r="C34" t="s">
        <v>475</v>
      </c>
      <c r="D34" t="s">
        <v>482</v>
      </c>
      <c r="E34" s="11">
        <v>0.32816000000000006</v>
      </c>
      <c r="F34" s="11">
        <v>0.67183999999999988</v>
      </c>
      <c r="G34" t="s">
        <v>492</v>
      </c>
      <c r="H34" t="s">
        <v>493</v>
      </c>
      <c r="I34" t="s">
        <v>493</v>
      </c>
      <c r="J34" t="e">
        <f>VLOOKUP(A34, [4]Sheet1!$A$2:$B$71, 2, 0)</f>
        <v>#N/A</v>
      </c>
    </row>
    <row r="35" spans="1:10" x14ac:dyDescent="0.35">
      <c r="A35" t="s">
        <v>422</v>
      </c>
      <c r="B35" t="s">
        <v>466</v>
      </c>
      <c r="C35" t="s">
        <v>474</v>
      </c>
      <c r="D35" t="s">
        <v>482</v>
      </c>
      <c r="E35" s="11">
        <v>0.33022999999999991</v>
      </c>
      <c r="F35" s="11">
        <v>0.66976999999999998</v>
      </c>
      <c r="G35" t="s">
        <v>492</v>
      </c>
      <c r="H35" t="s">
        <v>493</v>
      </c>
      <c r="I35" t="s">
        <v>493</v>
      </c>
      <c r="J35" t="e">
        <f>VLOOKUP(A35, [4]Sheet1!$A$2:$B$71, 2, 0)</f>
        <v>#N/A</v>
      </c>
    </row>
    <row r="36" spans="1:10" x14ac:dyDescent="0.35">
      <c r="A36" t="s">
        <v>90</v>
      </c>
      <c r="B36" t="s">
        <v>465</v>
      </c>
      <c r="C36" t="s">
        <v>475</v>
      </c>
      <c r="D36" t="s">
        <v>484</v>
      </c>
      <c r="E36" s="11">
        <v>0.66822999999999999</v>
      </c>
      <c r="F36" s="11">
        <v>0.33176999999999995</v>
      </c>
      <c r="G36" t="s">
        <v>492</v>
      </c>
      <c r="H36" t="s">
        <v>492</v>
      </c>
      <c r="I36" t="s">
        <v>493</v>
      </c>
      <c r="J36" t="e">
        <f>VLOOKUP(A36, [4]Sheet1!$A$2:$B$71, 2, 0)</f>
        <v>#N/A</v>
      </c>
    </row>
    <row r="37" spans="1:10" x14ac:dyDescent="0.35">
      <c r="A37" t="s">
        <v>407</v>
      </c>
      <c r="B37" t="s">
        <v>464</v>
      </c>
      <c r="C37" t="s">
        <v>476</v>
      </c>
      <c r="D37" t="s">
        <v>484</v>
      </c>
      <c r="E37" s="11">
        <v>0.34022000000000002</v>
      </c>
      <c r="F37" s="11">
        <v>0.65977999999999992</v>
      </c>
      <c r="G37" t="s">
        <v>492</v>
      </c>
      <c r="H37" t="s">
        <v>493</v>
      </c>
      <c r="I37" t="s">
        <v>492</v>
      </c>
      <c r="J37" t="e">
        <f>VLOOKUP(A37, [4]Sheet1!$A$2:$B$71, 2, 0)</f>
        <v>#N/A</v>
      </c>
    </row>
    <row r="38" spans="1:10" x14ac:dyDescent="0.35">
      <c r="A38" t="s">
        <v>355</v>
      </c>
      <c r="B38" t="s">
        <v>466</v>
      </c>
      <c r="C38" t="s">
        <v>474</v>
      </c>
      <c r="D38" t="s">
        <v>482</v>
      </c>
      <c r="E38" s="11">
        <v>0.34227000000000007</v>
      </c>
      <c r="F38" s="11">
        <v>0.65772999999999981</v>
      </c>
      <c r="G38" t="s">
        <v>492</v>
      </c>
      <c r="H38" t="s">
        <v>493</v>
      </c>
      <c r="I38" t="s">
        <v>493</v>
      </c>
      <c r="J38" t="e">
        <f>VLOOKUP(A38, [4]Sheet1!$A$2:$B$71, 2, 0)</f>
        <v>#N/A</v>
      </c>
    </row>
    <row r="39" spans="1:10" x14ac:dyDescent="0.35">
      <c r="A39" t="s">
        <v>275</v>
      </c>
      <c r="B39" t="s">
        <v>470</v>
      </c>
      <c r="C39" t="s">
        <v>477</v>
      </c>
      <c r="D39" t="s">
        <v>484</v>
      </c>
      <c r="E39" s="11">
        <v>0.95644000000000007</v>
      </c>
      <c r="F39" s="11">
        <v>4.3559999999999897E-2</v>
      </c>
      <c r="G39" t="s">
        <v>492</v>
      </c>
      <c r="H39" t="s">
        <v>492</v>
      </c>
      <c r="I39" t="s">
        <v>493</v>
      </c>
      <c r="J39" t="e">
        <f>VLOOKUP(A39, [4]Sheet1!$A$2:$B$71, 2, 0)</f>
        <v>#N/A</v>
      </c>
    </row>
    <row r="40" spans="1:10" x14ac:dyDescent="0.35">
      <c r="A40" t="s">
        <v>277</v>
      </c>
      <c r="B40" t="s">
        <v>464</v>
      </c>
      <c r="C40" t="s">
        <v>474</v>
      </c>
      <c r="D40" t="s">
        <v>481</v>
      </c>
      <c r="E40" s="11">
        <v>0.35205999999999998</v>
      </c>
      <c r="F40" s="11">
        <v>0.64794000000000007</v>
      </c>
      <c r="G40" t="s">
        <v>492</v>
      </c>
      <c r="H40" t="s">
        <v>493</v>
      </c>
      <c r="I40" t="s">
        <v>493</v>
      </c>
      <c r="J40" t="e">
        <f>VLOOKUP(A40, [4]Sheet1!$A$2:$B$71, 2, 0)</f>
        <v>#N/A</v>
      </c>
    </row>
    <row r="41" spans="1:10" x14ac:dyDescent="0.35">
      <c r="A41" t="s">
        <v>379</v>
      </c>
      <c r="B41" t="s">
        <v>465</v>
      </c>
      <c r="C41" t="s">
        <v>479</v>
      </c>
      <c r="D41" t="s">
        <v>484</v>
      </c>
      <c r="E41" s="11">
        <v>0.65999999999999992</v>
      </c>
      <c r="F41" s="11">
        <v>0.33999999999999997</v>
      </c>
      <c r="G41" t="s">
        <v>492</v>
      </c>
      <c r="H41" t="s">
        <v>492</v>
      </c>
      <c r="I41" t="s">
        <v>493</v>
      </c>
      <c r="J41" t="e">
        <f>VLOOKUP(A41, [4]Sheet1!$A$2:$B$71, 2, 0)</f>
        <v>#N/A</v>
      </c>
    </row>
    <row r="42" spans="1:10" x14ac:dyDescent="0.35">
      <c r="A42" t="s">
        <v>450</v>
      </c>
      <c r="B42" t="s">
        <v>464</v>
      </c>
      <c r="C42" t="s">
        <v>476</v>
      </c>
      <c r="D42" t="s">
        <v>482</v>
      </c>
      <c r="E42" s="11">
        <v>0.35769000000000001</v>
      </c>
      <c r="F42" s="11">
        <v>0.64230999999999983</v>
      </c>
      <c r="G42" t="s">
        <v>492</v>
      </c>
      <c r="H42" t="s">
        <v>493</v>
      </c>
      <c r="I42" t="s">
        <v>492</v>
      </c>
      <c r="J42" t="e">
        <f>VLOOKUP(A42, [4]Sheet1!$A$2:$B$71, 2, 0)</f>
        <v>#N/A</v>
      </c>
    </row>
    <row r="43" spans="1:10" x14ac:dyDescent="0.35">
      <c r="A43" t="s">
        <v>452</v>
      </c>
      <c r="B43" t="s">
        <v>465</v>
      </c>
      <c r="C43" t="s">
        <v>478</v>
      </c>
      <c r="D43" t="s">
        <v>484</v>
      </c>
      <c r="E43" s="11">
        <v>0.65782000000000018</v>
      </c>
      <c r="F43" s="11">
        <v>0.34217999999999998</v>
      </c>
      <c r="G43" t="s">
        <v>492</v>
      </c>
      <c r="H43" t="s">
        <v>492</v>
      </c>
      <c r="I43" t="s">
        <v>493</v>
      </c>
      <c r="J43" t="e">
        <f>VLOOKUP(A43, [4]Sheet1!$A$2:$B$71, 2, 0)</f>
        <v>#N/A</v>
      </c>
    </row>
    <row r="44" spans="1:10" x14ac:dyDescent="0.35">
      <c r="A44" t="s">
        <v>429</v>
      </c>
      <c r="B44" t="s">
        <v>470</v>
      </c>
      <c r="C44" t="s">
        <v>474</v>
      </c>
      <c r="D44" t="s">
        <v>481</v>
      </c>
      <c r="E44" s="11">
        <v>0.95600999999999992</v>
      </c>
      <c r="F44" s="11">
        <v>4.3990000000000001E-2</v>
      </c>
      <c r="G44" t="s">
        <v>492</v>
      </c>
      <c r="H44" t="s">
        <v>492</v>
      </c>
      <c r="I44" t="s">
        <v>493</v>
      </c>
      <c r="J44" t="e">
        <f>VLOOKUP(A44, [4]Sheet1!$A$2:$B$71, 2, 0)</f>
        <v>#N/A</v>
      </c>
    </row>
    <row r="45" spans="1:10" x14ac:dyDescent="0.35">
      <c r="A45" t="s">
        <v>261</v>
      </c>
      <c r="B45" t="s">
        <v>467</v>
      </c>
      <c r="C45" t="s">
        <v>474</v>
      </c>
      <c r="D45" t="s">
        <v>482</v>
      </c>
      <c r="E45" s="11">
        <v>0.36375999999999992</v>
      </c>
      <c r="F45" s="11">
        <v>0.63623999999999992</v>
      </c>
      <c r="G45" t="s">
        <v>492</v>
      </c>
      <c r="H45" t="s">
        <v>493</v>
      </c>
      <c r="I45" t="s">
        <v>493</v>
      </c>
      <c r="J45" t="e">
        <f>VLOOKUP(A45, [4]Sheet1!$A$2:$B$71, 2, 0)</f>
        <v>#N/A</v>
      </c>
    </row>
    <row r="46" spans="1:10" x14ac:dyDescent="0.35">
      <c r="A46" t="s">
        <v>151</v>
      </c>
      <c r="B46" t="s">
        <v>466</v>
      </c>
      <c r="C46" t="s">
        <v>474</v>
      </c>
      <c r="D46" t="s">
        <v>482</v>
      </c>
      <c r="E46" s="11">
        <v>0.38150000000000001</v>
      </c>
      <c r="F46" s="11">
        <v>0.61849999999999994</v>
      </c>
      <c r="G46" t="s">
        <v>492</v>
      </c>
      <c r="H46" t="s">
        <v>493</v>
      </c>
      <c r="I46" t="s">
        <v>493</v>
      </c>
      <c r="J46" t="e">
        <f>VLOOKUP(A46, [4]Sheet1!$A$2:$B$71, 2, 0)</f>
        <v>#N/A</v>
      </c>
    </row>
    <row r="47" spans="1:10" x14ac:dyDescent="0.35">
      <c r="A47" t="s">
        <v>375</v>
      </c>
      <c r="B47" t="s">
        <v>466</v>
      </c>
      <c r="C47" t="s">
        <v>474</v>
      </c>
      <c r="D47" t="s">
        <v>482</v>
      </c>
      <c r="E47" s="11">
        <v>0.387769810605676</v>
      </c>
      <c r="F47" s="11">
        <v>0.61223018939432394</v>
      </c>
      <c r="G47" t="s">
        <v>492</v>
      </c>
      <c r="H47" t="s">
        <v>493</v>
      </c>
      <c r="I47" t="s">
        <v>493</v>
      </c>
      <c r="J47" t="e">
        <f>VLOOKUP(A47, [4]Sheet1!$A$2:$B$71, 2, 0)</f>
        <v>#N/A</v>
      </c>
    </row>
    <row r="48" spans="1:10" x14ac:dyDescent="0.35">
      <c r="A48" t="s">
        <v>196</v>
      </c>
      <c r="B48" t="s">
        <v>470</v>
      </c>
      <c r="C48" t="s">
        <v>479</v>
      </c>
      <c r="D48" t="s">
        <v>484</v>
      </c>
      <c r="E48" s="11">
        <v>0.94318999999999997</v>
      </c>
      <c r="F48" s="11">
        <v>5.6810000000000006E-2</v>
      </c>
      <c r="G48" t="s">
        <v>492</v>
      </c>
      <c r="H48" t="s">
        <v>492</v>
      </c>
      <c r="I48" t="s">
        <v>493</v>
      </c>
      <c r="J48" t="e">
        <f>VLOOKUP(A48, [4]Sheet1!$A$2:$B$71, 2, 0)</f>
        <v>#N/A</v>
      </c>
    </row>
    <row r="49" spans="1:10" x14ac:dyDescent="0.35">
      <c r="A49" t="s">
        <v>206</v>
      </c>
      <c r="B49" t="s">
        <v>470</v>
      </c>
      <c r="C49" t="s">
        <v>478</v>
      </c>
      <c r="D49" t="s">
        <v>476</v>
      </c>
      <c r="E49" s="11">
        <v>0.94316000000000011</v>
      </c>
      <c r="F49" s="11">
        <v>5.6840000000000009E-2</v>
      </c>
      <c r="G49" t="s">
        <v>492</v>
      </c>
      <c r="H49" t="s">
        <v>492</v>
      </c>
      <c r="I49" t="s">
        <v>493</v>
      </c>
      <c r="J49" t="e">
        <f>VLOOKUP(A49, [4]Sheet1!$A$2:$B$71, 2, 0)</f>
        <v>#N/A</v>
      </c>
    </row>
    <row r="50" spans="1:10" x14ac:dyDescent="0.35">
      <c r="A50" t="s">
        <v>156</v>
      </c>
      <c r="B50" t="s">
        <v>464</v>
      </c>
      <c r="C50" t="s">
        <v>479</v>
      </c>
      <c r="D50" t="s">
        <v>483</v>
      </c>
      <c r="E50" s="11">
        <v>0.4029600000000001</v>
      </c>
      <c r="F50" s="11">
        <v>0.5970399999999999</v>
      </c>
      <c r="G50" t="s">
        <v>492</v>
      </c>
      <c r="H50" t="s">
        <v>493</v>
      </c>
      <c r="I50" t="s">
        <v>492</v>
      </c>
      <c r="J50" t="e">
        <f>VLOOKUP(A50, [4]Sheet1!$A$2:$B$71, 2, 0)</f>
        <v>#N/A</v>
      </c>
    </row>
    <row r="51" spans="1:10" x14ac:dyDescent="0.35">
      <c r="A51" t="s">
        <v>368</v>
      </c>
      <c r="B51" t="s">
        <v>466</v>
      </c>
      <c r="C51" t="s">
        <v>479</v>
      </c>
      <c r="D51" t="s">
        <v>482</v>
      </c>
      <c r="E51" s="11">
        <v>0.40516999999999997</v>
      </c>
      <c r="F51" s="11">
        <v>0.59482999999999997</v>
      </c>
      <c r="G51" t="s">
        <v>492</v>
      </c>
      <c r="H51" t="s">
        <v>493</v>
      </c>
      <c r="I51" t="s">
        <v>493</v>
      </c>
      <c r="J51" t="e">
        <f>VLOOKUP(A51, [4]Sheet1!$A$2:$B$71, 2, 0)</f>
        <v>#N/A</v>
      </c>
    </row>
    <row r="52" spans="1:10" x14ac:dyDescent="0.35">
      <c r="A52" t="s">
        <v>66</v>
      </c>
      <c r="B52" t="s">
        <v>467</v>
      </c>
      <c r="C52" t="s">
        <v>479</v>
      </c>
      <c r="D52" t="s">
        <v>481</v>
      </c>
      <c r="E52" s="11">
        <v>0.40646000000000004</v>
      </c>
      <c r="F52" s="11">
        <v>0.59354000000000007</v>
      </c>
      <c r="G52" t="s">
        <v>493</v>
      </c>
      <c r="H52" t="s">
        <v>492</v>
      </c>
      <c r="I52" t="s">
        <v>492</v>
      </c>
      <c r="J52" t="e">
        <f>VLOOKUP(A52, [4]Sheet1!$A$2:$B$71, 2, 0)</f>
        <v>#N/A</v>
      </c>
    </row>
    <row r="53" spans="1:10" x14ac:dyDescent="0.35">
      <c r="A53" t="s">
        <v>303</v>
      </c>
      <c r="B53" t="s">
        <v>465</v>
      </c>
      <c r="C53" t="s">
        <v>474</v>
      </c>
      <c r="D53" t="s">
        <v>484</v>
      </c>
      <c r="E53" s="11">
        <v>0.5944100000000001</v>
      </c>
      <c r="F53" s="11">
        <v>0.40559000000000001</v>
      </c>
      <c r="G53" t="s">
        <v>492</v>
      </c>
      <c r="H53" t="s">
        <v>492</v>
      </c>
      <c r="I53" t="s">
        <v>493</v>
      </c>
      <c r="J53" t="e">
        <f>VLOOKUP(A53, [4]Sheet1!$A$2:$B$71, 2, 0)</f>
        <v>#N/A</v>
      </c>
    </row>
    <row r="54" spans="1:10" x14ac:dyDescent="0.35">
      <c r="A54" t="s">
        <v>363</v>
      </c>
      <c r="B54" t="s">
        <v>467</v>
      </c>
      <c r="C54" t="s">
        <v>474</v>
      </c>
      <c r="D54" t="s">
        <v>482</v>
      </c>
      <c r="E54" s="11">
        <v>0.40706999999999993</v>
      </c>
      <c r="F54" s="11">
        <v>0.59293000000000007</v>
      </c>
      <c r="G54" t="s">
        <v>492</v>
      </c>
      <c r="H54" t="s">
        <v>493</v>
      </c>
      <c r="I54" t="s">
        <v>493</v>
      </c>
      <c r="J54" t="e">
        <f>VLOOKUP(A54, [4]Sheet1!$A$2:$B$71, 2, 0)</f>
        <v>#N/A</v>
      </c>
    </row>
    <row r="55" spans="1:10" x14ac:dyDescent="0.35">
      <c r="A55" t="s">
        <v>398</v>
      </c>
      <c r="B55" t="s">
        <v>466</v>
      </c>
      <c r="C55" t="s">
        <v>474</v>
      </c>
      <c r="D55" t="s">
        <v>482</v>
      </c>
      <c r="E55" s="11">
        <v>0.40965000000000001</v>
      </c>
      <c r="F55" s="11">
        <v>0.59034999999999993</v>
      </c>
      <c r="G55" t="s">
        <v>492</v>
      </c>
      <c r="H55" t="s">
        <v>493</v>
      </c>
      <c r="I55" t="s">
        <v>493</v>
      </c>
      <c r="J55" t="e">
        <f>VLOOKUP(A55, [4]Sheet1!$A$2:$B$71, 2, 0)</f>
        <v>#N/A</v>
      </c>
    </row>
    <row r="56" spans="1:10" x14ac:dyDescent="0.35">
      <c r="A56" t="s">
        <v>171</v>
      </c>
      <c r="B56" t="s">
        <v>465</v>
      </c>
      <c r="C56" t="s">
        <v>474</v>
      </c>
      <c r="D56" t="s">
        <v>484</v>
      </c>
      <c r="E56" s="11">
        <v>0.55893000000000004</v>
      </c>
      <c r="F56" s="11">
        <v>0.44107000000000002</v>
      </c>
      <c r="G56" t="s">
        <v>492</v>
      </c>
      <c r="H56" t="s">
        <v>492</v>
      </c>
      <c r="I56" t="s">
        <v>493</v>
      </c>
      <c r="J56" t="e">
        <f>VLOOKUP(A56, [4]Sheet1!$A$2:$B$71, 2, 0)</f>
        <v>#N/A</v>
      </c>
    </row>
    <row r="57" spans="1:10" x14ac:dyDescent="0.35">
      <c r="A57" t="s">
        <v>273</v>
      </c>
      <c r="B57" t="s">
        <v>466</v>
      </c>
      <c r="C57" t="s">
        <v>474</v>
      </c>
      <c r="D57" t="s">
        <v>482</v>
      </c>
      <c r="E57" s="11">
        <v>0.41441</v>
      </c>
      <c r="F57" s="11">
        <v>0.58558999999999994</v>
      </c>
      <c r="G57" t="s">
        <v>492</v>
      </c>
      <c r="H57" t="s">
        <v>493</v>
      </c>
      <c r="I57" t="s">
        <v>493</v>
      </c>
      <c r="J57" t="e">
        <f>VLOOKUP(A57, [4]Sheet1!$A$2:$B$71, 2, 0)</f>
        <v>#N/A</v>
      </c>
    </row>
    <row r="58" spans="1:10" x14ac:dyDescent="0.35">
      <c r="A58" t="s">
        <v>454</v>
      </c>
      <c r="B58" t="s">
        <v>466</v>
      </c>
      <c r="C58" t="s">
        <v>477</v>
      </c>
      <c r="D58" t="s">
        <v>482</v>
      </c>
      <c r="E58" s="11">
        <v>0.41839999999999994</v>
      </c>
      <c r="F58" s="11">
        <v>0.58160000000000001</v>
      </c>
      <c r="G58" t="s">
        <v>492</v>
      </c>
      <c r="H58" t="s">
        <v>493</v>
      </c>
      <c r="I58" t="s">
        <v>493</v>
      </c>
      <c r="J58" t="e">
        <f>VLOOKUP(A58, [4]Sheet1!$A$2:$B$71, 2, 0)</f>
        <v>#N/A</v>
      </c>
    </row>
    <row r="59" spans="1:10" x14ac:dyDescent="0.35">
      <c r="A59" t="s">
        <v>198</v>
      </c>
      <c r="B59" t="s">
        <v>470</v>
      </c>
      <c r="C59" t="s">
        <v>474</v>
      </c>
      <c r="D59" t="s">
        <v>484</v>
      </c>
      <c r="E59" s="11">
        <v>0.92269999999999996</v>
      </c>
      <c r="F59" s="11">
        <v>7.7300000000000008E-2</v>
      </c>
      <c r="G59" t="s">
        <v>492</v>
      </c>
      <c r="H59" t="s">
        <v>492</v>
      </c>
      <c r="I59" t="s">
        <v>493</v>
      </c>
      <c r="J59" t="e">
        <f>VLOOKUP(A59, [4]Sheet1!$A$2:$B$71, 2, 0)</f>
        <v>#N/A</v>
      </c>
    </row>
    <row r="60" spans="1:10" x14ac:dyDescent="0.35">
      <c r="A60" t="s">
        <v>82</v>
      </c>
      <c r="B60" t="s">
        <v>467</v>
      </c>
      <c r="C60" t="s">
        <v>474</v>
      </c>
      <c r="D60" t="s">
        <v>482</v>
      </c>
      <c r="E60" s="11">
        <v>0.43537000000000003</v>
      </c>
      <c r="F60" s="11">
        <v>0.56462999999999997</v>
      </c>
      <c r="G60" t="s">
        <v>492</v>
      </c>
      <c r="H60" t="s">
        <v>493</v>
      </c>
      <c r="I60" t="s">
        <v>493</v>
      </c>
      <c r="J60" t="e">
        <f>VLOOKUP(A60, [4]Sheet1!$A$2:$B$71, 2, 0)</f>
        <v>#N/A</v>
      </c>
    </row>
    <row r="61" spans="1:10" x14ac:dyDescent="0.35">
      <c r="A61" t="s">
        <v>148</v>
      </c>
      <c r="B61" t="s">
        <v>465</v>
      </c>
      <c r="C61" t="s">
        <v>474</v>
      </c>
      <c r="D61" t="s">
        <v>482</v>
      </c>
      <c r="E61" s="11">
        <v>0.55313000000000012</v>
      </c>
      <c r="F61" s="11">
        <v>0.44686999999999988</v>
      </c>
      <c r="G61" t="s">
        <v>492</v>
      </c>
      <c r="H61" t="s">
        <v>492</v>
      </c>
      <c r="I61" t="s">
        <v>493</v>
      </c>
      <c r="J61" t="e">
        <f>VLOOKUP(A61, [4]Sheet1!$A$2:$B$71, 2, 0)</f>
        <v>#N/A</v>
      </c>
    </row>
    <row r="62" spans="1:10" x14ac:dyDescent="0.35">
      <c r="A62" t="s">
        <v>163</v>
      </c>
      <c r="B62" t="s">
        <v>465</v>
      </c>
      <c r="C62" t="s">
        <v>474</v>
      </c>
      <c r="D62" t="s">
        <v>484</v>
      </c>
      <c r="E62" s="11">
        <v>0.52491999999999994</v>
      </c>
      <c r="F62" s="11">
        <v>0.47508</v>
      </c>
      <c r="G62" t="s">
        <v>492</v>
      </c>
      <c r="H62" t="s">
        <v>492</v>
      </c>
      <c r="I62" t="s">
        <v>493</v>
      </c>
      <c r="J62" t="e">
        <f>VLOOKUP(A62, [4]Sheet1!$A$2:$B$71, 2, 0)</f>
        <v>#N/A</v>
      </c>
    </row>
    <row r="63" spans="1:10" x14ac:dyDescent="0.35">
      <c r="A63" t="s">
        <v>357</v>
      </c>
      <c r="B63" t="s">
        <v>464</v>
      </c>
      <c r="C63" t="s">
        <v>477</v>
      </c>
      <c r="D63" t="s">
        <v>482</v>
      </c>
      <c r="E63" s="11">
        <v>0.44423999999999997</v>
      </c>
      <c r="F63" s="11">
        <v>0.55576000000000003</v>
      </c>
      <c r="G63" t="s">
        <v>492</v>
      </c>
      <c r="H63" t="s">
        <v>493</v>
      </c>
      <c r="I63" t="s">
        <v>492</v>
      </c>
      <c r="J63" t="e">
        <f>VLOOKUP(A63, [4]Sheet1!$A$2:$B$71, 2, 0)</f>
        <v>#N/A</v>
      </c>
    </row>
    <row r="64" spans="1:10" x14ac:dyDescent="0.35">
      <c r="A64" t="s">
        <v>216</v>
      </c>
      <c r="B64" t="s">
        <v>465</v>
      </c>
      <c r="C64" t="s">
        <v>477</v>
      </c>
      <c r="D64" t="s">
        <v>484</v>
      </c>
      <c r="E64" s="11">
        <v>0.44603000000000009</v>
      </c>
      <c r="F64" s="11">
        <v>0.55396999999999996</v>
      </c>
      <c r="G64" t="s">
        <v>492</v>
      </c>
      <c r="H64" t="s">
        <v>492</v>
      </c>
      <c r="I64" t="s">
        <v>492</v>
      </c>
      <c r="J64" t="e">
        <f>VLOOKUP(A64, [4]Sheet1!$A$2:$B$71, 2, 0)</f>
        <v>#N/A</v>
      </c>
    </row>
    <row r="65" spans="1:10" x14ac:dyDescent="0.35">
      <c r="A65" t="s">
        <v>35</v>
      </c>
      <c r="B65" t="s">
        <v>466</v>
      </c>
      <c r="C65" t="s">
        <v>477</v>
      </c>
      <c r="D65" t="s">
        <v>482</v>
      </c>
      <c r="E65" s="11">
        <v>0.44847000000000004</v>
      </c>
      <c r="F65" s="11">
        <v>0.55152999999999996</v>
      </c>
      <c r="G65" t="s">
        <v>492</v>
      </c>
      <c r="H65" t="s">
        <v>493</v>
      </c>
      <c r="I65" t="s">
        <v>493</v>
      </c>
      <c r="J65" t="e">
        <f>VLOOKUP(A65, [4]Sheet1!$A$2:$B$71, 2, 0)</f>
        <v>#N/A</v>
      </c>
    </row>
    <row r="66" spans="1:10" x14ac:dyDescent="0.35">
      <c r="A66" t="s">
        <v>18</v>
      </c>
      <c r="B66" t="s">
        <v>470</v>
      </c>
      <c r="C66" t="s">
        <v>474</v>
      </c>
      <c r="D66" t="s">
        <v>484</v>
      </c>
      <c r="E66" s="11">
        <v>0.92030000000000012</v>
      </c>
      <c r="F66" s="11">
        <v>7.9699999999999979E-2</v>
      </c>
      <c r="G66" t="s">
        <v>492</v>
      </c>
      <c r="H66" t="s">
        <v>492</v>
      </c>
      <c r="I66" t="s">
        <v>493</v>
      </c>
      <c r="J66" t="e">
        <f>VLOOKUP(A66, [4]Sheet1!$A$2:$B$71, 2, 0)</f>
        <v>#N/A</v>
      </c>
    </row>
    <row r="67" spans="1:10" x14ac:dyDescent="0.35">
      <c r="A67" t="s">
        <v>10</v>
      </c>
      <c r="B67" t="s">
        <v>466</v>
      </c>
      <c r="C67" t="s">
        <v>474</v>
      </c>
      <c r="D67" t="s">
        <v>482</v>
      </c>
      <c r="E67" s="11">
        <v>0.45578000000000007</v>
      </c>
      <c r="F67" s="11">
        <v>0.54422000000000004</v>
      </c>
      <c r="G67" t="s">
        <v>492</v>
      </c>
      <c r="H67" t="s">
        <v>493</v>
      </c>
      <c r="I67" t="s">
        <v>493</v>
      </c>
      <c r="J67" t="e">
        <f>VLOOKUP(A67, [4]Sheet1!$A$2:$B$71, 2, 0)</f>
        <v>#N/A</v>
      </c>
    </row>
    <row r="68" spans="1:10" x14ac:dyDescent="0.35">
      <c r="A68" t="s">
        <v>305</v>
      </c>
      <c r="B68" t="s">
        <v>470</v>
      </c>
      <c r="C68" t="s">
        <v>478</v>
      </c>
      <c r="D68" t="s">
        <v>481</v>
      </c>
      <c r="E68" s="11">
        <v>0.91523999999999994</v>
      </c>
      <c r="F68" s="11">
        <v>8.4759999999999988E-2</v>
      </c>
      <c r="G68" t="s">
        <v>492</v>
      </c>
      <c r="H68" t="s">
        <v>492</v>
      </c>
      <c r="I68" t="s">
        <v>493</v>
      </c>
      <c r="J68" t="e">
        <f>VLOOKUP(A68, [4]Sheet1!$A$2:$B$71, 2, 0)</f>
        <v>#N/A</v>
      </c>
    </row>
    <row r="69" spans="1:10" x14ac:dyDescent="0.35">
      <c r="A69" t="s">
        <v>296</v>
      </c>
      <c r="B69" t="s">
        <v>464</v>
      </c>
      <c r="C69" t="s">
        <v>475</v>
      </c>
      <c r="D69" t="s">
        <v>484</v>
      </c>
      <c r="E69" s="11">
        <v>0.48570999999999998</v>
      </c>
      <c r="F69" s="11">
        <v>0.51429000000000002</v>
      </c>
      <c r="G69" t="s">
        <v>492</v>
      </c>
      <c r="H69" t="s">
        <v>493</v>
      </c>
      <c r="I69" t="s">
        <v>492</v>
      </c>
      <c r="J69" t="e">
        <f>VLOOKUP(A69, [4]Sheet1!$A$2:$B$71, 2, 0)</f>
        <v>#N/A</v>
      </c>
    </row>
    <row r="70" spans="1:10" x14ac:dyDescent="0.35">
      <c r="A70" t="s">
        <v>301</v>
      </c>
      <c r="B70" t="s">
        <v>464</v>
      </c>
      <c r="C70" t="s">
        <v>474</v>
      </c>
      <c r="D70" t="s">
        <v>482</v>
      </c>
      <c r="E70" s="11">
        <v>0.49403000000000002</v>
      </c>
      <c r="F70" s="11">
        <v>0.50597000000000003</v>
      </c>
      <c r="G70" t="s">
        <v>492</v>
      </c>
      <c r="H70" t="s">
        <v>493</v>
      </c>
      <c r="I70" t="s">
        <v>493</v>
      </c>
      <c r="J70" t="e">
        <f>VLOOKUP(A70, [4]Sheet1!$A$2:$B$71, 2, 0)</f>
        <v>#N/A</v>
      </c>
    </row>
    <row r="71" spans="1:10" x14ac:dyDescent="0.35">
      <c r="A71" t="s">
        <v>249</v>
      </c>
      <c r="B71" t="s">
        <v>470</v>
      </c>
      <c r="C71" t="s">
        <v>475</v>
      </c>
      <c r="D71" t="s">
        <v>484</v>
      </c>
      <c r="E71" s="11">
        <v>0.90688999999999997</v>
      </c>
      <c r="F71" s="11">
        <v>9.3110000000000082E-2</v>
      </c>
      <c r="G71" t="s">
        <v>492</v>
      </c>
      <c r="H71" t="s">
        <v>492</v>
      </c>
      <c r="I71" t="s">
        <v>493</v>
      </c>
      <c r="J71" t="e">
        <f>VLOOKUP(A71, [4]Sheet1!$A$2:$B$71, 2, 0)</f>
        <v>#N/A</v>
      </c>
    </row>
    <row r="72" spans="1:10" x14ac:dyDescent="0.35">
      <c r="A72" t="s">
        <v>229</v>
      </c>
      <c r="B72" t="s">
        <v>467</v>
      </c>
      <c r="C72" t="s">
        <v>474</v>
      </c>
      <c r="D72" t="s">
        <v>482</v>
      </c>
      <c r="E72" s="11">
        <v>0.50505</v>
      </c>
      <c r="F72" s="11">
        <v>0.49495</v>
      </c>
      <c r="G72" t="s">
        <v>492</v>
      </c>
      <c r="H72" t="s">
        <v>493</v>
      </c>
      <c r="I72" t="s">
        <v>493</v>
      </c>
      <c r="J72" t="e">
        <f>VLOOKUP(A72, [4]Sheet1!$A$2:$B$71, 2, 0)</f>
        <v>#N/A</v>
      </c>
    </row>
    <row r="73" spans="1:10" x14ac:dyDescent="0.35">
      <c r="A73" t="s">
        <v>74</v>
      </c>
      <c r="B73" t="s">
        <v>470</v>
      </c>
      <c r="C73" t="s">
        <v>477</v>
      </c>
      <c r="D73" t="s">
        <v>481</v>
      </c>
      <c r="E73" s="11">
        <v>0.89856999999999998</v>
      </c>
      <c r="F73" s="11">
        <v>0.10143000000000002</v>
      </c>
      <c r="G73" t="s">
        <v>492</v>
      </c>
      <c r="H73" t="s">
        <v>492</v>
      </c>
      <c r="I73" t="s">
        <v>493</v>
      </c>
      <c r="J73" t="e">
        <f>VLOOKUP(A73, [4]Sheet1!$A$2:$B$71, 2, 0)</f>
        <v>#N/A</v>
      </c>
    </row>
    <row r="74" spans="1:10" x14ac:dyDescent="0.35">
      <c r="A74" t="s">
        <v>154</v>
      </c>
      <c r="B74" t="s">
        <v>467</v>
      </c>
      <c r="C74" t="s">
        <v>474</v>
      </c>
      <c r="D74" t="s">
        <v>482</v>
      </c>
      <c r="E74" s="11">
        <v>0.50834000000000001</v>
      </c>
      <c r="F74" s="11">
        <v>0.49166000000000004</v>
      </c>
      <c r="G74" t="s">
        <v>492</v>
      </c>
      <c r="H74" t="s">
        <v>493</v>
      </c>
      <c r="I74" t="s">
        <v>493</v>
      </c>
      <c r="J74" t="e">
        <f>VLOOKUP(A74, [4]Sheet1!$A$2:$B$71, 2, 0)</f>
        <v>#N/A</v>
      </c>
    </row>
    <row r="75" spans="1:10" x14ac:dyDescent="0.35">
      <c r="A75" t="s">
        <v>25</v>
      </c>
      <c r="B75" t="s">
        <v>470</v>
      </c>
      <c r="C75" t="s">
        <v>477</v>
      </c>
      <c r="D75" t="s">
        <v>484</v>
      </c>
      <c r="E75" s="11">
        <v>0.89682999999999991</v>
      </c>
      <c r="F75" s="11">
        <v>0.10317000000000001</v>
      </c>
      <c r="G75" t="s">
        <v>492</v>
      </c>
      <c r="H75" t="s">
        <v>492</v>
      </c>
      <c r="I75" t="s">
        <v>493</v>
      </c>
      <c r="J75" t="e">
        <f>VLOOKUP(A75, [4]Sheet1!$A$2:$B$71, 2, 0)</f>
        <v>#N/A</v>
      </c>
    </row>
    <row r="76" spans="1:10" x14ac:dyDescent="0.35">
      <c r="A76" t="s">
        <v>324</v>
      </c>
      <c r="B76" t="s">
        <v>465</v>
      </c>
      <c r="C76" t="s">
        <v>474</v>
      </c>
      <c r="D76" t="s">
        <v>484</v>
      </c>
      <c r="E76" s="11">
        <v>0.44235000000000002</v>
      </c>
      <c r="F76" s="11">
        <v>0.55764999999999998</v>
      </c>
      <c r="G76" t="s">
        <v>492</v>
      </c>
      <c r="H76" t="s">
        <v>492</v>
      </c>
      <c r="I76" t="s">
        <v>492</v>
      </c>
      <c r="J76" t="e">
        <f>VLOOKUP(A76, [4]Sheet1!$A$2:$B$71, 2, 0)</f>
        <v>#N/A</v>
      </c>
    </row>
    <row r="77" spans="1:10" x14ac:dyDescent="0.35">
      <c r="A77" t="s">
        <v>437</v>
      </c>
      <c r="B77" t="s">
        <v>468</v>
      </c>
      <c r="C77" t="s">
        <v>474</v>
      </c>
      <c r="D77" t="s">
        <v>484</v>
      </c>
      <c r="E77" s="11">
        <v>0.89097999999999999</v>
      </c>
      <c r="F77" s="11">
        <v>0.10901999999999999</v>
      </c>
      <c r="G77" t="s">
        <v>492</v>
      </c>
      <c r="H77" t="s">
        <v>492</v>
      </c>
      <c r="I77" t="s">
        <v>493</v>
      </c>
      <c r="J77" t="e">
        <f>VLOOKUP(A77, [4]Sheet1!$A$2:$B$71, 2, 0)</f>
        <v>#N/A</v>
      </c>
    </row>
    <row r="78" spans="1:10" x14ac:dyDescent="0.35">
      <c r="A78" t="s">
        <v>43</v>
      </c>
      <c r="B78" t="s">
        <v>470</v>
      </c>
      <c r="C78" t="s">
        <v>477</v>
      </c>
      <c r="D78" t="s">
        <v>482</v>
      </c>
      <c r="E78" s="11">
        <v>0.88898999999999984</v>
      </c>
      <c r="F78" s="11">
        <v>0.11101000000000001</v>
      </c>
      <c r="G78" t="s">
        <v>492</v>
      </c>
      <c r="H78" t="s">
        <v>492</v>
      </c>
      <c r="I78" t="s">
        <v>493</v>
      </c>
      <c r="J78" t="e">
        <f>VLOOKUP(A78, [4]Sheet1!$A$2:$B$71, 2, 0)</f>
        <v>#N/A</v>
      </c>
    </row>
    <row r="79" spans="1:10" x14ac:dyDescent="0.35">
      <c r="A79" t="s">
        <v>326</v>
      </c>
      <c r="B79" t="s">
        <v>468</v>
      </c>
      <c r="C79" t="s">
        <v>477</v>
      </c>
      <c r="D79" t="s">
        <v>481</v>
      </c>
      <c r="E79" s="11">
        <v>0.88151000000000002</v>
      </c>
      <c r="F79" s="11">
        <v>0.11848999999999998</v>
      </c>
      <c r="G79" t="s">
        <v>492</v>
      </c>
      <c r="H79" t="s">
        <v>492</v>
      </c>
      <c r="I79" t="s">
        <v>493</v>
      </c>
      <c r="J79" t="e">
        <f>VLOOKUP(A79, [4]Sheet1!$A$2:$B$71, 2, 0)</f>
        <v>#N/A</v>
      </c>
    </row>
    <row r="80" spans="1:10" x14ac:dyDescent="0.35">
      <c r="A80" t="s">
        <v>227</v>
      </c>
      <c r="B80" t="s">
        <v>470</v>
      </c>
      <c r="C80" t="s">
        <v>474</v>
      </c>
      <c r="D80" t="s">
        <v>482</v>
      </c>
      <c r="E80" s="11">
        <v>0.8803700000000001</v>
      </c>
      <c r="F80" s="11">
        <v>0.11962999999999999</v>
      </c>
      <c r="G80" t="s">
        <v>492</v>
      </c>
      <c r="H80" t="s">
        <v>492</v>
      </c>
      <c r="I80" t="s">
        <v>493</v>
      </c>
      <c r="J80" t="e">
        <f>VLOOKUP(A80, [4]Sheet1!$A$2:$B$71, 2, 0)</f>
        <v>#N/A</v>
      </c>
    </row>
    <row r="81" spans="1:10" x14ac:dyDescent="0.35">
      <c r="A81" t="s">
        <v>108</v>
      </c>
      <c r="B81" t="s">
        <v>470</v>
      </c>
      <c r="C81" t="s">
        <v>478</v>
      </c>
      <c r="D81" t="s">
        <v>481</v>
      </c>
      <c r="E81" s="11">
        <v>0.8801500000000001</v>
      </c>
      <c r="F81" s="11">
        <v>0.11984999999999998</v>
      </c>
      <c r="G81" t="s">
        <v>492</v>
      </c>
      <c r="H81" t="s">
        <v>492</v>
      </c>
      <c r="I81" t="s">
        <v>493</v>
      </c>
      <c r="J81" t="e">
        <f>VLOOKUP(A81, [4]Sheet1!$A$2:$B$71, 2, 0)</f>
        <v>#N/A</v>
      </c>
    </row>
    <row r="82" spans="1:10" x14ac:dyDescent="0.35">
      <c r="A82" t="s">
        <v>312</v>
      </c>
      <c r="B82" t="s">
        <v>470</v>
      </c>
      <c r="C82" t="s">
        <v>477</v>
      </c>
      <c r="D82" t="s">
        <v>484</v>
      </c>
      <c r="E82" s="11">
        <v>0.86364999999999992</v>
      </c>
      <c r="F82" s="11">
        <v>0.13635</v>
      </c>
      <c r="G82" t="s">
        <v>492</v>
      </c>
      <c r="H82" t="s">
        <v>492</v>
      </c>
      <c r="I82" t="s">
        <v>493</v>
      </c>
      <c r="J82" t="e">
        <f>VLOOKUP(A82, [4]Sheet1!$A$2:$B$71, 2, 0)</f>
        <v>#N/A</v>
      </c>
    </row>
    <row r="83" spans="1:10" x14ac:dyDescent="0.35">
      <c r="A83" t="s">
        <v>56</v>
      </c>
      <c r="B83" t="s">
        <v>470</v>
      </c>
      <c r="C83" t="s">
        <v>477</v>
      </c>
      <c r="D83" t="s">
        <v>481</v>
      </c>
      <c r="E83" s="11">
        <v>0.86172000000000015</v>
      </c>
      <c r="F83" s="11">
        <v>0.13827999999999999</v>
      </c>
      <c r="G83" t="s">
        <v>492</v>
      </c>
      <c r="H83" t="s">
        <v>492</v>
      </c>
      <c r="I83" t="s">
        <v>493</v>
      </c>
      <c r="J83" t="e">
        <f>VLOOKUP(A83, [4]Sheet1!$A$2:$B$71, 2, 0)</f>
        <v>#N/A</v>
      </c>
    </row>
    <row r="84" spans="1:10" x14ac:dyDescent="0.35">
      <c r="A84" t="s">
        <v>385</v>
      </c>
      <c r="B84" t="s">
        <v>470</v>
      </c>
      <c r="C84" t="s">
        <v>479</v>
      </c>
      <c r="D84" t="s">
        <v>481</v>
      </c>
      <c r="E84" s="11">
        <v>0.86112</v>
      </c>
      <c r="F84" s="11">
        <v>0.13887999999999998</v>
      </c>
      <c r="G84" t="s">
        <v>492</v>
      </c>
      <c r="H84" t="s">
        <v>492</v>
      </c>
      <c r="I84" t="s">
        <v>493</v>
      </c>
      <c r="J84" t="e">
        <f>VLOOKUP(A84, [4]Sheet1!$A$2:$B$71, 2, 0)</f>
        <v>#N/A</v>
      </c>
    </row>
    <row r="85" spans="1:10" x14ac:dyDescent="0.35">
      <c r="A85" t="s">
        <v>16</v>
      </c>
      <c r="B85" t="s">
        <v>470</v>
      </c>
      <c r="C85" t="s">
        <v>477</v>
      </c>
      <c r="D85" t="s">
        <v>483</v>
      </c>
      <c r="E85" s="11">
        <v>0.86058000000000012</v>
      </c>
      <c r="F85" s="11">
        <v>0.13942000000000002</v>
      </c>
      <c r="G85" t="s">
        <v>492</v>
      </c>
      <c r="H85" t="s">
        <v>492</v>
      </c>
      <c r="I85" t="s">
        <v>493</v>
      </c>
      <c r="J85" t="e">
        <f>VLOOKUP(A85, [4]Sheet1!$A$2:$B$71, 2, 0)</f>
        <v>#N/A</v>
      </c>
    </row>
    <row r="86" spans="1:10" x14ac:dyDescent="0.35">
      <c r="A86" t="s">
        <v>50</v>
      </c>
      <c r="B86" t="s">
        <v>465</v>
      </c>
      <c r="C86" t="s">
        <v>475</v>
      </c>
      <c r="D86" t="s">
        <v>482</v>
      </c>
      <c r="E86" s="11">
        <v>0.43742000000000003</v>
      </c>
      <c r="F86" s="11">
        <v>0.56257999999999997</v>
      </c>
      <c r="G86" t="s">
        <v>492</v>
      </c>
      <c r="H86" t="s">
        <v>492</v>
      </c>
      <c r="I86" t="s">
        <v>492</v>
      </c>
      <c r="J86" t="e">
        <f>VLOOKUP(A86, [4]Sheet1!$A$2:$B$71, 2, 0)</f>
        <v>#N/A</v>
      </c>
    </row>
    <row r="87" spans="1:10" x14ac:dyDescent="0.35">
      <c r="A87" t="s">
        <v>80</v>
      </c>
      <c r="B87" t="s">
        <v>464</v>
      </c>
      <c r="C87" t="s">
        <v>477</v>
      </c>
      <c r="D87" t="s">
        <v>482</v>
      </c>
      <c r="E87" s="11">
        <v>0.55488999999999999</v>
      </c>
      <c r="F87" s="11">
        <v>0.44511000000000006</v>
      </c>
      <c r="G87" t="s">
        <v>492</v>
      </c>
      <c r="H87" t="s">
        <v>493</v>
      </c>
      <c r="I87" t="s">
        <v>493</v>
      </c>
      <c r="J87" t="e">
        <f>VLOOKUP(A87, [4]Sheet1!$A$2:$B$71, 2, 0)</f>
        <v>#N/A</v>
      </c>
    </row>
    <row r="88" spans="1:10" x14ac:dyDescent="0.35">
      <c r="A88" t="s">
        <v>78</v>
      </c>
      <c r="B88" t="s">
        <v>464</v>
      </c>
      <c r="C88" t="s">
        <v>474</v>
      </c>
      <c r="D88" t="s">
        <v>482</v>
      </c>
      <c r="E88" s="11">
        <v>0.55545000000000011</v>
      </c>
      <c r="F88" s="11">
        <v>0.44455</v>
      </c>
      <c r="G88" t="s">
        <v>492</v>
      </c>
      <c r="H88" t="s">
        <v>493</v>
      </c>
      <c r="I88" t="s">
        <v>493</v>
      </c>
      <c r="J88" t="e">
        <f>VLOOKUP(A88, [4]Sheet1!$A$2:$B$71, 2, 0)</f>
        <v>#N/A</v>
      </c>
    </row>
    <row r="89" spans="1:10" x14ac:dyDescent="0.35">
      <c r="A89" t="s">
        <v>134</v>
      </c>
      <c r="B89" t="s">
        <v>470</v>
      </c>
      <c r="C89" t="s">
        <v>478</v>
      </c>
      <c r="D89" t="s">
        <v>481</v>
      </c>
      <c r="E89" s="11">
        <v>0.84494999999999998</v>
      </c>
      <c r="F89" s="11">
        <v>0.15504999999999999</v>
      </c>
      <c r="G89" t="s">
        <v>492</v>
      </c>
      <c r="H89" t="s">
        <v>492</v>
      </c>
      <c r="I89" t="s">
        <v>493</v>
      </c>
      <c r="J89" t="e">
        <f>VLOOKUP(A89, [4]Sheet1!$A$2:$B$71, 2, 0)</f>
        <v>#N/A</v>
      </c>
    </row>
    <row r="90" spans="1:10" x14ac:dyDescent="0.35">
      <c r="A90" t="s">
        <v>4</v>
      </c>
      <c r="B90" t="s">
        <v>465</v>
      </c>
      <c r="C90" t="s">
        <v>478</v>
      </c>
      <c r="D90" t="s">
        <v>481</v>
      </c>
      <c r="E90" s="11">
        <v>0.41106999999999999</v>
      </c>
      <c r="F90" s="11">
        <v>0.58893000000000006</v>
      </c>
      <c r="G90" t="s">
        <v>492</v>
      </c>
      <c r="H90" t="s">
        <v>492</v>
      </c>
      <c r="I90" t="s">
        <v>492</v>
      </c>
      <c r="J90" t="e">
        <f>VLOOKUP(A90, [4]Sheet1!$A$2:$B$71, 2, 0)</f>
        <v>#N/A</v>
      </c>
    </row>
    <row r="91" spans="1:10" x14ac:dyDescent="0.35">
      <c r="A91" t="s">
        <v>204</v>
      </c>
      <c r="B91" t="s">
        <v>470</v>
      </c>
      <c r="C91" t="s">
        <v>474</v>
      </c>
      <c r="D91" t="s">
        <v>483</v>
      </c>
      <c r="E91" s="11">
        <v>0.84126999999999996</v>
      </c>
      <c r="F91" s="11">
        <v>0.15872999999999998</v>
      </c>
      <c r="G91" t="s">
        <v>492</v>
      </c>
      <c r="H91" t="s">
        <v>492</v>
      </c>
      <c r="I91" t="s">
        <v>493</v>
      </c>
      <c r="J91" t="e">
        <f>VLOOKUP(A91, [4]Sheet1!$A$2:$B$71, 2, 0)</f>
        <v>#N/A</v>
      </c>
    </row>
    <row r="92" spans="1:10" x14ac:dyDescent="0.35">
      <c r="A92" t="s">
        <v>64</v>
      </c>
      <c r="B92" t="s">
        <v>464</v>
      </c>
      <c r="C92" t="s">
        <v>477</v>
      </c>
      <c r="D92" t="s">
        <v>484</v>
      </c>
      <c r="E92" s="11">
        <v>0.57984000000000013</v>
      </c>
      <c r="F92" s="11">
        <v>0.42016000000000003</v>
      </c>
      <c r="G92" t="s">
        <v>492</v>
      </c>
      <c r="H92" t="s">
        <v>493</v>
      </c>
      <c r="I92" t="s">
        <v>492</v>
      </c>
      <c r="J92" t="e">
        <f>VLOOKUP(A92, [4]Sheet1!$A$2:$B$71, 2, 0)</f>
        <v>#N/A</v>
      </c>
    </row>
    <row r="93" spans="1:10" x14ac:dyDescent="0.35">
      <c r="A93" t="s">
        <v>353</v>
      </c>
      <c r="B93" t="s">
        <v>470</v>
      </c>
      <c r="C93" t="s">
        <v>477</v>
      </c>
      <c r="D93" t="s">
        <v>482</v>
      </c>
      <c r="E93" s="11">
        <v>0.83529999999999993</v>
      </c>
      <c r="F93" s="11">
        <v>0.16469999999999999</v>
      </c>
      <c r="G93" t="s">
        <v>492</v>
      </c>
      <c r="H93" t="s">
        <v>492</v>
      </c>
      <c r="I93" t="s">
        <v>493</v>
      </c>
      <c r="J93" t="e">
        <f>VLOOKUP(A93, [4]Sheet1!$A$2:$B$71, 2, 0)</f>
        <v>#N/A</v>
      </c>
    </row>
    <row r="94" spans="1:10" x14ac:dyDescent="0.35">
      <c r="A94" t="s">
        <v>144</v>
      </c>
      <c r="B94" t="s">
        <v>470</v>
      </c>
      <c r="C94" t="s">
        <v>476</v>
      </c>
      <c r="D94" t="s">
        <v>481</v>
      </c>
      <c r="E94" s="11">
        <v>0.83073000000000008</v>
      </c>
      <c r="F94" s="11">
        <v>0.16927</v>
      </c>
      <c r="G94" t="s">
        <v>492</v>
      </c>
      <c r="H94" t="s">
        <v>492</v>
      </c>
      <c r="I94" t="s">
        <v>493</v>
      </c>
      <c r="J94" t="e">
        <f>VLOOKUP(A94, [4]Sheet1!$A$2:$B$71, 2, 0)</f>
        <v>#N/A</v>
      </c>
    </row>
    <row r="95" spans="1:10" x14ac:dyDescent="0.35">
      <c r="A95" t="s">
        <v>225</v>
      </c>
      <c r="B95" t="s">
        <v>465</v>
      </c>
      <c r="C95" t="s">
        <v>474</v>
      </c>
      <c r="D95" t="s">
        <v>484</v>
      </c>
      <c r="E95" s="11">
        <v>0.40669</v>
      </c>
      <c r="F95" s="11">
        <v>0.59331</v>
      </c>
      <c r="G95" t="s">
        <v>492</v>
      </c>
      <c r="H95" t="s">
        <v>492</v>
      </c>
      <c r="I95" t="s">
        <v>492</v>
      </c>
      <c r="J95" t="e">
        <f>VLOOKUP(A95, [4]Sheet1!$A$2:$B$71, 2, 0)</f>
        <v>#N/A</v>
      </c>
    </row>
    <row r="96" spans="1:10" x14ac:dyDescent="0.35">
      <c r="A96" t="s">
        <v>459</v>
      </c>
      <c r="B96" t="s">
        <v>470</v>
      </c>
      <c r="C96" t="s">
        <v>479</v>
      </c>
      <c r="D96" t="s">
        <v>484</v>
      </c>
      <c r="E96" s="11">
        <v>0.83030999999999988</v>
      </c>
      <c r="F96" s="11">
        <v>0.16969000000000004</v>
      </c>
      <c r="G96" t="s">
        <v>492</v>
      </c>
      <c r="H96" t="s">
        <v>492</v>
      </c>
      <c r="I96" t="s">
        <v>493</v>
      </c>
      <c r="J96" t="e">
        <f>VLOOKUP(A96, [4]Sheet1!$A$2:$B$71, 2, 0)</f>
        <v>#N/A</v>
      </c>
    </row>
    <row r="97" spans="1:10" x14ac:dyDescent="0.35">
      <c r="A97" t="s">
        <v>220</v>
      </c>
      <c r="B97" t="s">
        <v>470</v>
      </c>
      <c r="C97" t="s">
        <v>475</v>
      </c>
      <c r="D97" t="s">
        <v>481</v>
      </c>
      <c r="E97" s="11">
        <v>0.82711999999999997</v>
      </c>
      <c r="F97" s="11">
        <v>0.17288000000000001</v>
      </c>
      <c r="G97" t="s">
        <v>492</v>
      </c>
      <c r="H97" t="s">
        <v>492</v>
      </c>
      <c r="I97" t="s">
        <v>493</v>
      </c>
      <c r="J97" t="e">
        <f>VLOOKUP(A97, [4]Sheet1!$A$2:$B$71, 2, 0)</f>
        <v>#N/A</v>
      </c>
    </row>
    <row r="98" spans="1:10" x14ac:dyDescent="0.35">
      <c r="A98" t="s">
        <v>68</v>
      </c>
      <c r="B98" t="s">
        <v>470</v>
      </c>
      <c r="C98" t="s">
        <v>479</v>
      </c>
      <c r="D98" t="s">
        <v>484</v>
      </c>
      <c r="E98" s="11">
        <v>0.82182999999999995</v>
      </c>
      <c r="F98" s="11">
        <v>0.17817000000000005</v>
      </c>
      <c r="G98" t="s">
        <v>492</v>
      </c>
      <c r="H98" t="s">
        <v>492</v>
      </c>
      <c r="I98" t="s">
        <v>493</v>
      </c>
      <c r="J98" t="e">
        <f>VLOOKUP(A98, [4]Sheet1!$A$2:$B$71, 2, 0)</f>
        <v>#N/A</v>
      </c>
    </row>
    <row r="99" spans="1:10" x14ac:dyDescent="0.35">
      <c r="A99" t="s">
        <v>460</v>
      </c>
      <c r="B99" t="s">
        <v>466</v>
      </c>
      <c r="C99" t="s">
        <v>475</v>
      </c>
      <c r="D99" t="s">
        <v>482</v>
      </c>
      <c r="E99" s="11">
        <v>0.6079</v>
      </c>
      <c r="F99" s="11">
        <v>0.3921</v>
      </c>
      <c r="G99" t="s">
        <v>493</v>
      </c>
      <c r="H99" t="s">
        <v>492</v>
      </c>
      <c r="I99" t="s">
        <v>492</v>
      </c>
      <c r="J99" t="e">
        <f>VLOOKUP(A99, [4]Sheet1!$A$2:$B$71, 2, 0)</f>
        <v>#N/A</v>
      </c>
    </row>
    <row r="100" spans="1:10" x14ac:dyDescent="0.35">
      <c r="A100" t="s">
        <v>176</v>
      </c>
      <c r="B100" t="s">
        <v>466</v>
      </c>
      <c r="C100" t="s">
        <v>477</v>
      </c>
      <c r="D100" t="s">
        <v>484</v>
      </c>
      <c r="E100" s="11">
        <v>0.60883000000000009</v>
      </c>
      <c r="F100" s="11">
        <v>0.39116999999999991</v>
      </c>
      <c r="G100" t="s">
        <v>493</v>
      </c>
      <c r="H100" t="s">
        <v>492</v>
      </c>
      <c r="I100" t="s">
        <v>492</v>
      </c>
      <c r="J100" t="e">
        <f>VLOOKUP(A100, [4]Sheet1!$A$2:$B$71, 2, 0)</f>
        <v>#N/A</v>
      </c>
    </row>
    <row r="101" spans="1:10" x14ac:dyDescent="0.35">
      <c r="A101" t="s">
        <v>287</v>
      </c>
      <c r="B101" t="s">
        <v>466</v>
      </c>
      <c r="C101" t="s">
        <v>477</v>
      </c>
      <c r="D101" t="s">
        <v>482</v>
      </c>
      <c r="E101" s="11">
        <v>0.6101700000000001</v>
      </c>
      <c r="F101" s="11">
        <v>0.38983000000000001</v>
      </c>
      <c r="G101" t="s">
        <v>493</v>
      </c>
      <c r="H101" t="s">
        <v>492</v>
      </c>
      <c r="I101" t="s">
        <v>492</v>
      </c>
      <c r="J101" t="e">
        <f>VLOOKUP(A101, [4]Sheet1!$A$2:$B$71, 2, 0)</f>
        <v>#N/A</v>
      </c>
    </row>
    <row r="102" spans="1:10" x14ac:dyDescent="0.35">
      <c r="A102" t="s">
        <v>431</v>
      </c>
      <c r="B102" t="s">
        <v>470</v>
      </c>
      <c r="C102" t="s">
        <v>475</v>
      </c>
      <c r="D102" t="s">
        <v>481</v>
      </c>
      <c r="E102" s="11">
        <v>0.8196</v>
      </c>
      <c r="F102" s="11">
        <v>0.18039999999999998</v>
      </c>
      <c r="G102" t="s">
        <v>492</v>
      </c>
      <c r="H102" t="s">
        <v>492</v>
      </c>
      <c r="I102" t="s">
        <v>493</v>
      </c>
      <c r="J102" t="e">
        <f>VLOOKUP(A102, [4]Sheet1!$A$2:$B$71, 2, 0)</f>
        <v>#N/A</v>
      </c>
    </row>
    <row r="103" spans="1:10" x14ac:dyDescent="0.35">
      <c r="A103" t="s">
        <v>307</v>
      </c>
      <c r="B103" t="s">
        <v>470</v>
      </c>
      <c r="C103" t="s">
        <v>478</v>
      </c>
      <c r="D103" t="s">
        <v>484</v>
      </c>
      <c r="E103" s="11">
        <v>0.80989999999999984</v>
      </c>
      <c r="F103" s="11">
        <v>0.19009999999999999</v>
      </c>
      <c r="G103" t="s">
        <v>492</v>
      </c>
      <c r="H103" t="s">
        <v>492</v>
      </c>
      <c r="I103" t="s">
        <v>493</v>
      </c>
      <c r="J103" t="e">
        <f>VLOOKUP(A103, [4]Sheet1!$A$2:$B$71, 2, 0)</f>
        <v>#N/A</v>
      </c>
    </row>
    <row r="104" spans="1:10" x14ac:dyDescent="0.35">
      <c r="A104" t="s">
        <v>110</v>
      </c>
      <c r="B104" t="s">
        <v>470</v>
      </c>
      <c r="C104" t="s">
        <v>474</v>
      </c>
      <c r="D104" t="s">
        <v>484</v>
      </c>
      <c r="E104" s="11">
        <v>0.80647000000000002</v>
      </c>
      <c r="F104" s="11">
        <v>0.19353000000000001</v>
      </c>
      <c r="G104" t="s">
        <v>492</v>
      </c>
      <c r="H104" t="s">
        <v>492</v>
      </c>
      <c r="I104" t="s">
        <v>493</v>
      </c>
      <c r="J104" t="e">
        <f>VLOOKUP(A104, [4]Sheet1!$A$2:$B$71, 2, 0)</f>
        <v>#N/A</v>
      </c>
    </row>
    <row r="105" spans="1:10" x14ac:dyDescent="0.35">
      <c r="A105" t="s">
        <v>235</v>
      </c>
      <c r="B105" t="s">
        <v>468</v>
      </c>
      <c r="C105" t="s">
        <v>477</v>
      </c>
      <c r="D105" t="s">
        <v>484</v>
      </c>
      <c r="E105" s="11">
        <v>0.80334635799248588</v>
      </c>
      <c r="F105" s="11">
        <v>0.19665364200751401</v>
      </c>
      <c r="G105" t="s">
        <v>492</v>
      </c>
      <c r="H105" t="s">
        <v>492</v>
      </c>
      <c r="I105" t="s">
        <v>493</v>
      </c>
      <c r="J105" t="e">
        <f>VLOOKUP(A105, [4]Sheet1!$A$2:$B$71, 2, 0)</f>
        <v>#N/A</v>
      </c>
    </row>
    <row r="106" spans="1:10" x14ac:dyDescent="0.35">
      <c r="A106" t="s">
        <v>126</v>
      </c>
      <c r="B106" t="s">
        <v>470</v>
      </c>
      <c r="C106" t="s">
        <v>476</v>
      </c>
      <c r="D106" t="s">
        <v>481</v>
      </c>
      <c r="E106" s="11">
        <v>0.80023999999999995</v>
      </c>
      <c r="F106" s="11">
        <v>0.19975999999999999</v>
      </c>
      <c r="G106" t="s">
        <v>492</v>
      </c>
      <c r="H106" t="s">
        <v>492</v>
      </c>
      <c r="I106" t="s">
        <v>493</v>
      </c>
      <c r="J106" t="e">
        <f>VLOOKUP(A106, [4]Sheet1!$A$2:$B$71, 2, 0)</f>
        <v>#N/A</v>
      </c>
    </row>
    <row r="107" spans="1:10" x14ac:dyDescent="0.35">
      <c r="A107" t="s">
        <v>138</v>
      </c>
      <c r="B107" t="s">
        <v>470</v>
      </c>
      <c r="C107" t="s">
        <v>478</v>
      </c>
      <c r="D107" t="s">
        <v>481</v>
      </c>
      <c r="E107" s="11">
        <v>0.79977999999999982</v>
      </c>
      <c r="F107" s="11">
        <v>0.20021999999999998</v>
      </c>
      <c r="G107" t="s">
        <v>492</v>
      </c>
      <c r="H107" t="s">
        <v>492</v>
      </c>
      <c r="I107" t="s">
        <v>493</v>
      </c>
      <c r="J107" t="e">
        <f>VLOOKUP(A107, [4]Sheet1!$A$2:$B$71, 2, 0)</f>
        <v>#N/A</v>
      </c>
    </row>
    <row r="108" spans="1:10" x14ac:dyDescent="0.35">
      <c r="A108" t="s">
        <v>266</v>
      </c>
      <c r="B108" t="s">
        <v>470</v>
      </c>
      <c r="C108" t="s">
        <v>478</v>
      </c>
      <c r="D108" t="s">
        <v>484</v>
      </c>
      <c r="E108" s="11">
        <v>0.79783999999999999</v>
      </c>
      <c r="F108" s="11">
        <v>0.20216000000000001</v>
      </c>
      <c r="G108" t="s">
        <v>492</v>
      </c>
      <c r="H108" t="s">
        <v>492</v>
      </c>
      <c r="I108" t="s">
        <v>493</v>
      </c>
      <c r="J108" t="e">
        <f>VLOOKUP(A108, [4]Sheet1!$A$2:$B$71, 2, 0)</f>
        <v>#N/A</v>
      </c>
    </row>
    <row r="109" spans="1:10" x14ac:dyDescent="0.35">
      <c r="A109" t="s">
        <v>39</v>
      </c>
      <c r="B109" t="s">
        <v>465</v>
      </c>
      <c r="C109" t="s">
        <v>474</v>
      </c>
      <c r="D109" t="s">
        <v>484</v>
      </c>
      <c r="E109" s="11">
        <v>0.35790000000000011</v>
      </c>
      <c r="F109" s="11">
        <v>0.64209999999999978</v>
      </c>
      <c r="G109" t="s">
        <v>492</v>
      </c>
      <c r="H109" t="s">
        <v>492</v>
      </c>
      <c r="I109" t="s">
        <v>492</v>
      </c>
      <c r="J109" t="e">
        <f>VLOOKUP(A109, [4]Sheet1!$A$2:$B$71, 2, 0)</f>
        <v>#N/A</v>
      </c>
    </row>
    <row r="110" spans="1:10" x14ac:dyDescent="0.35">
      <c r="A110" t="s">
        <v>160</v>
      </c>
      <c r="B110" t="s">
        <v>465</v>
      </c>
      <c r="C110" t="s">
        <v>477</v>
      </c>
      <c r="D110" t="s">
        <v>481</v>
      </c>
      <c r="E110" s="11">
        <v>0.35656000000000004</v>
      </c>
      <c r="F110" s="11">
        <v>0.6434399999999999</v>
      </c>
      <c r="G110" t="s">
        <v>492</v>
      </c>
      <c r="H110" t="s">
        <v>492</v>
      </c>
      <c r="I110" t="s">
        <v>492</v>
      </c>
      <c r="J110" t="e">
        <f>VLOOKUP(A110, [4]Sheet1!$A$2:$B$71, 2, 0)</f>
        <v>#N/A</v>
      </c>
    </row>
    <row r="111" spans="1:10" x14ac:dyDescent="0.35">
      <c r="A111" t="s">
        <v>231</v>
      </c>
      <c r="B111" t="s">
        <v>468</v>
      </c>
      <c r="C111" t="s">
        <v>476</v>
      </c>
      <c r="D111" t="s">
        <v>481</v>
      </c>
      <c r="E111" s="11">
        <v>0.78960999999999992</v>
      </c>
      <c r="F111" s="11">
        <v>0.21039000000000002</v>
      </c>
      <c r="G111" t="s">
        <v>492</v>
      </c>
      <c r="H111" t="s">
        <v>492</v>
      </c>
      <c r="I111" t="s">
        <v>493</v>
      </c>
      <c r="J111" t="e">
        <f>VLOOKUP(A111, [4]Sheet1!$A$2:$B$71, 2, 0)</f>
        <v>#N/A</v>
      </c>
    </row>
    <row r="112" spans="1:10" x14ac:dyDescent="0.35">
      <c r="A112" t="s">
        <v>377</v>
      </c>
      <c r="B112" t="s">
        <v>464</v>
      </c>
      <c r="C112" t="s">
        <v>474</v>
      </c>
      <c r="D112" t="s">
        <v>482</v>
      </c>
      <c r="E112" s="11">
        <v>0.66173999999999988</v>
      </c>
      <c r="F112" s="11">
        <v>0.33825999999999995</v>
      </c>
      <c r="G112" t="s">
        <v>492</v>
      </c>
      <c r="H112" t="s">
        <v>493</v>
      </c>
      <c r="I112" t="s">
        <v>493</v>
      </c>
      <c r="J112" t="e">
        <f>VLOOKUP(A112, [4]Sheet1!$A$2:$B$71, 2, 0)</f>
        <v>#N/A</v>
      </c>
    </row>
    <row r="113" spans="1:10" x14ac:dyDescent="0.35">
      <c r="A113" t="s">
        <v>84</v>
      </c>
      <c r="B113" t="s">
        <v>464</v>
      </c>
      <c r="C113" t="s">
        <v>478</v>
      </c>
      <c r="D113" t="s">
        <v>482</v>
      </c>
      <c r="E113" s="11">
        <v>0.66212000000000004</v>
      </c>
      <c r="F113" s="11">
        <v>0.33788000000000001</v>
      </c>
      <c r="G113" t="s">
        <v>493</v>
      </c>
      <c r="H113" t="s">
        <v>493</v>
      </c>
      <c r="I113" t="s">
        <v>493</v>
      </c>
      <c r="J113" t="e">
        <f>VLOOKUP(A113, [4]Sheet1!$A$2:$B$71, 2, 0)</f>
        <v>#N/A</v>
      </c>
    </row>
    <row r="114" spans="1:10" x14ac:dyDescent="0.35">
      <c r="A114" t="s">
        <v>158</v>
      </c>
      <c r="B114" t="s">
        <v>470</v>
      </c>
      <c r="C114" t="s">
        <v>476</v>
      </c>
      <c r="D114" t="s">
        <v>476</v>
      </c>
      <c r="E114" s="11">
        <v>0.78643999999999992</v>
      </c>
      <c r="F114" s="11">
        <v>0.21356000000000003</v>
      </c>
      <c r="G114" t="s">
        <v>492</v>
      </c>
      <c r="H114" t="s">
        <v>492</v>
      </c>
      <c r="I114" t="s">
        <v>493</v>
      </c>
      <c r="J114" t="e">
        <f>VLOOKUP(A114, [4]Sheet1!$A$2:$B$71, 2, 0)</f>
        <v>#N/A</v>
      </c>
    </row>
    <row r="115" spans="1:10" x14ac:dyDescent="0.35">
      <c r="A115" t="s">
        <v>315</v>
      </c>
      <c r="B115" t="s">
        <v>470</v>
      </c>
      <c r="C115" t="s">
        <v>474</v>
      </c>
      <c r="D115" t="s">
        <v>483</v>
      </c>
      <c r="E115" s="11">
        <v>0.78519000000000005</v>
      </c>
      <c r="F115" s="11">
        <v>0.21481</v>
      </c>
      <c r="G115" t="s">
        <v>492</v>
      </c>
      <c r="H115" t="s">
        <v>492</v>
      </c>
      <c r="I115" t="s">
        <v>493</v>
      </c>
      <c r="J115" t="e">
        <f>VLOOKUP(A115, [4]Sheet1!$A$2:$B$71, 2, 0)</f>
        <v>#N/A</v>
      </c>
    </row>
    <row r="116" spans="1:10" x14ac:dyDescent="0.35">
      <c r="A116" t="s">
        <v>188</v>
      </c>
      <c r="B116" t="s">
        <v>465</v>
      </c>
      <c r="C116" t="s">
        <v>474</v>
      </c>
      <c r="D116" t="s">
        <v>484</v>
      </c>
      <c r="E116" s="11">
        <v>0.33534999999999998</v>
      </c>
      <c r="F116" s="11">
        <v>0.66464999999999996</v>
      </c>
      <c r="G116" t="s">
        <v>492</v>
      </c>
      <c r="H116" t="s">
        <v>492</v>
      </c>
      <c r="I116" t="s">
        <v>492</v>
      </c>
      <c r="J116" t="e">
        <f>VLOOKUP(A116, [4]Sheet1!$A$2:$B$71, 2, 0)</f>
        <v>#N/A</v>
      </c>
    </row>
    <row r="117" spans="1:10" x14ac:dyDescent="0.35">
      <c r="A117" t="s">
        <v>166</v>
      </c>
      <c r="B117" t="s">
        <v>465</v>
      </c>
      <c r="C117" t="s">
        <v>474</v>
      </c>
      <c r="D117" t="s">
        <v>481</v>
      </c>
      <c r="E117" s="11">
        <v>0.28784000000000004</v>
      </c>
      <c r="F117" s="11">
        <v>0.7121599999999999</v>
      </c>
      <c r="G117" t="s">
        <v>492</v>
      </c>
      <c r="H117" t="s">
        <v>492</v>
      </c>
      <c r="I117" t="s">
        <v>492</v>
      </c>
      <c r="J117" t="e">
        <f>VLOOKUP(A117, [4]Sheet1!$A$2:$B$71, 2, 0)</f>
        <v>#N/A</v>
      </c>
    </row>
    <row r="118" spans="1:10" x14ac:dyDescent="0.35">
      <c r="A118" t="s">
        <v>92</v>
      </c>
      <c r="B118" t="s">
        <v>470</v>
      </c>
      <c r="C118" t="s">
        <v>474</v>
      </c>
      <c r="D118" t="s">
        <v>484</v>
      </c>
      <c r="E118" s="11">
        <v>0.78478999999999999</v>
      </c>
      <c r="F118" s="11">
        <v>0.21521000000000001</v>
      </c>
      <c r="G118" t="s">
        <v>492</v>
      </c>
      <c r="H118" t="s">
        <v>492</v>
      </c>
      <c r="I118" t="s">
        <v>493</v>
      </c>
      <c r="J118" t="e">
        <f>VLOOKUP(A118, [4]Sheet1!$A$2:$B$71, 2, 0)</f>
        <v>#N/A</v>
      </c>
    </row>
    <row r="119" spans="1:10" x14ac:dyDescent="0.35">
      <c r="A119" t="s">
        <v>60</v>
      </c>
      <c r="B119" t="s">
        <v>470</v>
      </c>
      <c r="C119" t="s">
        <v>476</v>
      </c>
      <c r="D119" t="s">
        <v>484</v>
      </c>
      <c r="E119" s="11">
        <v>0.77797000000000005</v>
      </c>
      <c r="F119" s="11">
        <v>0.22203000000000003</v>
      </c>
      <c r="G119" t="s">
        <v>492</v>
      </c>
      <c r="H119" t="s">
        <v>492</v>
      </c>
      <c r="I119" t="s">
        <v>493</v>
      </c>
      <c r="J119" t="e">
        <f>VLOOKUP(A119, [4]Sheet1!$A$2:$B$71, 2, 0)</f>
        <v>#N/A</v>
      </c>
    </row>
    <row r="120" spans="1:10" x14ac:dyDescent="0.35">
      <c r="A120" t="s">
        <v>48</v>
      </c>
      <c r="B120" t="s">
        <v>470</v>
      </c>
      <c r="C120" t="s">
        <v>475</v>
      </c>
      <c r="D120" t="s">
        <v>476</v>
      </c>
      <c r="E120" s="11">
        <v>0.77416000000000007</v>
      </c>
      <c r="F120" s="11">
        <v>0.22584000000000001</v>
      </c>
      <c r="G120" t="s">
        <v>492</v>
      </c>
      <c r="H120" t="s">
        <v>492</v>
      </c>
      <c r="I120" t="s">
        <v>493</v>
      </c>
      <c r="J120" t="e">
        <f>VLOOKUP(A120, [4]Sheet1!$A$2:$B$71, 2, 0)</f>
        <v>#N/A</v>
      </c>
    </row>
    <row r="121" spans="1:10" x14ac:dyDescent="0.35">
      <c r="A121" t="s">
        <v>86</v>
      </c>
      <c r="B121" t="s">
        <v>468</v>
      </c>
      <c r="C121" t="s">
        <v>477</v>
      </c>
      <c r="D121" t="s">
        <v>484</v>
      </c>
      <c r="E121" s="11">
        <v>0.76978000000000002</v>
      </c>
      <c r="F121" s="11">
        <v>0.23022000000000001</v>
      </c>
      <c r="G121" t="s">
        <v>492</v>
      </c>
      <c r="H121" t="s">
        <v>492</v>
      </c>
      <c r="I121" t="s">
        <v>493</v>
      </c>
      <c r="J121" t="e">
        <f>VLOOKUP(A121, [4]Sheet1!$A$2:$B$71, 2, 0)</f>
        <v>#N/A</v>
      </c>
    </row>
    <row r="122" spans="1:10" x14ac:dyDescent="0.35">
      <c r="A122" t="s">
        <v>88</v>
      </c>
      <c r="B122" t="s">
        <v>465</v>
      </c>
      <c r="C122" t="s">
        <v>477</v>
      </c>
      <c r="D122" t="s">
        <v>482</v>
      </c>
      <c r="E122" s="11">
        <v>0.28541</v>
      </c>
      <c r="F122" s="11">
        <v>0.71458999999999995</v>
      </c>
      <c r="G122" t="s">
        <v>492</v>
      </c>
      <c r="H122" t="s">
        <v>492</v>
      </c>
      <c r="I122" t="s">
        <v>492</v>
      </c>
      <c r="J122" t="e">
        <f>VLOOKUP(A122, [4]Sheet1!$A$2:$B$71, 2, 0)</f>
        <v>#N/A</v>
      </c>
    </row>
    <row r="123" spans="1:10" x14ac:dyDescent="0.35">
      <c r="A123" t="s">
        <v>293</v>
      </c>
      <c r="B123" t="s">
        <v>470</v>
      </c>
      <c r="C123" t="s">
        <v>474</v>
      </c>
      <c r="D123" t="s">
        <v>484</v>
      </c>
      <c r="E123" s="11">
        <v>0.76005999999999985</v>
      </c>
      <c r="F123" s="11">
        <v>0.23994000000000001</v>
      </c>
      <c r="G123" t="s">
        <v>492</v>
      </c>
      <c r="H123" t="s">
        <v>492</v>
      </c>
      <c r="I123" t="s">
        <v>493</v>
      </c>
      <c r="J123" t="e">
        <f>VLOOKUP(A123, [4]Sheet1!$A$2:$B$71, 2, 0)</f>
        <v>#N/A</v>
      </c>
    </row>
    <row r="124" spans="1:10" x14ac:dyDescent="0.35">
      <c r="A124" t="s">
        <v>102</v>
      </c>
      <c r="B124" t="s">
        <v>470</v>
      </c>
      <c r="C124" t="s">
        <v>479</v>
      </c>
      <c r="D124" t="s">
        <v>476</v>
      </c>
      <c r="E124" s="11">
        <v>0.75721000000000005</v>
      </c>
      <c r="F124" s="11">
        <v>0.24279000000000001</v>
      </c>
      <c r="G124" t="s">
        <v>492</v>
      </c>
      <c r="H124" t="s">
        <v>492</v>
      </c>
      <c r="I124" t="s">
        <v>493</v>
      </c>
      <c r="J124" t="e">
        <f>VLOOKUP(A124, [4]Sheet1!$A$2:$B$71, 2, 0)</f>
        <v>#N/A</v>
      </c>
    </row>
    <row r="125" spans="1:10" x14ac:dyDescent="0.35">
      <c r="A125" t="s">
        <v>339</v>
      </c>
      <c r="B125" t="s">
        <v>470</v>
      </c>
      <c r="C125" t="s">
        <v>474</v>
      </c>
      <c r="D125" t="s">
        <v>482</v>
      </c>
      <c r="E125" s="11">
        <v>0.7571</v>
      </c>
      <c r="F125" s="11">
        <v>0.24290000000000003</v>
      </c>
      <c r="G125" t="s">
        <v>492</v>
      </c>
      <c r="H125" t="s">
        <v>492</v>
      </c>
      <c r="I125" t="s">
        <v>493</v>
      </c>
      <c r="J125" t="e">
        <f>VLOOKUP(A125, [4]Sheet1!$A$2:$B$71, 2, 0)</f>
        <v>#N/A</v>
      </c>
    </row>
    <row r="126" spans="1:10" x14ac:dyDescent="0.35">
      <c r="A126" t="s">
        <v>41</v>
      </c>
      <c r="B126" t="s">
        <v>470</v>
      </c>
      <c r="C126" t="s">
        <v>477</v>
      </c>
      <c r="D126" t="s">
        <v>476</v>
      </c>
      <c r="E126" s="11">
        <v>0.74580999999999986</v>
      </c>
      <c r="F126" s="11">
        <v>0.25419000000000003</v>
      </c>
      <c r="G126" t="s">
        <v>492</v>
      </c>
      <c r="H126" t="s">
        <v>492</v>
      </c>
      <c r="I126" t="s">
        <v>493</v>
      </c>
      <c r="J126" t="e">
        <f>VLOOKUP(A126, [4]Sheet1!$A$2:$B$71, 2, 0)</f>
        <v>#N/A</v>
      </c>
    </row>
    <row r="127" spans="1:10" x14ac:dyDescent="0.35">
      <c r="A127" t="s">
        <v>461</v>
      </c>
      <c r="B127" t="s">
        <v>470</v>
      </c>
      <c r="C127" t="s">
        <v>477</v>
      </c>
      <c r="D127" t="s">
        <v>484</v>
      </c>
      <c r="E127" s="11">
        <v>0.74368000000000001</v>
      </c>
      <c r="F127" s="11">
        <v>0.25631999999999999</v>
      </c>
      <c r="G127" t="s">
        <v>492</v>
      </c>
      <c r="H127" t="s">
        <v>492</v>
      </c>
      <c r="I127" t="s">
        <v>493</v>
      </c>
      <c r="J127" t="e">
        <f>VLOOKUP(A127, [4]Sheet1!$A$2:$B$71, 2, 0)</f>
        <v>#N/A</v>
      </c>
    </row>
    <row r="128" spans="1:10" x14ac:dyDescent="0.35">
      <c r="A128" t="s">
        <v>418</v>
      </c>
      <c r="B128" t="s">
        <v>470</v>
      </c>
      <c r="C128" t="s">
        <v>477</v>
      </c>
      <c r="D128" t="s">
        <v>484</v>
      </c>
      <c r="E128" s="11">
        <v>0.74363000000000001</v>
      </c>
      <c r="F128" s="11">
        <v>0.25636999999999999</v>
      </c>
      <c r="G128" t="s">
        <v>492</v>
      </c>
      <c r="H128" t="s">
        <v>492</v>
      </c>
      <c r="I128" t="s">
        <v>493</v>
      </c>
      <c r="J128" t="e">
        <f>VLOOKUP(A128, [4]Sheet1!$A$2:$B$71, 2, 0)</f>
        <v>#N/A</v>
      </c>
    </row>
    <row r="129" spans="1:10" x14ac:dyDescent="0.35">
      <c r="A129" t="s">
        <v>8</v>
      </c>
      <c r="B129" t="s">
        <v>465</v>
      </c>
      <c r="C129" t="s">
        <v>474</v>
      </c>
      <c r="D129" t="s">
        <v>482</v>
      </c>
      <c r="E129" s="11">
        <v>0.27569999999999995</v>
      </c>
      <c r="F129" s="11">
        <v>0.72429999999999994</v>
      </c>
      <c r="G129" t="s">
        <v>492</v>
      </c>
      <c r="H129" t="s">
        <v>492</v>
      </c>
      <c r="I129" t="s">
        <v>492</v>
      </c>
      <c r="J129" t="e">
        <f>VLOOKUP(A129, [4]Sheet1!$A$2:$B$71, 2, 0)</f>
        <v>#N/A</v>
      </c>
    </row>
    <row r="130" spans="1:10" x14ac:dyDescent="0.35">
      <c r="A130" t="s">
        <v>348</v>
      </c>
      <c r="B130" t="s">
        <v>470</v>
      </c>
      <c r="C130" t="s">
        <v>475</v>
      </c>
      <c r="D130" t="s">
        <v>481</v>
      </c>
      <c r="E130" s="11">
        <v>0.74203000000000008</v>
      </c>
      <c r="F130" s="11">
        <v>0.25797000000000003</v>
      </c>
      <c r="G130" t="s">
        <v>492</v>
      </c>
      <c r="H130" t="s">
        <v>492</v>
      </c>
      <c r="I130" t="s">
        <v>493</v>
      </c>
      <c r="J130" t="e">
        <f>VLOOKUP(A130, [4]Sheet1!$A$2:$B$71, 2, 0)</f>
        <v>#N/A</v>
      </c>
    </row>
    <row r="131" spans="1:10" x14ac:dyDescent="0.35">
      <c r="A131" t="s">
        <v>71</v>
      </c>
      <c r="B131" t="s">
        <v>470</v>
      </c>
      <c r="C131" t="s">
        <v>477</v>
      </c>
      <c r="D131" t="s">
        <v>484</v>
      </c>
      <c r="E131" s="11">
        <v>0.74077000000000015</v>
      </c>
      <c r="F131" s="11">
        <v>0.25922999999999996</v>
      </c>
      <c r="G131" t="s">
        <v>492</v>
      </c>
      <c r="H131" t="s">
        <v>492</v>
      </c>
      <c r="I131" t="s">
        <v>493</v>
      </c>
      <c r="J131" t="e">
        <f>VLOOKUP(A131, [4]Sheet1!$A$2:$B$71, 2, 0)</f>
        <v>#N/A</v>
      </c>
    </row>
    <row r="132" spans="1:10" x14ac:dyDescent="0.35">
      <c r="A132" t="s">
        <v>100</v>
      </c>
      <c r="B132" t="s">
        <v>470</v>
      </c>
      <c r="C132" t="s">
        <v>475</v>
      </c>
      <c r="D132" t="s">
        <v>481</v>
      </c>
      <c r="E132" s="11">
        <v>0.72983000000000009</v>
      </c>
      <c r="F132" s="11">
        <v>0.27017000000000002</v>
      </c>
      <c r="G132" t="s">
        <v>492</v>
      </c>
      <c r="H132" t="s">
        <v>492</v>
      </c>
      <c r="I132" t="s">
        <v>493</v>
      </c>
      <c r="J132" t="e">
        <f>VLOOKUP(A132, [4]Sheet1!$A$2:$B$71, 2, 0)</f>
        <v>#N/A</v>
      </c>
    </row>
    <row r="133" spans="1:10" x14ac:dyDescent="0.35">
      <c r="A133" t="s">
        <v>178</v>
      </c>
      <c r="B133" t="s">
        <v>470</v>
      </c>
      <c r="C133" t="s">
        <v>478</v>
      </c>
      <c r="D133" t="s">
        <v>476</v>
      </c>
      <c r="E133" s="11">
        <v>0.72108000000000005</v>
      </c>
      <c r="F133" s="11">
        <v>0.27892</v>
      </c>
      <c r="G133" t="s">
        <v>492</v>
      </c>
      <c r="H133" t="s">
        <v>492</v>
      </c>
      <c r="I133" t="s">
        <v>493</v>
      </c>
      <c r="J133" t="e">
        <f>VLOOKUP(A133, [4]Sheet1!$A$2:$B$71, 2, 0)</f>
        <v>#N/A</v>
      </c>
    </row>
    <row r="134" spans="1:10" x14ac:dyDescent="0.35">
      <c r="A134" t="s">
        <v>112</v>
      </c>
      <c r="B134" t="s">
        <v>468</v>
      </c>
      <c r="C134" t="s">
        <v>475</v>
      </c>
      <c r="D134" t="s">
        <v>484</v>
      </c>
      <c r="E134" s="11">
        <v>0.71860999999999997</v>
      </c>
      <c r="F134" s="11">
        <v>0.28138999999999997</v>
      </c>
      <c r="G134" t="s">
        <v>492</v>
      </c>
      <c r="H134" t="s">
        <v>492</v>
      </c>
      <c r="I134" t="s">
        <v>493</v>
      </c>
      <c r="J134" t="e">
        <f>VLOOKUP(A134, [4]Sheet1!$A$2:$B$71, 2, 0)</f>
        <v>#N/A</v>
      </c>
    </row>
    <row r="135" spans="1:10" x14ac:dyDescent="0.35">
      <c r="A135" t="s">
        <v>426</v>
      </c>
      <c r="B135" t="s">
        <v>470</v>
      </c>
      <c r="C135" t="s">
        <v>476</v>
      </c>
      <c r="D135" t="s">
        <v>476</v>
      </c>
      <c r="E135" s="11">
        <v>0.70139999999999991</v>
      </c>
      <c r="F135" s="11">
        <v>0.29860000000000003</v>
      </c>
      <c r="G135" t="s">
        <v>492</v>
      </c>
      <c r="H135" t="s">
        <v>492</v>
      </c>
      <c r="I135" t="s">
        <v>493</v>
      </c>
      <c r="J135" t="e">
        <f>VLOOKUP(A135, [4]Sheet1!$A$2:$B$71, 2, 0)</f>
        <v>#N/A</v>
      </c>
    </row>
    <row r="136" spans="1:10" x14ac:dyDescent="0.35">
      <c r="A136" t="s">
        <v>106</v>
      </c>
      <c r="B136" t="s">
        <v>470</v>
      </c>
      <c r="C136" t="s">
        <v>475</v>
      </c>
      <c r="D136" t="s">
        <v>481</v>
      </c>
      <c r="E136" s="11">
        <v>0.70098000000000005</v>
      </c>
      <c r="F136" s="11">
        <v>0.29901999999999995</v>
      </c>
      <c r="G136" t="s">
        <v>492</v>
      </c>
      <c r="H136" t="s">
        <v>492</v>
      </c>
      <c r="I136" t="s">
        <v>493</v>
      </c>
      <c r="J136" t="e">
        <f>VLOOKUP(A136, [4]Sheet1!$A$2:$B$71, 2, 0)</f>
        <v>#N/A</v>
      </c>
    </row>
    <row r="137" spans="1:10" x14ac:dyDescent="0.35">
      <c r="A137" t="s">
        <v>194</v>
      </c>
      <c r="B137" t="s">
        <v>470</v>
      </c>
      <c r="C137" t="s">
        <v>474</v>
      </c>
      <c r="D137" t="s">
        <v>482</v>
      </c>
      <c r="E137" s="11">
        <v>0.69723000000000002</v>
      </c>
      <c r="F137" s="11">
        <v>0.30277000000000004</v>
      </c>
      <c r="G137" t="s">
        <v>492</v>
      </c>
      <c r="H137" t="s">
        <v>492</v>
      </c>
      <c r="I137" t="s">
        <v>493</v>
      </c>
      <c r="J137" t="e">
        <f>VLOOKUP(A137, [4]Sheet1!$A$2:$B$71, 2, 0)</f>
        <v>#N/A</v>
      </c>
    </row>
    <row r="138" spans="1:10" x14ac:dyDescent="0.35">
      <c r="A138" t="s">
        <v>200</v>
      </c>
      <c r="B138" t="s">
        <v>470</v>
      </c>
      <c r="C138" t="s">
        <v>476</v>
      </c>
      <c r="D138" t="s">
        <v>481</v>
      </c>
      <c r="E138" s="11">
        <v>0.69277000000000011</v>
      </c>
      <c r="F138" s="11">
        <v>0.30723000000000006</v>
      </c>
      <c r="G138" t="s">
        <v>492</v>
      </c>
      <c r="H138" t="s">
        <v>492</v>
      </c>
      <c r="I138" t="s">
        <v>493</v>
      </c>
      <c r="J138" t="e">
        <f>VLOOKUP(A138, [4]Sheet1!$A$2:$B$71, 2, 0)</f>
        <v>#N/A</v>
      </c>
    </row>
    <row r="139" spans="1:10" x14ac:dyDescent="0.35">
      <c r="A139" t="s">
        <v>365</v>
      </c>
      <c r="B139" t="s">
        <v>468</v>
      </c>
      <c r="C139" t="s">
        <v>475</v>
      </c>
      <c r="D139" t="s">
        <v>481</v>
      </c>
      <c r="E139" s="11">
        <v>0.67642999999999998</v>
      </c>
      <c r="F139" s="11">
        <v>0.32356999999999997</v>
      </c>
      <c r="G139" t="s">
        <v>492</v>
      </c>
      <c r="H139" t="s">
        <v>492</v>
      </c>
      <c r="I139" t="s">
        <v>493</v>
      </c>
      <c r="J139" t="e">
        <f>VLOOKUP(A139, [4]Sheet1!$A$2:$B$71, 2, 0)</f>
        <v>#N/A</v>
      </c>
    </row>
    <row r="140" spans="1:10" x14ac:dyDescent="0.35">
      <c r="A140" t="s">
        <v>128</v>
      </c>
      <c r="B140" t="s">
        <v>470</v>
      </c>
      <c r="C140" t="s">
        <v>475</v>
      </c>
      <c r="D140" t="s">
        <v>476</v>
      </c>
      <c r="E140" s="11">
        <v>0.67415000000000003</v>
      </c>
      <c r="F140" s="11">
        <v>0.32584999999999997</v>
      </c>
      <c r="G140" t="s">
        <v>492</v>
      </c>
      <c r="H140" t="s">
        <v>492</v>
      </c>
      <c r="I140" t="s">
        <v>493</v>
      </c>
      <c r="J140" t="e">
        <f>VLOOKUP(A140, [4]Sheet1!$A$2:$B$71, 2, 0)</f>
        <v>#N/A</v>
      </c>
    </row>
    <row r="141" spans="1:10" x14ac:dyDescent="0.35">
      <c r="A141" t="s">
        <v>104</v>
      </c>
      <c r="B141" t="s">
        <v>464</v>
      </c>
      <c r="C141" t="s">
        <v>474</v>
      </c>
      <c r="D141" t="s">
        <v>484</v>
      </c>
      <c r="E141" s="11">
        <v>0.77522999999999986</v>
      </c>
      <c r="F141" s="11">
        <v>0.22477000000000003</v>
      </c>
      <c r="G141" t="s">
        <v>492</v>
      </c>
      <c r="H141" t="s">
        <v>493</v>
      </c>
      <c r="I141" t="s">
        <v>493</v>
      </c>
      <c r="J141" t="e">
        <f>VLOOKUP(A141, [4]Sheet1!$A$2:$B$71, 2, 0)</f>
        <v>#N/A</v>
      </c>
    </row>
    <row r="142" spans="1:10" x14ac:dyDescent="0.35">
      <c r="A142" t="s">
        <v>251</v>
      </c>
      <c r="B142" t="s">
        <v>470</v>
      </c>
      <c r="C142" t="s">
        <v>475</v>
      </c>
      <c r="D142" t="s">
        <v>476</v>
      </c>
      <c r="E142" s="11">
        <v>0.67357</v>
      </c>
      <c r="F142" s="11">
        <v>0.32642999999999994</v>
      </c>
      <c r="G142" t="s">
        <v>492</v>
      </c>
      <c r="H142" t="s">
        <v>492</v>
      </c>
      <c r="I142" t="s">
        <v>493</v>
      </c>
      <c r="J142" t="e">
        <f>VLOOKUP(A142, [4]Sheet1!$A$2:$B$71, 2, 0)</f>
        <v>#N/A</v>
      </c>
    </row>
    <row r="143" spans="1:10" x14ac:dyDescent="0.35">
      <c r="A143" t="s">
        <v>416</v>
      </c>
      <c r="B143" t="s">
        <v>470</v>
      </c>
      <c r="C143" t="s">
        <v>479</v>
      </c>
      <c r="D143" t="s">
        <v>484</v>
      </c>
      <c r="E143" s="11">
        <v>0.67259000000000002</v>
      </c>
      <c r="F143" s="11">
        <v>0.32741000000000003</v>
      </c>
      <c r="G143" t="s">
        <v>492</v>
      </c>
      <c r="H143" t="s">
        <v>492</v>
      </c>
      <c r="I143" t="s">
        <v>493</v>
      </c>
      <c r="J143" t="e">
        <f>VLOOKUP(A143, [4]Sheet1!$A$2:$B$71, 2, 0)</f>
        <v>#N/A</v>
      </c>
    </row>
    <row r="144" spans="1:10" x14ac:dyDescent="0.35">
      <c r="A144" t="s">
        <v>98</v>
      </c>
      <c r="B144" t="s">
        <v>470</v>
      </c>
      <c r="C144" t="s">
        <v>476</v>
      </c>
      <c r="D144" t="s">
        <v>484</v>
      </c>
      <c r="E144" s="11">
        <v>0.66774000000000011</v>
      </c>
      <c r="F144" s="11">
        <v>0.33226</v>
      </c>
      <c r="G144" t="s">
        <v>492</v>
      </c>
      <c r="H144" t="s">
        <v>492</v>
      </c>
      <c r="I144" t="s">
        <v>493</v>
      </c>
      <c r="J144" t="e">
        <f>VLOOKUP(A144, [4]Sheet1!$A$2:$B$71, 2, 0)</f>
        <v>#N/A</v>
      </c>
    </row>
    <row r="145" spans="1:10" x14ac:dyDescent="0.35">
      <c r="A145" t="s">
        <v>247</v>
      </c>
      <c r="B145" t="s">
        <v>470</v>
      </c>
      <c r="C145" t="s">
        <v>475</v>
      </c>
      <c r="D145" t="s">
        <v>476</v>
      </c>
      <c r="E145" s="11">
        <v>0.66532999999999998</v>
      </c>
      <c r="F145" s="11">
        <v>0.33466999999999997</v>
      </c>
      <c r="G145" t="s">
        <v>492</v>
      </c>
      <c r="H145" t="s">
        <v>492</v>
      </c>
      <c r="I145" t="s">
        <v>493</v>
      </c>
      <c r="J145" t="e">
        <f>VLOOKUP(A145, [4]Sheet1!$A$2:$B$71, 2, 0)</f>
        <v>#N/A</v>
      </c>
    </row>
    <row r="146" spans="1:10" x14ac:dyDescent="0.35">
      <c r="A146" t="s">
        <v>27</v>
      </c>
      <c r="B146" t="s">
        <v>470</v>
      </c>
      <c r="C146" t="s">
        <v>479</v>
      </c>
      <c r="D146" t="s">
        <v>481</v>
      </c>
      <c r="E146" s="11">
        <v>0.66110000000000002</v>
      </c>
      <c r="F146" s="11">
        <v>0.33889999999999998</v>
      </c>
      <c r="G146" t="s">
        <v>492</v>
      </c>
      <c r="H146" t="s">
        <v>492</v>
      </c>
      <c r="I146" t="s">
        <v>493</v>
      </c>
      <c r="J146" t="e">
        <f>VLOOKUP(A146, [4]Sheet1!$A$2:$B$71, 2, 0)</f>
        <v>#N/A</v>
      </c>
    </row>
    <row r="147" spans="1:10" x14ac:dyDescent="0.35">
      <c r="A147" t="s">
        <v>309</v>
      </c>
      <c r="B147" t="s">
        <v>465</v>
      </c>
      <c r="C147" t="s">
        <v>474</v>
      </c>
      <c r="D147" t="s">
        <v>484</v>
      </c>
      <c r="E147" s="11">
        <v>0.19382999999999989</v>
      </c>
      <c r="F147" s="11">
        <v>0.80617000000000016</v>
      </c>
      <c r="G147" t="s">
        <v>492</v>
      </c>
      <c r="H147" t="s">
        <v>492</v>
      </c>
      <c r="I147" t="s">
        <v>492</v>
      </c>
      <c r="J147" t="e">
        <f>VLOOKUP(A147, [4]Sheet1!$A$2:$B$71, 2, 0)</f>
        <v>#N/A</v>
      </c>
    </row>
    <row r="148" spans="1:10" x14ac:dyDescent="0.35">
      <c r="A148" t="s">
        <v>335</v>
      </c>
      <c r="B148" t="s">
        <v>470</v>
      </c>
      <c r="C148" t="s">
        <v>476</v>
      </c>
      <c r="D148" t="s">
        <v>476</v>
      </c>
      <c r="E148" s="11">
        <v>0.64556000000000002</v>
      </c>
      <c r="F148" s="11">
        <v>0.35444000000000009</v>
      </c>
      <c r="G148" t="s">
        <v>492</v>
      </c>
      <c r="H148" t="s">
        <v>492</v>
      </c>
      <c r="I148" t="s">
        <v>493</v>
      </c>
      <c r="J148" t="e">
        <f>VLOOKUP(A148, [4]Sheet1!$A$2:$B$71, 2, 0)</f>
        <v>#N/A</v>
      </c>
    </row>
    <row r="149" spans="1:10" x14ac:dyDescent="0.35">
      <c r="A149" t="s">
        <v>280</v>
      </c>
      <c r="B149" t="s">
        <v>470</v>
      </c>
      <c r="C149" t="s">
        <v>477</v>
      </c>
      <c r="D149" t="s">
        <v>481</v>
      </c>
      <c r="E149" s="11">
        <v>0.64423999999999992</v>
      </c>
      <c r="F149" s="11">
        <v>0.35576000000000002</v>
      </c>
      <c r="G149" t="s">
        <v>492</v>
      </c>
      <c r="H149" t="s">
        <v>492</v>
      </c>
      <c r="I149" t="s">
        <v>493</v>
      </c>
      <c r="J149" t="e">
        <f>VLOOKUP(A149, [4]Sheet1!$A$2:$B$71, 2, 0)</f>
        <v>#N/A</v>
      </c>
    </row>
    <row r="150" spans="1:10" x14ac:dyDescent="0.35">
      <c r="A150" t="s">
        <v>119</v>
      </c>
      <c r="B150" t="s">
        <v>468</v>
      </c>
      <c r="C150" t="s">
        <v>474</v>
      </c>
      <c r="D150" t="s">
        <v>484</v>
      </c>
      <c r="E150" s="11">
        <v>0.64215999999999995</v>
      </c>
      <c r="F150" s="11">
        <v>0.35783999999999999</v>
      </c>
      <c r="G150" t="s">
        <v>492</v>
      </c>
      <c r="H150" t="s">
        <v>492</v>
      </c>
      <c r="I150" t="s">
        <v>493</v>
      </c>
      <c r="J150" t="e">
        <f>VLOOKUP(A150, [4]Sheet1!$A$2:$B$71, 2, 0)</f>
        <v>#N/A</v>
      </c>
    </row>
    <row r="151" spans="1:10" x14ac:dyDescent="0.35">
      <c r="A151" t="s">
        <v>191</v>
      </c>
      <c r="B151" t="s">
        <v>470</v>
      </c>
      <c r="C151" t="s">
        <v>475</v>
      </c>
      <c r="D151" t="s">
        <v>484</v>
      </c>
      <c r="E151" s="11">
        <v>0.63834000000000002</v>
      </c>
      <c r="F151" s="11">
        <v>0.36165999999999998</v>
      </c>
      <c r="G151" t="s">
        <v>492</v>
      </c>
      <c r="H151" t="s">
        <v>492</v>
      </c>
      <c r="I151" t="s">
        <v>493</v>
      </c>
      <c r="J151" t="e">
        <f>VLOOKUP(A151, [4]Sheet1!$A$2:$B$71, 2, 0)</f>
        <v>#N/A</v>
      </c>
    </row>
    <row r="152" spans="1:10" x14ac:dyDescent="0.35">
      <c r="A152" t="s">
        <v>20</v>
      </c>
      <c r="B152" t="s">
        <v>470</v>
      </c>
      <c r="C152" t="s">
        <v>477</v>
      </c>
      <c r="D152" t="s">
        <v>476</v>
      </c>
      <c r="E152" s="11">
        <v>0.62467000000000006</v>
      </c>
      <c r="F152" s="11">
        <v>0.37533000000000005</v>
      </c>
      <c r="G152" t="s">
        <v>492</v>
      </c>
      <c r="H152" t="s">
        <v>492</v>
      </c>
      <c r="I152" t="s">
        <v>493</v>
      </c>
      <c r="J152" t="e">
        <f>VLOOKUP(A152, [4]Sheet1!$A$2:$B$71, 2, 0)</f>
        <v>#N/A</v>
      </c>
    </row>
    <row r="153" spans="1:10" x14ac:dyDescent="0.35">
      <c r="A153" t="s">
        <v>420</v>
      </c>
      <c r="B153" t="s">
        <v>468</v>
      </c>
      <c r="C153" t="s">
        <v>477</v>
      </c>
      <c r="D153" t="s">
        <v>481</v>
      </c>
      <c r="E153" s="11">
        <v>0.61489000000000005</v>
      </c>
      <c r="F153" s="11">
        <v>0.38511000000000001</v>
      </c>
      <c r="G153" t="s">
        <v>492</v>
      </c>
      <c r="H153" t="s">
        <v>492</v>
      </c>
      <c r="I153" t="s">
        <v>493</v>
      </c>
      <c r="J153" t="e">
        <f>VLOOKUP(A153, [4]Sheet1!$A$2:$B$71, 2, 0)</f>
        <v>#N/A</v>
      </c>
    </row>
    <row r="154" spans="1:10" x14ac:dyDescent="0.35">
      <c r="A154" t="s">
        <v>256</v>
      </c>
      <c r="B154" t="s">
        <v>470</v>
      </c>
      <c r="C154" t="s">
        <v>477</v>
      </c>
      <c r="D154" t="s">
        <v>484</v>
      </c>
      <c r="E154" s="11">
        <v>0.61172000000000004</v>
      </c>
      <c r="F154" s="11">
        <v>0.38828000000000001</v>
      </c>
      <c r="G154" t="s">
        <v>492</v>
      </c>
      <c r="H154" t="s">
        <v>492</v>
      </c>
      <c r="I154" t="s">
        <v>493</v>
      </c>
      <c r="J154" t="e">
        <f>VLOOKUP(A154, [4]Sheet1!$A$2:$B$71, 2, 0)</f>
        <v>#N/A</v>
      </c>
    </row>
    <row r="155" spans="1:10" x14ac:dyDescent="0.35">
      <c r="A155" t="s">
        <v>330</v>
      </c>
      <c r="B155" t="s">
        <v>470</v>
      </c>
      <c r="C155" t="s">
        <v>475</v>
      </c>
      <c r="D155" t="s">
        <v>476</v>
      </c>
      <c r="E155" s="11">
        <v>0.60545000000000004</v>
      </c>
      <c r="F155" s="11">
        <v>0.39455000000000007</v>
      </c>
      <c r="G155" t="s">
        <v>492</v>
      </c>
      <c r="H155" t="s">
        <v>492</v>
      </c>
      <c r="I155" t="s">
        <v>493</v>
      </c>
      <c r="J155" t="e">
        <f>VLOOKUP(A155, [4]Sheet1!$A$2:$B$71, 2, 0)</f>
        <v>#N/A</v>
      </c>
    </row>
    <row r="156" spans="1:10" x14ac:dyDescent="0.35">
      <c r="A156" t="s">
        <v>337</v>
      </c>
      <c r="B156" t="s">
        <v>468</v>
      </c>
      <c r="C156" t="s">
        <v>474</v>
      </c>
      <c r="D156" t="s">
        <v>484</v>
      </c>
      <c r="E156" s="11">
        <v>0.60189999999999999</v>
      </c>
      <c r="F156" s="11">
        <v>0.39810000000000001</v>
      </c>
      <c r="G156" t="s">
        <v>492</v>
      </c>
      <c r="H156" t="s">
        <v>492</v>
      </c>
      <c r="I156" t="s">
        <v>493</v>
      </c>
      <c r="J156" t="e">
        <f>VLOOKUP(A156, [4]Sheet1!$A$2:$B$71, 2, 0)</f>
        <v>#N/A</v>
      </c>
    </row>
    <row r="157" spans="1:10" x14ac:dyDescent="0.35">
      <c r="A157" t="s">
        <v>174</v>
      </c>
      <c r="B157" t="s">
        <v>470</v>
      </c>
      <c r="C157" t="s">
        <v>478</v>
      </c>
      <c r="D157" t="s">
        <v>476</v>
      </c>
      <c r="E157" s="11">
        <v>0.59613000000000005</v>
      </c>
      <c r="F157" s="11">
        <v>0.40387000000000001</v>
      </c>
      <c r="G157" t="s">
        <v>492</v>
      </c>
      <c r="H157" t="s">
        <v>492</v>
      </c>
      <c r="I157" t="s">
        <v>493</v>
      </c>
      <c r="J157" t="e">
        <f>VLOOKUP(A157, [4]Sheet1!$A$2:$B$71, 2, 0)</f>
        <v>#N/A</v>
      </c>
    </row>
    <row r="158" spans="1:10" x14ac:dyDescent="0.35">
      <c r="A158" t="s">
        <v>12</v>
      </c>
      <c r="B158" t="s">
        <v>470</v>
      </c>
      <c r="C158" t="s">
        <v>475</v>
      </c>
      <c r="D158" t="s">
        <v>476</v>
      </c>
      <c r="E158" s="11">
        <v>0.59316000000000002</v>
      </c>
      <c r="F158" s="11">
        <v>0.40683999999999987</v>
      </c>
      <c r="G158" t="s">
        <v>492</v>
      </c>
      <c r="H158" t="s">
        <v>492</v>
      </c>
      <c r="I158" t="s">
        <v>493</v>
      </c>
      <c r="J158" t="e">
        <f>VLOOKUP(A158, [4]Sheet1!$A$2:$B$71, 2, 0)</f>
        <v>#N/A</v>
      </c>
    </row>
    <row r="159" spans="1:10" x14ac:dyDescent="0.35">
      <c r="A159" t="s">
        <v>391</v>
      </c>
      <c r="B159" t="s">
        <v>470</v>
      </c>
      <c r="C159" t="s">
        <v>474</v>
      </c>
      <c r="D159" t="s">
        <v>476</v>
      </c>
      <c r="E159" s="11">
        <v>0.58467000000000002</v>
      </c>
      <c r="F159" s="11">
        <v>0.41533000000000003</v>
      </c>
      <c r="G159" t="s">
        <v>492</v>
      </c>
      <c r="H159" t="s">
        <v>492</v>
      </c>
      <c r="I159" t="s">
        <v>493</v>
      </c>
      <c r="J159" t="e">
        <f>VLOOKUP(A159, [4]Sheet1!$A$2:$B$71, 2, 0)</f>
        <v>#N/A</v>
      </c>
    </row>
    <row r="160" spans="1:10" x14ac:dyDescent="0.35">
      <c r="A160" t="s">
        <v>76</v>
      </c>
      <c r="B160" t="s">
        <v>470</v>
      </c>
      <c r="C160" t="s">
        <v>474</v>
      </c>
      <c r="D160" t="s">
        <v>481</v>
      </c>
      <c r="E160" s="11">
        <v>0.57903000000000016</v>
      </c>
      <c r="F160" s="11">
        <v>0.42096999999999996</v>
      </c>
      <c r="G160" t="s">
        <v>492</v>
      </c>
      <c r="H160" t="s">
        <v>492</v>
      </c>
      <c r="I160" t="s">
        <v>493</v>
      </c>
      <c r="J160" t="e">
        <f>VLOOKUP(A160, [4]Sheet1!$A$2:$B$71, 2, 0)</f>
        <v>#N/A</v>
      </c>
    </row>
    <row r="161" spans="1:10" x14ac:dyDescent="0.35">
      <c r="A161" t="s">
        <v>271</v>
      </c>
      <c r="B161" t="s">
        <v>470</v>
      </c>
      <c r="C161" t="s">
        <v>477</v>
      </c>
      <c r="D161" t="s">
        <v>481</v>
      </c>
      <c r="E161" s="11">
        <v>0.57328999999999997</v>
      </c>
      <c r="F161" s="11">
        <v>0.42671000000000003</v>
      </c>
      <c r="G161" t="s">
        <v>492</v>
      </c>
      <c r="H161" t="s">
        <v>492</v>
      </c>
      <c r="I161" t="s">
        <v>493</v>
      </c>
      <c r="J161" t="e">
        <f>VLOOKUP(A161, [4]Sheet1!$A$2:$B$71, 2, 0)</f>
        <v>#N/A</v>
      </c>
    </row>
    <row r="162" spans="1:10" x14ac:dyDescent="0.35">
      <c r="A162" t="s">
        <v>370</v>
      </c>
      <c r="B162" t="s">
        <v>470</v>
      </c>
      <c r="C162" t="s">
        <v>475</v>
      </c>
      <c r="D162" t="s">
        <v>476</v>
      </c>
      <c r="E162" s="11">
        <v>0.55798999999999999</v>
      </c>
      <c r="F162" s="11">
        <v>0.44200999999999996</v>
      </c>
      <c r="G162" t="s">
        <v>492</v>
      </c>
      <c r="H162" t="s">
        <v>492</v>
      </c>
      <c r="I162" t="s">
        <v>493</v>
      </c>
      <c r="J162" t="e">
        <f>VLOOKUP(A162, [4]Sheet1!$A$2:$B$71, 2, 0)</f>
        <v>#N/A</v>
      </c>
    </row>
    <row r="163" spans="1:10" x14ac:dyDescent="0.35">
      <c r="A163" t="s">
        <v>202</v>
      </c>
      <c r="B163" t="s">
        <v>468</v>
      </c>
      <c r="C163" t="s">
        <v>479</v>
      </c>
      <c r="D163" t="s">
        <v>481</v>
      </c>
      <c r="E163" s="11">
        <v>0.55282999999999993</v>
      </c>
      <c r="F163" s="11">
        <v>0.44717000000000001</v>
      </c>
      <c r="G163" t="s">
        <v>492</v>
      </c>
      <c r="H163" t="s">
        <v>492</v>
      </c>
      <c r="I163" t="s">
        <v>493</v>
      </c>
      <c r="J163" t="e">
        <f>VLOOKUP(A163, [4]Sheet1!$A$2:$B$71, 2, 0)</f>
        <v>#N/A</v>
      </c>
    </row>
    <row r="164" spans="1:10" x14ac:dyDescent="0.35">
      <c r="A164" t="s">
        <v>29</v>
      </c>
      <c r="B164" t="s">
        <v>470</v>
      </c>
      <c r="C164" t="s">
        <v>474</v>
      </c>
      <c r="D164" t="s">
        <v>484</v>
      </c>
      <c r="E164" s="11">
        <v>0.55181000000000002</v>
      </c>
      <c r="F164" s="11">
        <v>0.44818999999999998</v>
      </c>
      <c r="G164" t="s">
        <v>492</v>
      </c>
      <c r="H164" t="s">
        <v>492</v>
      </c>
      <c r="I164" t="s">
        <v>493</v>
      </c>
      <c r="J164" t="e">
        <f>VLOOKUP(A164, [4]Sheet1!$A$2:$B$71, 2, 0)</f>
        <v>#N/A</v>
      </c>
    </row>
    <row r="165" spans="1:10" x14ac:dyDescent="0.35">
      <c r="A165" t="s">
        <v>184</v>
      </c>
      <c r="B165" t="s">
        <v>468</v>
      </c>
      <c r="C165" t="s">
        <v>474</v>
      </c>
      <c r="D165" t="s">
        <v>484</v>
      </c>
      <c r="E165" s="11">
        <v>0.55176999999999998</v>
      </c>
      <c r="F165" s="11">
        <v>0.44822999999999996</v>
      </c>
      <c r="G165" t="s">
        <v>492</v>
      </c>
      <c r="H165" t="s">
        <v>492</v>
      </c>
      <c r="I165" t="s">
        <v>493</v>
      </c>
      <c r="J165" t="e">
        <f>VLOOKUP(A165, [4]Sheet1!$A$2:$B$71, 2, 0)</f>
        <v>#N/A</v>
      </c>
    </row>
    <row r="166" spans="1:10" x14ac:dyDescent="0.35">
      <c r="A166" t="s">
        <v>346</v>
      </c>
      <c r="B166" t="s">
        <v>470</v>
      </c>
      <c r="C166" t="s">
        <v>477</v>
      </c>
      <c r="D166" t="s">
        <v>476</v>
      </c>
      <c r="E166" s="11">
        <v>0.54947000000000001</v>
      </c>
      <c r="F166" s="11">
        <v>0.45052999999999999</v>
      </c>
      <c r="G166" t="s">
        <v>492</v>
      </c>
      <c r="H166" t="s">
        <v>492</v>
      </c>
      <c r="I166" t="s">
        <v>493</v>
      </c>
      <c r="J166" t="e">
        <f>VLOOKUP(A166, [4]Sheet1!$A$2:$B$71, 2, 0)</f>
        <v>#N/A</v>
      </c>
    </row>
    <row r="167" spans="1:10" x14ac:dyDescent="0.35">
      <c r="A167" t="s">
        <v>389</v>
      </c>
      <c r="B167" t="s">
        <v>470</v>
      </c>
      <c r="C167" t="s">
        <v>475</v>
      </c>
      <c r="D167" t="s">
        <v>484</v>
      </c>
      <c r="E167" s="11">
        <v>0.54540999999999995</v>
      </c>
      <c r="F167" s="11">
        <v>0.45459000000000011</v>
      </c>
      <c r="G167" t="s">
        <v>492</v>
      </c>
      <c r="H167" t="s">
        <v>492</v>
      </c>
      <c r="I167" t="s">
        <v>493</v>
      </c>
      <c r="J167" t="e">
        <f>VLOOKUP(A167, [4]Sheet1!$A$2:$B$71, 2, 0)</f>
        <v>#N/A</v>
      </c>
    </row>
    <row r="168" spans="1:10" x14ac:dyDescent="0.35">
      <c r="A168" t="s">
        <v>240</v>
      </c>
      <c r="B168" t="s">
        <v>465</v>
      </c>
      <c r="C168" t="s">
        <v>474</v>
      </c>
      <c r="D168" t="s">
        <v>481</v>
      </c>
      <c r="E168" s="11">
        <v>0.18474999999999983</v>
      </c>
      <c r="F168" s="11">
        <v>0.81525000000000014</v>
      </c>
      <c r="G168" t="s">
        <v>492</v>
      </c>
      <c r="H168" t="s">
        <v>492</v>
      </c>
      <c r="I168" t="s">
        <v>492</v>
      </c>
      <c r="J168" t="e">
        <f>VLOOKUP(A168, [4]Sheet1!$A$2:$B$71, 2, 0)</f>
        <v>#N/A</v>
      </c>
    </row>
    <row r="169" spans="1:10" x14ac:dyDescent="0.35">
      <c r="A169" t="s">
        <v>136</v>
      </c>
      <c r="B169" t="s">
        <v>468</v>
      </c>
      <c r="C169" t="s">
        <v>477</v>
      </c>
      <c r="D169" t="s">
        <v>481</v>
      </c>
      <c r="E169" s="11">
        <v>0.54467999999999994</v>
      </c>
      <c r="F169" s="11">
        <v>0.45532</v>
      </c>
      <c r="G169" t="s">
        <v>492</v>
      </c>
      <c r="H169" t="s">
        <v>492</v>
      </c>
      <c r="I169" t="s">
        <v>493</v>
      </c>
      <c r="J169" t="e">
        <f>VLOOKUP(A169, [4]Sheet1!$A$2:$B$71, 2, 0)</f>
        <v>#N/A</v>
      </c>
    </row>
    <row r="170" spans="1:10" x14ac:dyDescent="0.35">
      <c r="A170" t="s">
        <v>146</v>
      </c>
      <c r="B170" t="s">
        <v>470</v>
      </c>
      <c r="C170" t="s">
        <v>474</v>
      </c>
      <c r="D170" t="s">
        <v>476</v>
      </c>
      <c r="E170" s="11">
        <v>0.54025000000000001</v>
      </c>
      <c r="F170" s="11">
        <v>0.45975000000000005</v>
      </c>
      <c r="G170" t="s">
        <v>492</v>
      </c>
      <c r="H170" t="s">
        <v>492</v>
      </c>
      <c r="I170" t="s">
        <v>493</v>
      </c>
      <c r="J170" t="e">
        <f>VLOOKUP(A170, [4]Sheet1!$A$2:$B$71, 2, 0)</f>
        <v>#N/A</v>
      </c>
    </row>
    <row r="171" spans="1:10" x14ac:dyDescent="0.35">
      <c r="A171" t="s">
        <v>381</v>
      </c>
      <c r="B171" t="s">
        <v>470</v>
      </c>
      <c r="C171" t="s">
        <v>475</v>
      </c>
      <c r="D171" t="s">
        <v>481</v>
      </c>
      <c r="E171" s="11">
        <v>0.53368000000000004</v>
      </c>
      <c r="F171" s="11">
        <v>0.46632000000000007</v>
      </c>
      <c r="G171" t="s">
        <v>492</v>
      </c>
      <c r="H171" t="s">
        <v>492</v>
      </c>
      <c r="I171" t="s">
        <v>493</v>
      </c>
      <c r="J171" t="e">
        <f>VLOOKUP(A171, [4]Sheet1!$A$2:$B$71, 2, 0)</f>
        <v>#N/A</v>
      </c>
    </row>
    <row r="172" spans="1:10" x14ac:dyDescent="0.35">
      <c r="A172" t="s">
        <v>208</v>
      </c>
      <c r="B172" t="s">
        <v>470</v>
      </c>
      <c r="C172" t="s">
        <v>477</v>
      </c>
      <c r="D172" t="s">
        <v>484</v>
      </c>
      <c r="E172" s="11">
        <v>0.53238999999999992</v>
      </c>
      <c r="F172" s="11">
        <v>0.46761000000000003</v>
      </c>
      <c r="G172" t="s">
        <v>492</v>
      </c>
      <c r="H172" t="s">
        <v>492</v>
      </c>
      <c r="I172" t="s">
        <v>493</v>
      </c>
      <c r="J172" t="e">
        <f>VLOOKUP(A172, [4]Sheet1!$A$2:$B$71, 2, 0)</f>
        <v>#N/A</v>
      </c>
    </row>
    <row r="173" spans="1:10" x14ac:dyDescent="0.35">
      <c r="A173" t="s">
        <v>400</v>
      </c>
      <c r="B173" t="s">
        <v>470</v>
      </c>
      <c r="C173" t="s">
        <v>474</v>
      </c>
      <c r="D173" t="s">
        <v>481</v>
      </c>
      <c r="E173" s="11">
        <v>0.52671000000000001</v>
      </c>
      <c r="F173" s="11">
        <v>0.47328999999999999</v>
      </c>
      <c r="G173" t="s">
        <v>492</v>
      </c>
      <c r="H173" t="s">
        <v>492</v>
      </c>
      <c r="I173" t="s">
        <v>493</v>
      </c>
      <c r="J173" t="e">
        <f>VLOOKUP(A173, [4]Sheet1!$A$2:$B$71, 2, 0)</f>
        <v>#N/A</v>
      </c>
    </row>
    <row r="174" spans="1:10" x14ac:dyDescent="0.35">
      <c r="A174" t="s">
        <v>435</v>
      </c>
      <c r="B174" t="s">
        <v>470</v>
      </c>
      <c r="C174" t="s">
        <v>475</v>
      </c>
      <c r="D174" t="s">
        <v>481</v>
      </c>
      <c r="E174" s="11">
        <v>0.51246999999999998</v>
      </c>
      <c r="F174" s="11">
        <v>0.48752999999999996</v>
      </c>
      <c r="G174" t="s">
        <v>492</v>
      </c>
      <c r="H174" t="s">
        <v>492</v>
      </c>
      <c r="I174" t="s">
        <v>493</v>
      </c>
      <c r="J174" t="e">
        <f>VLOOKUP(A174, [4]Sheet1!$A$2:$B$71, 2, 0)</f>
        <v>#N/A</v>
      </c>
    </row>
    <row r="175" spans="1:10" x14ac:dyDescent="0.35">
      <c r="A175" t="s">
        <v>404</v>
      </c>
      <c r="B175" t="s">
        <v>470</v>
      </c>
      <c r="C175" t="s">
        <v>474</v>
      </c>
      <c r="D175" t="s">
        <v>484</v>
      </c>
      <c r="E175" s="11">
        <v>0.50766</v>
      </c>
      <c r="F175" s="11">
        <v>0.49234</v>
      </c>
      <c r="G175" t="s">
        <v>492</v>
      </c>
      <c r="H175" t="s">
        <v>492</v>
      </c>
      <c r="I175" t="s">
        <v>493</v>
      </c>
      <c r="J175" t="e">
        <f>VLOOKUP(A175, [4]Sheet1!$A$2:$B$71, 2, 0)</f>
        <v>#N/A</v>
      </c>
    </row>
    <row r="176" spans="1:10" x14ac:dyDescent="0.35">
      <c r="A176" t="s">
        <v>383</v>
      </c>
      <c r="B176" t="s">
        <v>470</v>
      </c>
      <c r="C176" t="s">
        <v>479</v>
      </c>
      <c r="D176" t="s">
        <v>481</v>
      </c>
      <c r="E176" s="11">
        <v>0.49628000000000005</v>
      </c>
      <c r="F176" s="11">
        <v>0.50372000000000006</v>
      </c>
      <c r="G176" t="s">
        <v>492</v>
      </c>
      <c r="H176" t="s">
        <v>492</v>
      </c>
      <c r="I176" t="s">
        <v>493</v>
      </c>
      <c r="J176" t="e">
        <f>VLOOKUP(A176, [4]Sheet1!$A$2:$B$71, 2, 0)</f>
        <v>#N/A</v>
      </c>
    </row>
    <row r="177" spans="1:10" x14ac:dyDescent="0.35">
      <c r="A177" t="s">
        <v>263</v>
      </c>
      <c r="B177" t="s">
        <v>470</v>
      </c>
      <c r="C177" t="s">
        <v>474</v>
      </c>
      <c r="D177" t="s">
        <v>482</v>
      </c>
      <c r="E177" s="11">
        <v>0.47504999999999997</v>
      </c>
      <c r="F177" s="11">
        <v>0.52495000000000003</v>
      </c>
      <c r="G177" t="s">
        <v>492</v>
      </c>
      <c r="H177" t="s">
        <v>492</v>
      </c>
      <c r="I177" t="s">
        <v>492</v>
      </c>
      <c r="J177" t="e">
        <f>VLOOKUP(A177, [4]Sheet1!$A$2:$B$71, 2, 0)</f>
        <v>#N/A</v>
      </c>
    </row>
    <row r="178" spans="1:10" x14ac:dyDescent="0.35">
      <c r="A178" t="s">
        <v>259</v>
      </c>
      <c r="B178" t="s">
        <v>470</v>
      </c>
      <c r="C178" t="s">
        <v>474</v>
      </c>
      <c r="D178" t="s">
        <v>476</v>
      </c>
      <c r="E178" s="11">
        <v>0.45207999999999993</v>
      </c>
      <c r="F178" s="11">
        <v>0.54792000000000007</v>
      </c>
      <c r="G178" t="s">
        <v>492</v>
      </c>
      <c r="H178" t="s">
        <v>492</v>
      </c>
      <c r="I178" t="s">
        <v>492</v>
      </c>
      <c r="J178" t="e">
        <f>VLOOKUP(A178, [4]Sheet1!$A$2:$B$71, 2, 0)</f>
        <v>#N/A</v>
      </c>
    </row>
    <row r="179" spans="1:10" x14ac:dyDescent="0.35">
      <c r="A179" t="s">
        <v>121</v>
      </c>
      <c r="B179" t="s">
        <v>470</v>
      </c>
      <c r="C179" t="s">
        <v>474</v>
      </c>
      <c r="D179" t="s">
        <v>484</v>
      </c>
      <c r="E179" s="11">
        <v>0.43329999999999996</v>
      </c>
      <c r="F179" s="11">
        <v>0.56670000000000009</v>
      </c>
      <c r="G179" t="s">
        <v>492</v>
      </c>
      <c r="H179" t="s">
        <v>492</v>
      </c>
      <c r="I179" t="s">
        <v>492</v>
      </c>
      <c r="J179" t="e">
        <f>VLOOKUP(A179, [4]Sheet1!$A$2:$B$71, 2, 0)</f>
        <v>#N/A</v>
      </c>
    </row>
    <row r="180" spans="1:10" x14ac:dyDescent="0.35">
      <c r="A180" t="s">
        <v>46</v>
      </c>
      <c r="B180" t="s">
        <v>470</v>
      </c>
      <c r="C180" t="s">
        <v>475</v>
      </c>
      <c r="D180" t="s">
        <v>476</v>
      </c>
      <c r="E180" s="11">
        <v>0.40135000000000004</v>
      </c>
      <c r="F180" s="11">
        <v>0.59865000000000002</v>
      </c>
      <c r="G180" t="s">
        <v>492</v>
      </c>
      <c r="H180" t="s">
        <v>492</v>
      </c>
      <c r="I180" t="s">
        <v>492</v>
      </c>
      <c r="J180" t="e">
        <f>VLOOKUP(A180, [4]Sheet1!$A$2:$B$71, 2, 0)</f>
        <v>#N/A</v>
      </c>
    </row>
    <row r="181" spans="1:10" x14ac:dyDescent="0.35">
      <c r="A181" t="s">
        <v>62</v>
      </c>
      <c r="B181" t="s">
        <v>470</v>
      </c>
      <c r="C181" t="s">
        <v>474</v>
      </c>
      <c r="D181" t="s">
        <v>484</v>
      </c>
      <c r="E181" s="11">
        <v>0.40094999999999997</v>
      </c>
      <c r="F181" s="11">
        <v>0.59904999999999997</v>
      </c>
      <c r="G181" t="s">
        <v>492</v>
      </c>
      <c r="H181" t="s">
        <v>492</v>
      </c>
      <c r="I181" t="s">
        <v>492</v>
      </c>
      <c r="J181" t="e">
        <f>VLOOKUP(A181, [4]Sheet1!$A$2:$B$71, 2, 0)</f>
        <v>#N/A</v>
      </c>
    </row>
    <row r="182" spans="1:10" x14ac:dyDescent="0.35">
      <c r="A182" t="s">
        <v>318</v>
      </c>
      <c r="B182" t="s">
        <v>468</v>
      </c>
      <c r="C182" t="s">
        <v>474</v>
      </c>
      <c r="D182" t="s">
        <v>484</v>
      </c>
      <c r="E182" s="11">
        <v>0.39700000000000002</v>
      </c>
      <c r="F182" s="11">
        <v>0.60299999999999998</v>
      </c>
      <c r="G182" t="s">
        <v>492</v>
      </c>
      <c r="H182" t="s">
        <v>492</v>
      </c>
      <c r="I182" t="s">
        <v>492</v>
      </c>
      <c r="J182" t="e">
        <f>VLOOKUP(A182, [4]Sheet1!$A$2:$B$71, 2, 0)</f>
        <v>#N/A</v>
      </c>
    </row>
    <row r="183" spans="1:10" x14ac:dyDescent="0.35">
      <c r="A183" t="s">
        <v>289</v>
      </c>
      <c r="B183" t="s">
        <v>468</v>
      </c>
      <c r="C183" t="s">
        <v>477</v>
      </c>
      <c r="D183" t="s">
        <v>481</v>
      </c>
      <c r="E183" s="11">
        <v>0.39447000000000004</v>
      </c>
      <c r="F183" s="11">
        <v>0.6055299999999999</v>
      </c>
      <c r="G183" t="s">
        <v>492</v>
      </c>
      <c r="H183" t="s">
        <v>492</v>
      </c>
      <c r="I183" t="s">
        <v>492</v>
      </c>
      <c r="J183" t="e">
        <f>VLOOKUP(A183, [4]Sheet1!$A$2:$B$71, 2, 0)</f>
        <v>#N/A</v>
      </c>
    </row>
    <row r="184" spans="1:10" x14ac:dyDescent="0.35">
      <c r="A184" t="s">
        <v>433</v>
      </c>
      <c r="B184" t="s">
        <v>470</v>
      </c>
      <c r="C184" t="s">
        <v>474</v>
      </c>
      <c r="D184" t="s">
        <v>484</v>
      </c>
      <c r="E184" s="11">
        <v>0.36620000000000003</v>
      </c>
      <c r="F184" s="11">
        <v>0.63380000000000003</v>
      </c>
      <c r="G184" t="s">
        <v>492</v>
      </c>
      <c r="H184" t="s">
        <v>492</v>
      </c>
      <c r="I184" t="s">
        <v>492</v>
      </c>
      <c r="J184" t="e">
        <f>VLOOKUP(A184, [4]Sheet1!$A$2:$B$71, 2, 0)</f>
        <v>#N/A</v>
      </c>
    </row>
    <row r="185" spans="1:10" x14ac:dyDescent="0.35">
      <c r="A185" t="s">
        <v>212</v>
      </c>
      <c r="B185" t="s">
        <v>470</v>
      </c>
      <c r="C185" t="s">
        <v>474</v>
      </c>
      <c r="D185" t="s">
        <v>484</v>
      </c>
      <c r="E185" s="11">
        <v>0.36014000000000002</v>
      </c>
      <c r="F185" s="11">
        <v>0.6398600000000001</v>
      </c>
      <c r="G185" t="s">
        <v>492</v>
      </c>
      <c r="H185" t="s">
        <v>492</v>
      </c>
      <c r="I185" t="s">
        <v>492</v>
      </c>
      <c r="J185" t="e">
        <f>VLOOKUP(A185, [4]Sheet1!$A$2:$B$71, 2, 0)</f>
        <v>#N/A</v>
      </c>
    </row>
    <row r="186" spans="1:10" x14ac:dyDescent="0.35">
      <c r="A186" t="s">
        <v>441</v>
      </c>
      <c r="B186" t="s">
        <v>470</v>
      </c>
      <c r="C186" t="s">
        <v>474</v>
      </c>
      <c r="D186" t="s">
        <v>484</v>
      </c>
      <c r="E186" s="11">
        <v>0.34878999999999999</v>
      </c>
      <c r="F186" s="11">
        <v>0.65120999999999984</v>
      </c>
      <c r="G186" t="s">
        <v>492</v>
      </c>
      <c r="H186" t="s">
        <v>492</v>
      </c>
      <c r="I186" t="s">
        <v>492</v>
      </c>
      <c r="J186" t="e">
        <f>VLOOKUP(A186, [4]Sheet1!$A$2:$B$71, 2, 0)</f>
        <v>#N/A</v>
      </c>
    </row>
    <row r="187" spans="1:10" x14ac:dyDescent="0.35">
      <c r="A187" t="s">
        <v>218</v>
      </c>
      <c r="B187" t="s">
        <v>470</v>
      </c>
      <c r="C187" t="s">
        <v>475</v>
      </c>
      <c r="D187" t="s">
        <v>484</v>
      </c>
      <c r="E187" s="11">
        <v>0.32279000000000008</v>
      </c>
      <c r="F187" s="11">
        <v>0.67720999999999998</v>
      </c>
      <c r="G187" t="s">
        <v>492</v>
      </c>
      <c r="H187" t="s">
        <v>492</v>
      </c>
      <c r="I187" t="s">
        <v>492</v>
      </c>
      <c r="J187" t="e">
        <f>VLOOKUP(A187, [4]Sheet1!$A$2:$B$71, 2, 0)</f>
        <v>#N/A</v>
      </c>
    </row>
    <row r="188" spans="1:10" x14ac:dyDescent="0.35">
      <c r="A188" t="s">
        <v>58</v>
      </c>
      <c r="B188" t="s">
        <v>470</v>
      </c>
      <c r="C188" t="s">
        <v>478</v>
      </c>
      <c r="D188" t="s">
        <v>481</v>
      </c>
      <c r="E188" s="11">
        <v>0.31373999999999991</v>
      </c>
      <c r="F188" s="11">
        <v>0.6862600000000002</v>
      </c>
      <c r="G188" t="s">
        <v>492</v>
      </c>
      <c r="H188" t="s">
        <v>492</v>
      </c>
      <c r="I188" t="s">
        <v>492</v>
      </c>
      <c r="J188" t="e">
        <f>VLOOKUP(A188, [4]Sheet1!$A$2:$B$71, 2, 0)</f>
        <v>#N/A</v>
      </c>
    </row>
    <row r="189" spans="1:10" x14ac:dyDescent="0.35">
      <c r="A189" t="s">
        <v>402</v>
      </c>
      <c r="B189" t="s">
        <v>470</v>
      </c>
      <c r="C189" t="s">
        <v>474</v>
      </c>
      <c r="D189" t="s">
        <v>484</v>
      </c>
      <c r="E189" s="11">
        <v>0.27018000000000003</v>
      </c>
      <c r="F189" s="11">
        <v>0.72982000000000002</v>
      </c>
      <c r="G189" t="s">
        <v>492</v>
      </c>
      <c r="H189" t="s">
        <v>492</v>
      </c>
      <c r="I189" t="s">
        <v>492</v>
      </c>
      <c r="J189" t="e">
        <f>VLOOKUP(A189, [4]Sheet1!$A$2:$B$71, 2, 0)</f>
        <v>#N/A</v>
      </c>
    </row>
    <row r="190" spans="1:10" x14ac:dyDescent="0.35">
      <c r="A190" t="s">
        <v>410</v>
      </c>
      <c r="B190" t="s">
        <v>468</v>
      </c>
      <c r="C190" t="s">
        <v>475</v>
      </c>
      <c r="D190" t="s">
        <v>481</v>
      </c>
      <c r="E190" s="11">
        <v>0.23898</v>
      </c>
      <c r="F190" s="11">
        <v>0.76102000000000003</v>
      </c>
      <c r="G190" t="s">
        <v>492</v>
      </c>
      <c r="H190" t="s">
        <v>492</v>
      </c>
      <c r="I190" t="s">
        <v>492</v>
      </c>
      <c r="J190" t="e">
        <f>VLOOKUP(A190, [4]Sheet1!$A$2:$B$71, 2, 0)</f>
        <v>#N/A</v>
      </c>
    </row>
    <row r="191" spans="1:10" x14ac:dyDescent="0.35">
      <c r="A191" t="s">
        <v>23</v>
      </c>
      <c r="B191" t="s">
        <v>468</v>
      </c>
      <c r="C191" t="s">
        <v>475</v>
      </c>
      <c r="D191" t="s">
        <v>484</v>
      </c>
      <c r="E191" s="11">
        <v>0.23046999999999998</v>
      </c>
      <c r="F191" s="11">
        <v>0.76953000000000005</v>
      </c>
      <c r="G191" t="s">
        <v>492</v>
      </c>
      <c r="H191" t="s">
        <v>492</v>
      </c>
      <c r="I191" t="s">
        <v>492</v>
      </c>
      <c r="J191" t="e">
        <f>VLOOKUP(A191, [4]Sheet1!$A$2:$B$71, 2, 0)</f>
        <v>#N/A</v>
      </c>
    </row>
    <row r="192" spans="1:10" x14ac:dyDescent="0.35">
      <c r="A192" t="s">
        <v>446</v>
      </c>
      <c r="B192" t="s">
        <v>470</v>
      </c>
      <c r="C192" t="s">
        <v>477</v>
      </c>
      <c r="D192" t="s">
        <v>481</v>
      </c>
      <c r="E192" s="11">
        <v>0.18830000000000002</v>
      </c>
      <c r="F192" s="11">
        <v>0.81169999999999998</v>
      </c>
      <c r="G192" t="s">
        <v>492</v>
      </c>
      <c r="H192" t="s">
        <v>492</v>
      </c>
      <c r="I192" t="s">
        <v>492</v>
      </c>
      <c r="J192" t="e">
        <f>VLOOKUP(A192, [4]Sheet1!$A$2:$B$71, 2, 0)</f>
        <v>#N/A</v>
      </c>
    </row>
    <row r="193" spans="1:10" x14ac:dyDescent="0.35">
      <c r="A193" t="s">
        <v>233</v>
      </c>
      <c r="B193" t="s">
        <v>468</v>
      </c>
      <c r="C193" t="s">
        <v>475</v>
      </c>
      <c r="D193" t="s">
        <v>481</v>
      </c>
      <c r="E193" s="11">
        <v>0.18585999999999991</v>
      </c>
      <c r="F193" s="11">
        <v>0.8141400000000002</v>
      </c>
      <c r="G193" t="s">
        <v>492</v>
      </c>
      <c r="H193" t="s">
        <v>492</v>
      </c>
      <c r="I193" t="s">
        <v>492</v>
      </c>
      <c r="J193" t="e">
        <f>VLOOKUP(A193, [4]Sheet1!$A$2:$B$71, 2, 0)</f>
        <v>#N/A</v>
      </c>
    </row>
    <row r="194" spans="1:10" x14ac:dyDescent="0.35">
      <c r="A194" t="s">
        <v>238</v>
      </c>
      <c r="B194" t="s">
        <v>470</v>
      </c>
      <c r="C194" t="s">
        <v>477</v>
      </c>
      <c r="D194" t="s">
        <v>481</v>
      </c>
      <c r="E194" s="11">
        <v>0.14286000000000004</v>
      </c>
      <c r="F194" s="11">
        <v>0.8571399999999999</v>
      </c>
      <c r="G194" t="s">
        <v>492</v>
      </c>
      <c r="H194" t="s">
        <v>492</v>
      </c>
      <c r="I194" t="s">
        <v>492</v>
      </c>
      <c r="J194" t="e">
        <f>VLOOKUP(A194, [4]Sheet1!$A$2:$B$71, 2, 0)</f>
        <v>#N/A</v>
      </c>
    </row>
    <row r="195" spans="1:10" x14ac:dyDescent="0.35">
      <c r="A195" t="s">
        <v>414</v>
      </c>
      <c r="B195" t="s">
        <v>470</v>
      </c>
      <c r="C195" t="s">
        <v>479</v>
      </c>
      <c r="D195" t="s">
        <v>481</v>
      </c>
      <c r="E195" s="11">
        <v>8.2699999999999899E-2</v>
      </c>
      <c r="F195" s="11">
        <v>0.9173</v>
      </c>
      <c r="G195" t="s">
        <v>492</v>
      </c>
      <c r="H195" t="s">
        <v>492</v>
      </c>
      <c r="I195" t="s">
        <v>492</v>
      </c>
      <c r="J195" t="e">
        <f>VLOOKUP(A195, [4]Sheet1!$A$2:$B$71, 2, 0)</f>
        <v>#N/A</v>
      </c>
    </row>
  </sheetData>
  <autoFilter ref="A1:J195" xr:uid="{81116ADD-055D-4D5D-906D-1185504B6A2E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2FAB-0076-A349-8E78-07F9CDD342C7}">
  <dimension ref="A3:H34"/>
  <sheetViews>
    <sheetView zoomScale="131" workbookViewId="0">
      <selection activeCell="E7" sqref="E7"/>
    </sheetView>
  </sheetViews>
  <sheetFormatPr defaultColWidth="10.90625" defaultRowHeight="14.5" x14ac:dyDescent="0.35"/>
  <cols>
    <col min="1" max="1" width="20.36328125" bestFit="1" customWidth="1"/>
    <col min="2" max="2" width="27.81640625" bestFit="1" customWidth="1"/>
    <col min="3" max="3" width="20.6328125" bestFit="1" customWidth="1"/>
    <col min="5" max="5" width="19.453125" bestFit="1" customWidth="1"/>
    <col min="6" max="6" width="24.6328125" bestFit="1" customWidth="1"/>
    <col min="7" max="7" width="31" bestFit="1" customWidth="1"/>
    <col min="8" max="8" width="24.6328125" bestFit="1" customWidth="1"/>
  </cols>
  <sheetData>
    <row r="3" spans="1:8" x14ac:dyDescent="0.35">
      <c r="A3" s="6" t="s">
        <v>0</v>
      </c>
      <c r="B3" t="s">
        <v>509</v>
      </c>
      <c r="C3" s="19" t="s">
        <v>506</v>
      </c>
      <c r="F3" s="6" t="s">
        <v>495</v>
      </c>
      <c r="G3" s="19" t="s">
        <v>510</v>
      </c>
      <c r="H3" s="19" t="s">
        <v>496</v>
      </c>
    </row>
    <row r="4" spans="1:8" x14ac:dyDescent="0.35">
      <c r="A4" s="18" t="s">
        <v>359</v>
      </c>
      <c r="B4" s="19">
        <v>100</v>
      </c>
      <c r="C4" s="19">
        <v>100</v>
      </c>
      <c r="F4" s="18" t="s">
        <v>414</v>
      </c>
      <c r="G4" s="19">
        <v>91.73</v>
      </c>
      <c r="H4" s="19">
        <v>100</v>
      </c>
    </row>
    <row r="5" spans="1:8" x14ac:dyDescent="0.35">
      <c r="A5" s="18" t="s">
        <v>258</v>
      </c>
      <c r="B5" s="19">
        <v>100</v>
      </c>
      <c r="C5" s="19">
        <v>100</v>
      </c>
      <c r="F5" s="18" t="s">
        <v>31</v>
      </c>
      <c r="G5" s="19">
        <v>87.332999999999998</v>
      </c>
      <c r="H5" s="19">
        <v>7.5884771347045898</v>
      </c>
    </row>
    <row r="6" spans="1:8" x14ac:dyDescent="0.35">
      <c r="A6" s="18" t="s">
        <v>253</v>
      </c>
      <c r="B6" s="19">
        <v>100</v>
      </c>
      <c r="C6" s="19">
        <v>100</v>
      </c>
      <c r="F6" s="18" t="s">
        <v>328</v>
      </c>
      <c r="G6" s="19">
        <v>86.915000000000006</v>
      </c>
      <c r="H6" s="19">
        <v>22.932153701782202</v>
      </c>
    </row>
    <row r="7" spans="1:8" x14ac:dyDescent="0.35">
      <c r="A7" s="18" t="s">
        <v>52</v>
      </c>
      <c r="B7" s="19">
        <v>100</v>
      </c>
      <c r="C7" s="19">
        <v>100</v>
      </c>
      <c r="F7" s="18" t="s">
        <v>238</v>
      </c>
      <c r="G7" s="19">
        <v>85.713999999999984</v>
      </c>
      <c r="H7" s="19">
        <v>100</v>
      </c>
    </row>
    <row r="8" spans="1:8" x14ac:dyDescent="0.35">
      <c r="A8" s="18" t="s">
        <v>311</v>
      </c>
      <c r="B8" s="19">
        <v>100</v>
      </c>
      <c r="C8" s="19">
        <v>99.202804565429702</v>
      </c>
      <c r="F8" s="18" t="s">
        <v>291</v>
      </c>
      <c r="G8" s="19">
        <v>83.352000000000004</v>
      </c>
      <c r="H8" s="19">
        <v>11</v>
      </c>
    </row>
    <row r="9" spans="1:8" x14ac:dyDescent="0.35">
      <c r="A9" s="18" t="s">
        <v>169</v>
      </c>
      <c r="B9" s="19">
        <v>100</v>
      </c>
      <c r="C9" s="19">
        <v>100</v>
      </c>
      <c r="F9" s="18" t="s">
        <v>424</v>
      </c>
      <c r="G9" s="19">
        <v>83.205999999999989</v>
      </c>
      <c r="H9" s="19">
        <v>26.7</v>
      </c>
    </row>
    <row r="10" spans="1:8" x14ac:dyDescent="0.35">
      <c r="A10" s="18" t="s">
        <v>448</v>
      </c>
      <c r="B10" s="19">
        <v>100</v>
      </c>
      <c r="C10" s="19">
        <v>100</v>
      </c>
      <c r="F10" s="18" t="s">
        <v>240</v>
      </c>
      <c r="G10" s="19">
        <v>81.52500000000002</v>
      </c>
      <c r="H10" s="19">
        <v>95.588233947753906</v>
      </c>
    </row>
    <row r="11" spans="1:8" x14ac:dyDescent="0.35">
      <c r="A11" s="18" t="s">
        <v>344</v>
      </c>
      <c r="B11" s="19">
        <v>99.381000000000014</v>
      </c>
      <c r="C11" s="19">
        <v>100</v>
      </c>
      <c r="F11" s="18" t="s">
        <v>233</v>
      </c>
      <c r="G11" s="19">
        <v>81.414000000000016</v>
      </c>
      <c r="H11" s="19">
        <v>97.760917663574205</v>
      </c>
    </row>
    <row r="12" spans="1:8" x14ac:dyDescent="0.35">
      <c r="A12" s="18" t="s">
        <v>222</v>
      </c>
      <c r="B12" s="19">
        <v>98.373999999999995</v>
      </c>
      <c r="C12" s="19">
        <v>100</v>
      </c>
      <c r="F12" s="18" t="s">
        <v>446</v>
      </c>
      <c r="G12" s="19">
        <v>81.17</v>
      </c>
      <c r="H12" s="19">
        <v>100</v>
      </c>
    </row>
    <row r="13" spans="1:8" x14ac:dyDescent="0.35">
      <c r="A13" s="18" t="s">
        <v>33</v>
      </c>
      <c r="B13" s="19">
        <v>97.934000000000012</v>
      </c>
      <c r="C13" s="19">
        <v>100</v>
      </c>
      <c r="F13" s="18" t="s">
        <v>373</v>
      </c>
      <c r="G13" s="19">
        <v>80.732000000000014</v>
      </c>
      <c r="H13" s="19">
        <v>8.9476280212402308</v>
      </c>
    </row>
    <row r="14" spans="1:8" x14ac:dyDescent="0.35">
      <c r="A14" s="18" t="s">
        <v>275</v>
      </c>
      <c r="B14" s="19">
        <v>95.644000000000005</v>
      </c>
      <c r="C14" s="19">
        <v>100</v>
      </c>
      <c r="F14" s="18" t="s">
        <v>469</v>
      </c>
      <c r="G14" s="19">
        <v>843.09100000000012</v>
      </c>
      <c r="H14" s="19">
        <v>570.51741046905522</v>
      </c>
    </row>
    <row r="15" spans="1:8" x14ac:dyDescent="0.35">
      <c r="A15" s="18" t="s">
        <v>429</v>
      </c>
      <c r="B15" s="19">
        <v>95.600999999999985</v>
      </c>
      <c r="C15" s="19">
        <v>100</v>
      </c>
    </row>
    <row r="16" spans="1:8" x14ac:dyDescent="0.35">
      <c r="A16" s="18" t="s">
        <v>440</v>
      </c>
      <c r="B16" s="19">
        <v>95.575999999999965</v>
      </c>
      <c r="C16" s="19">
        <v>100</v>
      </c>
    </row>
    <row r="17" spans="1:7" x14ac:dyDescent="0.35">
      <c r="A17" s="18" t="s">
        <v>165</v>
      </c>
      <c r="B17" s="19">
        <v>94.666999999999987</v>
      </c>
      <c r="C17" s="19">
        <v>100</v>
      </c>
    </row>
    <row r="18" spans="1:7" x14ac:dyDescent="0.35">
      <c r="A18" s="18" t="s">
        <v>196</v>
      </c>
      <c r="B18" s="19">
        <v>94.319000000000003</v>
      </c>
      <c r="C18" s="19">
        <v>100</v>
      </c>
    </row>
    <row r="19" spans="1:7" x14ac:dyDescent="0.35">
      <c r="A19" s="18" t="s">
        <v>206</v>
      </c>
      <c r="B19" s="19">
        <v>94.316000000000017</v>
      </c>
      <c r="C19" s="19">
        <v>100</v>
      </c>
      <c r="E19" s="6" t="s">
        <v>495</v>
      </c>
      <c r="F19" t="s">
        <v>496</v>
      </c>
      <c r="G19" t="s">
        <v>499</v>
      </c>
    </row>
    <row r="20" spans="1:7" x14ac:dyDescent="0.35">
      <c r="A20" s="18" t="s">
        <v>367</v>
      </c>
      <c r="B20" s="19">
        <v>94.244</v>
      </c>
      <c r="C20" s="19">
        <v>100</v>
      </c>
      <c r="E20" s="18" t="s">
        <v>37</v>
      </c>
      <c r="F20" s="19">
        <v>19.1647129058838</v>
      </c>
      <c r="G20" s="19">
        <v>68.489000000000004</v>
      </c>
    </row>
    <row r="21" spans="1:7" x14ac:dyDescent="0.35">
      <c r="A21" s="18" t="s">
        <v>333</v>
      </c>
      <c r="B21" s="19">
        <v>93.543000000000021</v>
      </c>
      <c r="C21" s="19">
        <v>100</v>
      </c>
      <c r="E21" s="18" t="s">
        <v>31</v>
      </c>
      <c r="F21" s="19">
        <v>7.5884771347045898</v>
      </c>
      <c r="G21" s="19">
        <v>87.332999999999998</v>
      </c>
    </row>
    <row r="22" spans="1:7" x14ac:dyDescent="0.35">
      <c r="A22" s="18" t="s">
        <v>198</v>
      </c>
      <c r="B22" s="19">
        <v>92.27</v>
      </c>
      <c r="C22" s="19">
        <v>100</v>
      </c>
      <c r="E22" s="18" t="s">
        <v>66</v>
      </c>
      <c r="F22" s="19">
        <v>13.9851121902466</v>
      </c>
      <c r="G22" s="19">
        <v>59.354000000000006</v>
      </c>
    </row>
    <row r="23" spans="1:7" x14ac:dyDescent="0.35">
      <c r="A23" s="18" t="s">
        <v>18</v>
      </c>
      <c r="B23" s="19">
        <v>92.030000000000015</v>
      </c>
      <c r="C23" s="19">
        <v>100</v>
      </c>
      <c r="E23" s="18" t="s">
        <v>394</v>
      </c>
      <c r="F23" s="19">
        <v>8.8308982849121094</v>
      </c>
      <c r="G23" s="19">
        <v>77.218000000000004</v>
      </c>
    </row>
    <row r="24" spans="1:7" x14ac:dyDescent="0.35">
      <c r="A24" s="18" t="s">
        <v>305</v>
      </c>
      <c r="B24" s="19">
        <v>91.524000000000001</v>
      </c>
      <c r="C24" s="19">
        <v>100</v>
      </c>
      <c r="E24" s="18" t="s">
        <v>82</v>
      </c>
      <c r="F24" s="19">
        <v>17.1473789215088</v>
      </c>
      <c r="G24" s="19">
        <v>56.462999999999994</v>
      </c>
    </row>
    <row r="25" spans="1:7" x14ac:dyDescent="0.35">
      <c r="A25" s="18" t="s">
        <v>249</v>
      </c>
      <c r="B25" s="19">
        <v>90.688999999999993</v>
      </c>
      <c r="C25" s="19">
        <v>100</v>
      </c>
      <c r="E25" s="18" t="s">
        <v>154</v>
      </c>
      <c r="F25" s="19">
        <v>14.655790328979499</v>
      </c>
      <c r="G25" s="19">
        <v>49.166000000000004</v>
      </c>
    </row>
    <row r="26" spans="1:7" x14ac:dyDescent="0.35">
      <c r="A26" s="18" t="s">
        <v>74</v>
      </c>
      <c r="B26" s="19">
        <v>89.856999999999999</v>
      </c>
      <c r="C26" s="19">
        <v>100</v>
      </c>
      <c r="E26" s="18" t="s">
        <v>229</v>
      </c>
      <c r="F26" s="19">
        <v>19.8</v>
      </c>
      <c r="G26" s="19">
        <v>49.494999999999997</v>
      </c>
    </row>
    <row r="27" spans="1:7" x14ac:dyDescent="0.35">
      <c r="A27" s="18" t="s">
        <v>25</v>
      </c>
      <c r="B27" s="19">
        <v>89.682999999999993</v>
      </c>
      <c r="C27" s="19">
        <v>100</v>
      </c>
      <c r="E27" s="18" t="s">
        <v>291</v>
      </c>
      <c r="F27" s="19">
        <v>11</v>
      </c>
      <c r="G27" s="19">
        <v>83.352000000000004</v>
      </c>
    </row>
    <row r="28" spans="1:7" x14ac:dyDescent="0.35">
      <c r="A28" s="18" t="s">
        <v>284</v>
      </c>
      <c r="B28" s="19">
        <v>89.187000000000012</v>
      </c>
      <c r="C28" s="19">
        <v>100</v>
      </c>
      <c r="E28" s="18" t="s">
        <v>299</v>
      </c>
      <c r="F28" s="19">
        <v>16.2172336578369</v>
      </c>
      <c r="G28" s="19">
        <v>80.697000000000003</v>
      </c>
    </row>
    <row r="29" spans="1:7" x14ac:dyDescent="0.35">
      <c r="A29" s="18" t="s">
        <v>437</v>
      </c>
      <c r="B29" s="19">
        <v>89.097999999999999</v>
      </c>
      <c r="C29" s="19">
        <v>99.603836059570298</v>
      </c>
      <c r="E29" s="18" t="s">
        <v>373</v>
      </c>
      <c r="F29" s="19">
        <v>8.9476280212402308</v>
      </c>
      <c r="G29" s="19">
        <v>80.732000000000014</v>
      </c>
    </row>
    <row r="30" spans="1:7" x14ac:dyDescent="0.35">
      <c r="A30" s="18" t="s">
        <v>43</v>
      </c>
      <c r="B30" s="19">
        <v>88.898999999999987</v>
      </c>
      <c r="C30" s="19">
        <v>100</v>
      </c>
      <c r="E30" s="18" t="s">
        <v>469</v>
      </c>
      <c r="F30" s="19">
        <v>137.33723144531254</v>
      </c>
      <c r="G30" s="19">
        <v>692.29899999999998</v>
      </c>
    </row>
    <row r="31" spans="1:7" x14ac:dyDescent="0.35">
      <c r="A31" s="18" t="s">
        <v>326</v>
      </c>
      <c r="B31" s="19">
        <v>88.150999999999996</v>
      </c>
      <c r="C31" s="19">
        <v>99.289352416992202</v>
      </c>
    </row>
    <row r="32" spans="1:7" x14ac:dyDescent="0.35">
      <c r="A32" s="18" t="s">
        <v>227</v>
      </c>
      <c r="B32" s="19">
        <v>88.037000000000006</v>
      </c>
      <c r="C32" s="19">
        <v>100</v>
      </c>
    </row>
    <row r="33" spans="1:3" x14ac:dyDescent="0.35">
      <c r="A33" s="18" t="s">
        <v>108</v>
      </c>
      <c r="B33" s="19">
        <v>88.015000000000015</v>
      </c>
      <c r="C33" s="19">
        <v>100</v>
      </c>
    </row>
    <row r="34" spans="1:3" x14ac:dyDescent="0.35">
      <c r="A34" s="18" t="s">
        <v>469</v>
      </c>
      <c r="B34" s="19">
        <v>2831.0390000000002</v>
      </c>
      <c r="C34" s="19">
        <v>2998.0959930419922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8402-F62F-42E9-B0FF-9B39F527154F}">
  <dimension ref="A3:F212"/>
  <sheetViews>
    <sheetView zoomScale="87" workbookViewId="0">
      <selection activeCell="C2" sqref="C2"/>
    </sheetView>
  </sheetViews>
  <sheetFormatPr defaultColWidth="8.81640625" defaultRowHeight="14.5" x14ac:dyDescent="0.35"/>
  <cols>
    <col min="1" max="1" width="28.81640625" bestFit="1" customWidth="1"/>
    <col min="2" max="2" width="23.36328125" bestFit="1" customWidth="1"/>
    <col min="3" max="3" width="22.453125" bestFit="1" customWidth="1"/>
    <col min="4" max="4" width="14.1796875" bestFit="1" customWidth="1"/>
    <col min="5" max="5" width="22" bestFit="1" customWidth="1"/>
    <col min="6" max="6" width="21.1796875" bestFit="1" customWidth="1"/>
  </cols>
  <sheetData>
    <row r="3" spans="1:6" x14ac:dyDescent="0.35">
      <c r="A3" s="6" t="s">
        <v>0</v>
      </c>
      <c r="B3" s="6" t="s">
        <v>473</v>
      </c>
      <c r="C3" s="6" t="s">
        <v>472</v>
      </c>
      <c r="D3" s="6" t="s">
        <v>480</v>
      </c>
      <c r="E3" t="s">
        <v>487</v>
      </c>
      <c r="F3" t="s">
        <v>488</v>
      </c>
    </row>
    <row r="4" spans="1:6" x14ac:dyDescent="0.35">
      <c r="A4" t="s">
        <v>8</v>
      </c>
      <c r="B4" t="s">
        <v>465</v>
      </c>
      <c r="C4" t="s">
        <v>474</v>
      </c>
      <c r="D4" t="s">
        <v>482</v>
      </c>
      <c r="E4">
        <v>0.27569999999999995</v>
      </c>
      <c r="F4">
        <v>0.72429999999999994</v>
      </c>
    </row>
    <row r="5" spans="1:6" x14ac:dyDescent="0.35">
      <c r="A5" t="s">
        <v>12</v>
      </c>
      <c r="B5">
        <v>1</v>
      </c>
      <c r="C5" t="s">
        <v>475</v>
      </c>
      <c r="D5" t="s">
        <v>476</v>
      </c>
      <c r="E5">
        <v>0.59316000000000002</v>
      </c>
      <c r="F5">
        <v>0.40683999999999987</v>
      </c>
    </row>
    <row r="6" spans="1:6" x14ac:dyDescent="0.35">
      <c r="A6" t="s">
        <v>112</v>
      </c>
      <c r="B6" t="s">
        <v>468</v>
      </c>
      <c r="C6" t="s">
        <v>475</v>
      </c>
      <c r="D6" t="s">
        <v>484</v>
      </c>
      <c r="E6">
        <v>0.71860999999999997</v>
      </c>
      <c r="F6">
        <v>0.28138999999999997</v>
      </c>
    </row>
    <row r="7" spans="1:6" x14ac:dyDescent="0.35">
      <c r="A7" t="s">
        <v>14</v>
      </c>
      <c r="B7">
        <v>1</v>
      </c>
      <c r="C7" t="s">
        <v>476</v>
      </c>
      <c r="D7" t="s">
        <v>476</v>
      </c>
      <c r="E7">
        <v>0.84126999999999996</v>
      </c>
      <c r="F7">
        <v>0.15872999999999998</v>
      </c>
    </row>
    <row r="8" spans="1:6" x14ac:dyDescent="0.35">
      <c r="A8" t="s">
        <v>10</v>
      </c>
      <c r="B8" t="s">
        <v>466</v>
      </c>
      <c r="C8" t="s">
        <v>474</v>
      </c>
      <c r="D8" t="s">
        <v>482</v>
      </c>
      <c r="E8">
        <v>0.45578000000000007</v>
      </c>
      <c r="F8">
        <v>0.54422000000000004</v>
      </c>
    </row>
    <row r="9" spans="1:6" x14ac:dyDescent="0.35">
      <c r="A9" t="s">
        <v>23</v>
      </c>
      <c r="B9" t="s">
        <v>468</v>
      </c>
      <c r="C9" t="s">
        <v>475</v>
      </c>
      <c r="D9" t="s">
        <v>484</v>
      </c>
      <c r="E9">
        <v>0.23046999999999998</v>
      </c>
      <c r="F9">
        <v>0.76953000000000005</v>
      </c>
    </row>
    <row r="10" spans="1:6" x14ac:dyDescent="0.35">
      <c r="A10" t="s">
        <v>18</v>
      </c>
      <c r="B10">
        <v>1</v>
      </c>
      <c r="C10" t="s">
        <v>474</v>
      </c>
      <c r="D10" t="s">
        <v>484</v>
      </c>
      <c r="E10">
        <v>0.92030000000000012</v>
      </c>
      <c r="F10">
        <v>7.9699999999999979E-2</v>
      </c>
    </row>
    <row r="11" spans="1:6" x14ac:dyDescent="0.35">
      <c r="A11" t="s">
        <v>20</v>
      </c>
      <c r="B11">
        <v>1</v>
      </c>
      <c r="C11" t="s">
        <v>477</v>
      </c>
      <c r="D11" t="s">
        <v>476</v>
      </c>
      <c r="E11">
        <v>0.62467000000000006</v>
      </c>
      <c r="F11">
        <v>0.37533000000000005</v>
      </c>
    </row>
    <row r="12" spans="1:6" x14ac:dyDescent="0.35">
      <c r="A12" t="s">
        <v>4</v>
      </c>
      <c r="B12" t="s">
        <v>465</v>
      </c>
      <c r="C12" t="s">
        <v>478</v>
      </c>
      <c r="D12" t="s">
        <v>481</v>
      </c>
      <c r="E12">
        <v>0.41106999999999999</v>
      </c>
      <c r="F12">
        <v>0.58893000000000006</v>
      </c>
    </row>
    <row r="13" spans="1:6" x14ac:dyDescent="0.35">
      <c r="A13" t="s">
        <v>25</v>
      </c>
      <c r="B13">
        <v>1</v>
      </c>
      <c r="C13" t="s">
        <v>477</v>
      </c>
      <c r="D13" t="s">
        <v>484</v>
      </c>
      <c r="E13">
        <v>0.89682999999999991</v>
      </c>
      <c r="F13">
        <v>0.10317000000000001</v>
      </c>
    </row>
    <row r="14" spans="1:6" x14ac:dyDescent="0.35">
      <c r="A14" t="s">
        <v>27</v>
      </c>
      <c r="B14">
        <v>1</v>
      </c>
      <c r="C14" t="s">
        <v>479</v>
      </c>
      <c r="D14" t="s">
        <v>481</v>
      </c>
      <c r="E14">
        <v>0.66110000000000002</v>
      </c>
      <c r="F14">
        <v>0.33889999999999998</v>
      </c>
    </row>
    <row r="15" spans="1:6" x14ac:dyDescent="0.35">
      <c r="A15" t="s">
        <v>29</v>
      </c>
      <c r="B15">
        <v>1</v>
      </c>
      <c r="C15" t="s">
        <v>474</v>
      </c>
      <c r="D15" t="s">
        <v>484</v>
      </c>
      <c r="E15">
        <v>0.55181000000000002</v>
      </c>
      <c r="F15">
        <v>0.44818999999999998</v>
      </c>
    </row>
    <row r="16" spans="1:6" x14ac:dyDescent="0.35">
      <c r="A16" t="s">
        <v>459</v>
      </c>
      <c r="B16">
        <v>1</v>
      </c>
      <c r="C16" t="s">
        <v>479</v>
      </c>
      <c r="D16" t="s">
        <v>484</v>
      </c>
      <c r="E16">
        <v>0.83</v>
      </c>
      <c r="F16">
        <v>0.17</v>
      </c>
    </row>
    <row r="17" spans="1:6" x14ac:dyDescent="0.35">
      <c r="A17" t="s">
        <v>43</v>
      </c>
      <c r="B17">
        <v>1</v>
      </c>
      <c r="C17" t="s">
        <v>477</v>
      </c>
      <c r="D17" t="s">
        <v>482</v>
      </c>
      <c r="E17">
        <v>0.88898999999999984</v>
      </c>
      <c r="F17">
        <v>0.11101000000000001</v>
      </c>
    </row>
    <row r="18" spans="1:6" x14ac:dyDescent="0.35">
      <c r="A18" t="s">
        <v>39</v>
      </c>
      <c r="B18" t="s">
        <v>465</v>
      </c>
      <c r="C18" t="s">
        <v>474</v>
      </c>
      <c r="D18" t="s">
        <v>484</v>
      </c>
      <c r="E18">
        <v>0.35790000000000011</v>
      </c>
      <c r="F18">
        <v>0.64209999999999978</v>
      </c>
    </row>
    <row r="19" spans="1:6" x14ac:dyDescent="0.35">
      <c r="A19" t="s">
        <v>58</v>
      </c>
      <c r="B19">
        <v>1</v>
      </c>
      <c r="C19" t="s">
        <v>478</v>
      </c>
      <c r="D19" t="s">
        <v>481</v>
      </c>
      <c r="E19">
        <v>0.31373999999999991</v>
      </c>
      <c r="F19">
        <v>0.6862600000000002</v>
      </c>
    </row>
    <row r="20" spans="1:6" x14ac:dyDescent="0.35">
      <c r="A20" t="s">
        <v>48</v>
      </c>
      <c r="B20">
        <v>1</v>
      </c>
      <c r="C20" t="s">
        <v>475</v>
      </c>
      <c r="D20" t="s">
        <v>476</v>
      </c>
      <c r="E20">
        <v>0.77416000000000007</v>
      </c>
      <c r="F20">
        <v>0.22584000000000001</v>
      </c>
    </row>
    <row r="21" spans="1:6" x14ac:dyDescent="0.35">
      <c r="A21" t="s">
        <v>33</v>
      </c>
      <c r="B21">
        <v>1</v>
      </c>
      <c r="C21" t="s">
        <v>479</v>
      </c>
      <c r="D21" t="s">
        <v>481</v>
      </c>
      <c r="E21">
        <v>0.9793400000000001</v>
      </c>
      <c r="F21">
        <v>2.0660000000000001E-2</v>
      </c>
    </row>
    <row r="22" spans="1:6" x14ac:dyDescent="0.35">
      <c r="A22" t="s">
        <v>50</v>
      </c>
      <c r="B22" t="s">
        <v>465</v>
      </c>
      <c r="C22" t="s">
        <v>475</v>
      </c>
      <c r="D22" t="s">
        <v>482</v>
      </c>
      <c r="E22">
        <v>0.43742000000000003</v>
      </c>
      <c r="F22">
        <v>0.56257999999999997</v>
      </c>
    </row>
    <row r="23" spans="1:6" x14ac:dyDescent="0.35">
      <c r="A23" t="s">
        <v>35</v>
      </c>
      <c r="B23" t="s">
        <v>466</v>
      </c>
      <c r="C23" t="s">
        <v>477</v>
      </c>
      <c r="D23" t="s">
        <v>482</v>
      </c>
      <c r="E23">
        <v>0.44847000000000004</v>
      </c>
      <c r="F23">
        <v>0.55152999999999996</v>
      </c>
    </row>
    <row r="24" spans="1:6" x14ac:dyDescent="0.35">
      <c r="A24" t="s">
        <v>52</v>
      </c>
      <c r="B24">
        <v>1</v>
      </c>
      <c r="C24" t="s">
        <v>478</v>
      </c>
      <c r="D24" t="s">
        <v>481</v>
      </c>
      <c r="E24">
        <v>1</v>
      </c>
      <c r="F24">
        <v>0</v>
      </c>
    </row>
    <row r="25" spans="1:6" x14ac:dyDescent="0.35">
      <c r="A25" t="s">
        <v>62</v>
      </c>
      <c r="B25">
        <v>1</v>
      </c>
      <c r="C25" t="s">
        <v>474</v>
      </c>
      <c r="D25" t="s">
        <v>484</v>
      </c>
      <c r="E25">
        <v>0.40094999999999997</v>
      </c>
      <c r="F25">
        <v>0.59904999999999997</v>
      </c>
    </row>
    <row r="26" spans="1:6" x14ac:dyDescent="0.35">
      <c r="A26" t="s">
        <v>54</v>
      </c>
      <c r="B26" t="s">
        <v>465</v>
      </c>
      <c r="C26" t="s">
        <v>474</v>
      </c>
      <c r="D26" t="s">
        <v>484</v>
      </c>
      <c r="E26">
        <v>0.69303000000000003</v>
      </c>
      <c r="F26">
        <v>0.30697000000000002</v>
      </c>
    </row>
    <row r="27" spans="1:6" x14ac:dyDescent="0.35">
      <c r="A27" t="s">
        <v>46</v>
      </c>
      <c r="B27">
        <v>1</v>
      </c>
      <c r="C27" t="s">
        <v>475</v>
      </c>
      <c r="D27" t="s">
        <v>476</v>
      </c>
      <c r="E27">
        <v>0.40135000000000004</v>
      </c>
      <c r="F27">
        <v>0.59865000000000002</v>
      </c>
    </row>
    <row r="28" spans="1:6" x14ac:dyDescent="0.35">
      <c r="A28" t="s">
        <v>64</v>
      </c>
      <c r="B28" t="s">
        <v>464</v>
      </c>
      <c r="C28" t="s">
        <v>477</v>
      </c>
      <c r="D28" t="s">
        <v>484</v>
      </c>
      <c r="E28">
        <v>0.57984000000000013</v>
      </c>
      <c r="F28">
        <v>0.42016000000000003</v>
      </c>
    </row>
    <row r="29" spans="1:6" x14ac:dyDescent="0.35">
      <c r="A29" t="s">
        <v>56</v>
      </c>
      <c r="B29">
        <v>1</v>
      </c>
      <c r="C29" t="s">
        <v>477</v>
      </c>
      <c r="D29" t="s">
        <v>481</v>
      </c>
      <c r="E29">
        <v>0.86172000000000015</v>
      </c>
      <c r="F29">
        <v>0.13827999999999999</v>
      </c>
    </row>
    <row r="30" spans="1:6" x14ac:dyDescent="0.35">
      <c r="A30" t="s">
        <v>60</v>
      </c>
      <c r="B30">
        <v>1</v>
      </c>
      <c r="C30" t="s">
        <v>476</v>
      </c>
      <c r="D30" t="s">
        <v>484</v>
      </c>
      <c r="E30">
        <v>0.77797000000000005</v>
      </c>
      <c r="F30">
        <v>0.22203000000000003</v>
      </c>
    </row>
    <row r="31" spans="1:6" x14ac:dyDescent="0.35">
      <c r="A31" t="s">
        <v>41</v>
      </c>
      <c r="B31">
        <v>1</v>
      </c>
      <c r="C31" t="s">
        <v>477</v>
      </c>
      <c r="D31" t="s">
        <v>476</v>
      </c>
      <c r="E31">
        <v>0.74580999999999986</v>
      </c>
      <c r="F31">
        <v>0.25419000000000003</v>
      </c>
    </row>
    <row r="32" spans="1:6" x14ac:dyDescent="0.35">
      <c r="A32" t="s">
        <v>37</v>
      </c>
      <c r="B32" t="s">
        <v>467</v>
      </c>
      <c r="C32" t="s">
        <v>474</v>
      </c>
      <c r="D32" t="s">
        <v>482</v>
      </c>
      <c r="E32">
        <v>0.31511000000000006</v>
      </c>
      <c r="F32">
        <v>0.68489</v>
      </c>
    </row>
    <row r="33" spans="1:6" x14ac:dyDescent="0.35">
      <c r="A33" t="s">
        <v>31</v>
      </c>
      <c r="B33" t="s">
        <v>467</v>
      </c>
      <c r="C33" t="s">
        <v>474</v>
      </c>
      <c r="D33" t="s">
        <v>482</v>
      </c>
      <c r="E33">
        <v>0.12667000000000009</v>
      </c>
      <c r="F33">
        <v>0.87332999999999994</v>
      </c>
    </row>
    <row r="34" spans="1:6" x14ac:dyDescent="0.35">
      <c r="A34" t="s">
        <v>90</v>
      </c>
      <c r="B34" t="s">
        <v>465</v>
      </c>
      <c r="C34" t="s">
        <v>475</v>
      </c>
      <c r="D34" t="s">
        <v>484</v>
      </c>
      <c r="E34">
        <v>0.66822999999999999</v>
      </c>
      <c r="F34">
        <v>0.33176999999999995</v>
      </c>
    </row>
    <row r="35" spans="1:6" x14ac:dyDescent="0.35">
      <c r="A35" t="s">
        <v>214</v>
      </c>
      <c r="B35" t="s">
        <v>466</v>
      </c>
      <c r="C35" t="s">
        <v>474</v>
      </c>
      <c r="D35" t="s">
        <v>484</v>
      </c>
      <c r="E35">
        <v>0.2118000000000001</v>
      </c>
      <c r="F35">
        <v>0.7881999999999999</v>
      </c>
    </row>
    <row r="36" spans="1:6" x14ac:dyDescent="0.35">
      <c r="A36" t="s">
        <v>80</v>
      </c>
      <c r="B36" t="s">
        <v>464</v>
      </c>
      <c r="C36" t="s">
        <v>477</v>
      </c>
      <c r="D36" t="s">
        <v>482</v>
      </c>
      <c r="E36">
        <v>0.55488999999999999</v>
      </c>
      <c r="F36">
        <v>0.44511000000000006</v>
      </c>
    </row>
    <row r="37" spans="1:6" x14ac:dyDescent="0.35">
      <c r="A37" t="s">
        <v>68</v>
      </c>
      <c r="B37">
        <v>1</v>
      </c>
      <c r="C37" t="s">
        <v>479</v>
      </c>
      <c r="D37" t="s">
        <v>484</v>
      </c>
      <c r="E37">
        <v>0.82182999999999995</v>
      </c>
      <c r="F37">
        <v>0.17817000000000005</v>
      </c>
    </row>
    <row r="38" spans="1:6" x14ac:dyDescent="0.35">
      <c r="A38" t="s">
        <v>66</v>
      </c>
      <c r="B38" t="s">
        <v>467</v>
      </c>
      <c r="C38" t="s">
        <v>479</v>
      </c>
      <c r="D38" t="s">
        <v>481</v>
      </c>
      <c r="E38">
        <v>0.40646000000000004</v>
      </c>
      <c r="F38">
        <v>0.59354000000000007</v>
      </c>
    </row>
    <row r="39" spans="1:6" x14ac:dyDescent="0.35">
      <c r="A39" t="s">
        <v>394</v>
      </c>
      <c r="B39" t="s">
        <v>467</v>
      </c>
      <c r="C39" t="s">
        <v>475</v>
      </c>
      <c r="D39" t="s">
        <v>482</v>
      </c>
      <c r="E39">
        <v>0.22781999999999999</v>
      </c>
      <c r="F39">
        <v>0.77217999999999998</v>
      </c>
    </row>
    <row r="40" spans="1:6" x14ac:dyDescent="0.35">
      <c r="A40" t="s">
        <v>73</v>
      </c>
      <c r="B40">
        <v>1</v>
      </c>
      <c r="C40" t="s">
        <v>474</v>
      </c>
      <c r="D40" t="s">
        <v>481</v>
      </c>
      <c r="E40">
        <v>0.31697999999999998</v>
      </c>
      <c r="F40">
        <v>0.68301999999999996</v>
      </c>
    </row>
    <row r="41" spans="1:6" x14ac:dyDescent="0.35">
      <c r="A41" t="s">
        <v>74</v>
      </c>
      <c r="B41">
        <v>1</v>
      </c>
      <c r="C41" t="s">
        <v>477</v>
      </c>
      <c r="D41" t="s">
        <v>481</v>
      </c>
      <c r="E41">
        <v>0.89856999999999998</v>
      </c>
      <c r="F41">
        <v>0.10143000000000002</v>
      </c>
    </row>
    <row r="42" spans="1:6" x14ac:dyDescent="0.35">
      <c r="A42" t="s">
        <v>76</v>
      </c>
      <c r="B42">
        <v>1</v>
      </c>
      <c r="C42" t="s">
        <v>474</v>
      </c>
      <c r="D42" t="s">
        <v>481</v>
      </c>
      <c r="E42">
        <v>0.57903000000000016</v>
      </c>
      <c r="F42">
        <v>0.42096999999999996</v>
      </c>
    </row>
    <row r="43" spans="1:6" x14ac:dyDescent="0.35">
      <c r="A43" t="s">
        <v>86</v>
      </c>
      <c r="B43" t="s">
        <v>468</v>
      </c>
      <c r="C43" t="s">
        <v>477</v>
      </c>
      <c r="D43" t="s">
        <v>484</v>
      </c>
      <c r="E43">
        <v>0.76978000000000002</v>
      </c>
      <c r="F43">
        <v>0.23022000000000001</v>
      </c>
    </row>
    <row r="44" spans="1:6" x14ac:dyDescent="0.35">
      <c r="A44" t="s">
        <v>88</v>
      </c>
      <c r="B44" t="s">
        <v>465</v>
      </c>
      <c r="C44" t="s">
        <v>477</v>
      </c>
      <c r="D44" t="s">
        <v>482</v>
      </c>
      <c r="E44">
        <v>0.28541</v>
      </c>
      <c r="F44">
        <v>0.71458999999999995</v>
      </c>
    </row>
    <row r="45" spans="1:6" x14ac:dyDescent="0.35">
      <c r="A45" t="s">
        <v>82</v>
      </c>
      <c r="B45" t="s">
        <v>467</v>
      </c>
      <c r="C45" t="s">
        <v>474</v>
      </c>
      <c r="D45" t="s">
        <v>482</v>
      </c>
      <c r="E45">
        <v>0.43537000000000003</v>
      </c>
      <c r="F45">
        <v>0.56462999999999997</v>
      </c>
    </row>
    <row r="46" spans="1:6" x14ac:dyDescent="0.35">
      <c r="A46" t="s">
        <v>84</v>
      </c>
      <c r="B46" t="s">
        <v>464</v>
      </c>
      <c r="C46" t="s">
        <v>478</v>
      </c>
      <c r="D46" t="s">
        <v>482</v>
      </c>
      <c r="E46">
        <v>0.66212000000000004</v>
      </c>
      <c r="F46">
        <v>0.33788000000000001</v>
      </c>
    </row>
    <row r="47" spans="1:6" x14ac:dyDescent="0.35">
      <c r="A47" t="s">
        <v>92</v>
      </c>
      <c r="B47">
        <v>1</v>
      </c>
      <c r="C47" t="s">
        <v>474</v>
      </c>
      <c r="D47" t="s">
        <v>484</v>
      </c>
      <c r="E47">
        <v>0.78478999999999999</v>
      </c>
      <c r="F47">
        <v>0.21521000000000001</v>
      </c>
    </row>
    <row r="48" spans="1:6" x14ac:dyDescent="0.35">
      <c r="A48" t="s">
        <v>78</v>
      </c>
      <c r="B48" t="s">
        <v>464</v>
      </c>
      <c r="C48" t="s">
        <v>474</v>
      </c>
      <c r="D48" t="s">
        <v>482</v>
      </c>
      <c r="E48">
        <v>0.55545000000000011</v>
      </c>
      <c r="F48">
        <v>0.44455</v>
      </c>
    </row>
    <row r="49" spans="1:6" x14ac:dyDescent="0.35">
      <c r="A49" t="s">
        <v>174</v>
      </c>
      <c r="B49">
        <v>1</v>
      </c>
      <c r="C49" t="s">
        <v>478</v>
      </c>
      <c r="D49" t="s">
        <v>476</v>
      </c>
      <c r="E49">
        <v>0.59613000000000005</v>
      </c>
      <c r="F49">
        <v>0.40387000000000001</v>
      </c>
    </row>
    <row r="50" spans="1:6" x14ac:dyDescent="0.35">
      <c r="A50" t="s">
        <v>95</v>
      </c>
      <c r="B50">
        <v>1</v>
      </c>
      <c r="C50" t="s">
        <v>477</v>
      </c>
      <c r="D50" t="s">
        <v>481</v>
      </c>
      <c r="E50">
        <v>0.77299999999999991</v>
      </c>
      <c r="F50">
        <v>0.22700000000000001</v>
      </c>
    </row>
    <row r="51" spans="1:6" x14ac:dyDescent="0.35">
      <c r="A51" t="s">
        <v>98</v>
      </c>
      <c r="B51">
        <v>1</v>
      </c>
      <c r="C51" t="s">
        <v>476</v>
      </c>
      <c r="D51" t="s">
        <v>484</v>
      </c>
      <c r="E51">
        <v>0.66774000000000011</v>
      </c>
      <c r="F51">
        <v>0.33226</v>
      </c>
    </row>
    <row r="52" spans="1:6" x14ac:dyDescent="0.35">
      <c r="A52" t="s">
        <v>100</v>
      </c>
      <c r="B52">
        <v>1</v>
      </c>
      <c r="C52" t="s">
        <v>475</v>
      </c>
      <c r="D52" t="s">
        <v>481</v>
      </c>
      <c r="E52">
        <v>0.72983000000000009</v>
      </c>
      <c r="F52">
        <v>0.27017000000000002</v>
      </c>
    </row>
    <row r="53" spans="1:6" x14ac:dyDescent="0.35">
      <c r="A53" t="s">
        <v>108</v>
      </c>
      <c r="B53">
        <v>1</v>
      </c>
      <c r="C53" t="s">
        <v>478</v>
      </c>
      <c r="D53" t="s">
        <v>481</v>
      </c>
      <c r="E53">
        <v>0.8801500000000001</v>
      </c>
      <c r="F53">
        <v>0.11984999999999998</v>
      </c>
    </row>
    <row r="54" spans="1:6" x14ac:dyDescent="0.35">
      <c r="A54" t="s">
        <v>104</v>
      </c>
      <c r="B54" t="s">
        <v>464</v>
      </c>
      <c r="C54" t="s">
        <v>474</v>
      </c>
      <c r="D54" t="s">
        <v>484</v>
      </c>
      <c r="E54">
        <v>0.77522999999999986</v>
      </c>
      <c r="F54">
        <v>0.22477000000000003</v>
      </c>
    </row>
    <row r="55" spans="1:6" x14ac:dyDescent="0.35">
      <c r="A55" t="s">
        <v>106</v>
      </c>
      <c r="B55">
        <v>1</v>
      </c>
      <c r="C55" t="s">
        <v>475</v>
      </c>
      <c r="D55" t="s">
        <v>481</v>
      </c>
      <c r="E55">
        <v>0.70098000000000005</v>
      </c>
      <c r="F55">
        <v>0.29901999999999995</v>
      </c>
    </row>
    <row r="56" spans="1:6" x14ac:dyDescent="0.35">
      <c r="A56" t="s">
        <v>110</v>
      </c>
      <c r="B56">
        <v>1</v>
      </c>
      <c r="C56" t="s">
        <v>474</v>
      </c>
      <c r="D56" t="s">
        <v>484</v>
      </c>
      <c r="E56">
        <v>0.80647000000000002</v>
      </c>
      <c r="F56">
        <v>0.19353000000000001</v>
      </c>
    </row>
    <row r="57" spans="1:6" x14ac:dyDescent="0.35">
      <c r="A57" t="s">
        <v>119</v>
      </c>
      <c r="B57">
        <v>1</v>
      </c>
      <c r="C57" t="s">
        <v>474</v>
      </c>
      <c r="D57" t="s">
        <v>484</v>
      </c>
      <c r="E57">
        <v>0.64215999999999995</v>
      </c>
      <c r="F57">
        <v>0.35783999999999999</v>
      </c>
    </row>
    <row r="58" spans="1:6" x14ac:dyDescent="0.35">
      <c r="A58" t="s">
        <v>121</v>
      </c>
      <c r="B58">
        <v>1</v>
      </c>
      <c r="C58" t="s">
        <v>474</v>
      </c>
      <c r="D58" t="s">
        <v>484</v>
      </c>
      <c r="E58">
        <v>0.43329999999999996</v>
      </c>
      <c r="F58">
        <v>0.56670000000000009</v>
      </c>
    </row>
    <row r="59" spans="1:6" x14ac:dyDescent="0.35">
      <c r="A59" t="s">
        <v>365</v>
      </c>
      <c r="B59" t="s">
        <v>468</v>
      </c>
      <c r="C59" t="s">
        <v>475</v>
      </c>
      <c r="D59" t="s">
        <v>481</v>
      </c>
      <c r="E59">
        <v>0.67642999999999998</v>
      </c>
      <c r="F59">
        <v>0.32356999999999997</v>
      </c>
    </row>
    <row r="60" spans="1:6" x14ac:dyDescent="0.35">
      <c r="A60" t="s">
        <v>156</v>
      </c>
      <c r="B60" t="s">
        <v>464</v>
      </c>
      <c r="C60" t="s">
        <v>479</v>
      </c>
      <c r="D60" t="s">
        <v>483</v>
      </c>
      <c r="E60">
        <v>0.4029600000000001</v>
      </c>
      <c r="F60">
        <v>0.5970399999999999</v>
      </c>
    </row>
    <row r="61" spans="1:6" x14ac:dyDescent="0.35">
      <c r="A61" t="s">
        <v>124</v>
      </c>
      <c r="B61" t="s">
        <v>466</v>
      </c>
      <c r="C61" t="s">
        <v>474</v>
      </c>
      <c r="D61" t="s">
        <v>484</v>
      </c>
      <c r="E61">
        <v>0.23038114285714298</v>
      </c>
      <c r="F61">
        <v>0.76961885714285705</v>
      </c>
    </row>
    <row r="62" spans="1:6" x14ac:dyDescent="0.35">
      <c r="A62" t="s">
        <v>128</v>
      </c>
      <c r="B62">
        <v>1</v>
      </c>
      <c r="C62" t="s">
        <v>475</v>
      </c>
      <c r="D62" t="s">
        <v>476</v>
      </c>
      <c r="E62">
        <v>0.67415000000000003</v>
      </c>
      <c r="F62">
        <v>0.32584999999999997</v>
      </c>
    </row>
    <row r="63" spans="1:6" x14ac:dyDescent="0.35">
      <c r="A63" t="s">
        <v>130</v>
      </c>
      <c r="B63" t="s">
        <v>466</v>
      </c>
      <c r="C63" t="s">
        <v>474</v>
      </c>
      <c r="D63" t="s">
        <v>482</v>
      </c>
      <c r="E63">
        <v>0.20379</v>
      </c>
      <c r="F63">
        <v>0.79620999999999997</v>
      </c>
    </row>
    <row r="64" spans="1:6" x14ac:dyDescent="0.35">
      <c r="A64" t="s">
        <v>140</v>
      </c>
      <c r="B64">
        <v>1</v>
      </c>
      <c r="C64" t="s">
        <v>475</v>
      </c>
      <c r="D64" t="s">
        <v>481</v>
      </c>
      <c r="E64">
        <v>0.42416999999999994</v>
      </c>
      <c r="F64">
        <v>0.57583000000000006</v>
      </c>
    </row>
    <row r="65" spans="1:6" x14ac:dyDescent="0.35">
      <c r="A65" t="s">
        <v>136</v>
      </c>
      <c r="B65" t="s">
        <v>468</v>
      </c>
      <c r="C65" t="s">
        <v>477</v>
      </c>
      <c r="D65" t="s">
        <v>481</v>
      </c>
      <c r="E65">
        <v>0.54467999999999994</v>
      </c>
      <c r="F65">
        <v>0.45532</v>
      </c>
    </row>
    <row r="66" spans="1:6" x14ac:dyDescent="0.35">
      <c r="A66" t="s">
        <v>134</v>
      </c>
      <c r="B66">
        <v>1</v>
      </c>
      <c r="C66" t="s">
        <v>478</v>
      </c>
      <c r="D66" t="s">
        <v>481</v>
      </c>
      <c r="E66">
        <v>0.84494999999999998</v>
      </c>
      <c r="F66">
        <v>0.15504999999999999</v>
      </c>
    </row>
    <row r="67" spans="1:6" x14ac:dyDescent="0.35">
      <c r="A67" t="s">
        <v>138</v>
      </c>
      <c r="B67">
        <v>1</v>
      </c>
      <c r="C67" t="s">
        <v>478</v>
      </c>
      <c r="D67" t="s">
        <v>481</v>
      </c>
      <c r="E67">
        <v>0.79977999999999982</v>
      </c>
      <c r="F67">
        <v>0.20021999999999998</v>
      </c>
    </row>
    <row r="68" spans="1:6" x14ac:dyDescent="0.35">
      <c r="A68" t="s">
        <v>142</v>
      </c>
      <c r="B68" t="s">
        <v>465</v>
      </c>
      <c r="C68" t="s">
        <v>475</v>
      </c>
      <c r="D68" t="s">
        <v>482</v>
      </c>
      <c r="E68">
        <v>0.87549999999999994</v>
      </c>
      <c r="F68">
        <v>0.12449999999999999</v>
      </c>
    </row>
    <row r="69" spans="1:6" x14ac:dyDescent="0.35">
      <c r="A69" t="s">
        <v>460</v>
      </c>
      <c r="B69" t="s">
        <v>466</v>
      </c>
      <c r="C69" t="s">
        <v>475</v>
      </c>
      <c r="D69" t="s">
        <v>482</v>
      </c>
      <c r="E69">
        <v>0.61</v>
      </c>
      <c r="F69">
        <v>0.39</v>
      </c>
    </row>
    <row r="70" spans="1:6" x14ac:dyDescent="0.35">
      <c r="A70" t="s">
        <v>146</v>
      </c>
      <c r="B70">
        <v>1</v>
      </c>
      <c r="C70" t="s">
        <v>474</v>
      </c>
      <c r="D70" t="s">
        <v>476</v>
      </c>
      <c r="E70">
        <v>0.54025000000000001</v>
      </c>
      <c r="F70">
        <v>0.45975000000000005</v>
      </c>
    </row>
    <row r="71" spans="1:6" x14ac:dyDescent="0.35">
      <c r="A71" t="s">
        <v>102</v>
      </c>
      <c r="B71">
        <v>1</v>
      </c>
      <c r="C71" t="s">
        <v>479</v>
      </c>
      <c r="D71" t="s">
        <v>476</v>
      </c>
      <c r="E71">
        <v>0.75721000000000005</v>
      </c>
      <c r="F71">
        <v>0.24279000000000001</v>
      </c>
    </row>
    <row r="72" spans="1:6" x14ac:dyDescent="0.35">
      <c r="A72" t="s">
        <v>148</v>
      </c>
      <c r="B72" t="s">
        <v>465</v>
      </c>
      <c r="C72" t="s">
        <v>474</v>
      </c>
      <c r="D72" t="s">
        <v>482</v>
      </c>
      <c r="E72">
        <v>0.55313000000000012</v>
      </c>
      <c r="F72">
        <v>0.44686999999999988</v>
      </c>
    </row>
    <row r="73" spans="1:6" x14ac:dyDescent="0.35">
      <c r="A73" t="s">
        <v>158</v>
      </c>
      <c r="B73">
        <v>1</v>
      </c>
      <c r="C73" t="s">
        <v>476</v>
      </c>
      <c r="D73" t="s">
        <v>476</v>
      </c>
      <c r="E73">
        <v>0.78643999999999992</v>
      </c>
      <c r="F73">
        <v>0.21356000000000003</v>
      </c>
    </row>
    <row r="74" spans="1:6" x14ac:dyDescent="0.35">
      <c r="A74" t="s">
        <v>162</v>
      </c>
      <c r="B74">
        <v>1</v>
      </c>
      <c r="C74" t="s">
        <v>475</v>
      </c>
      <c r="D74" t="s">
        <v>476</v>
      </c>
      <c r="E74">
        <v>0.87160000000000015</v>
      </c>
      <c r="F74">
        <v>0.12840000000000001</v>
      </c>
    </row>
    <row r="75" spans="1:6" x14ac:dyDescent="0.35">
      <c r="A75" t="s">
        <v>160</v>
      </c>
      <c r="B75" t="s">
        <v>465</v>
      </c>
      <c r="C75" t="s">
        <v>477</v>
      </c>
      <c r="D75" t="s">
        <v>481</v>
      </c>
      <c r="E75">
        <v>0.35656000000000004</v>
      </c>
      <c r="F75">
        <v>0.6434399999999999</v>
      </c>
    </row>
    <row r="76" spans="1:6" x14ac:dyDescent="0.35">
      <c r="A76" t="s">
        <v>165</v>
      </c>
      <c r="B76">
        <v>1</v>
      </c>
      <c r="C76" t="s">
        <v>475</v>
      </c>
      <c r="D76" t="s">
        <v>481</v>
      </c>
      <c r="E76">
        <v>0.9466699999999999</v>
      </c>
      <c r="F76">
        <v>5.3329999999999995E-2</v>
      </c>
    </row>
    <row r="77" spans="1:6" x14ac:dyDescent="0.35">
      <c r="A77" t="s">
        <v>163</v>
      </c>
      <c r="B77" t="s">
        <v>465</v>
      </c>
      <c r="C77" t="s">
        <v>474</v>
      </c>
      <c r="D77" t="s">
        <v>484</v>
      </c>
      <c r="E77">
        <v>0.52491999999999994</v>
      </c>
      <c r="F77">
        <v>0.47508</v>
      </c>
    </row>
    <row r="78" spans="1:6" x14ac:dyDescent="0.35">
      <c r="A78" t="s">
        <v>151</v>
      </c>
      <c r="B78" t="s">
        <v>466</v>
      </c>
      <c r="C78" t="s">
        <v>474</v>
      </c>
      <c r="D78" t="s">
        <v>482</v>
      </c>
      <c r="E78">
        <v>0.38150000000000001</v>
      </c>
      <c r="F78">
        <v>0.61849999999999994</v>
      </c>
    </row>
    <row r="79" spans="1:6" x14ac:dyDescent="0.35">
      <c r="A79" t="s">
        <v>154</v>
      </c>
      <c r="B79" t="s">
        <v>467</v>
      </c>
      <c r="C79" t="s">
        <v>474</v>
      </c>
      <c r="D79" t="s">
        <v>482</v>
      </c>
      <c r="E79">
        <v>0.50834000000000001</v>
      </c>
      <c r="F79">
        <v>0.49166000000000004</v>
      </c>
    </row>
    <row r="80" spans="1:6" x14ac:dyDescent="0.35">
      <c r="A80" t="s">
        <v>166</v>
      </c>
      <c r="B80" t="s">
        <v>465</v>
      </c>
      <c r="C80" t="s">
        <v>474</v>
      </c>
      <c r="D80" t="s">
        <v>481</v>
      </c>
      <c r="E80">
        <v>0.28784000000000004</v>
      </c>
      <c r="F80">
        <v>0.7121599999999999</v>
      </c>
    </row>
    <row r="81" spans="1:6" x14ac:dyDescent="0.35">
      <c r="A81" t="s">
        <v>176</v>
      </c>
      <c r="B81" t="s">
        <v>466</v>
      </c>
      <c r="C81" t="s">
        <v>477</v>
      </c>
      <c r="D81" t="s">
        <v>484</v>
      </c>
      <c r="E81">
        <v>0.60883000000000009</v>
      </c>
      <c r="F81">
        <v>0.39116999999999991</v>
      </c>
    </row>
    <row r="82" spans="1:6" x14ac:dyDescent="0.35">
      <c r="A82" t="s">
        <v>171</v>
      </c>
      <c r="B82" t="s">
        <v>465</v>
      </c>
      <c r="C82" t="s">
        <v>474</v>
      </c>
      <c r="D82" t="s">
        <v>484</v>
      </c>
      <c r="E82">
        <v>0.55893000000000004</v>
      </c>
      <c r="F82">
        <v>0.44107000000000002</v>
      </c>
    </row>
    <row r="83" spans="1:6" x14ac:dyDescent="0.35">
      <c r="A83" t="s">
        <v>169</v>
      </c>
      <c r="B83">
        <v>1</v>
      </c>
      <c r="C83" t="s">
        <v>477</v>
      </c>
      <c r="D83" t="s">
        <v>481</v>
      </c>
      <c r="E83">
        <v>1</v>
      </c>
      <c r="F83">
        <v>0</v>
      </c>
    </row>
    <row r="84" spans="1:6" x14ac:dyDescent="0.35">
      <c r="A84" t="s">
        <v>178</v>
      </c>
      <c r="B84">
        <v>1</v>
      </c>
      <c r="C84" t="s">
        <v>478</v>
      </c>
      <c r="D84" t="s">
        <v>476</v>
      </c>
      <c r="E84">
        <v>0.72108000000000005</v>
      </c>
      <c r="F84">
        <v>0.27892</v>
      </c>
    </row>
    <row r="85" spans="1:6" x14ac:dyDescent="0.35">
      <c r="A85" t="s">
        <v>196</v>
      </c>
      <c r="B85">
        <v>1</v>
      </c>
      <c r="C85" t="s">
        <v>479</v>
      </c>
      <c r="D85" t="s">
        <v>484</v>
      </c>
      <c r="E85">
        <v>0.94318999999999997</v>
      </c>
      <c r="F85">
        <v>5.6810000000000006E-2</v>
      </c>
    </row>
    <row r="86" spans="1:6" x14ac:dyDescent="0.35">
      <c r="A86" t="s">
        <v>188</v>
      </c>
      <c r="B86" t="s">
        <v>465</v>
      </c>
      <c r="C86" t="s">
        <v>474</v>
      </c>
      <c r="D86" t="s">
        <v>484</v>
      </c>
      <c r="E86">
        <v>0.33534999999999998</v>
      </c>
      <c r="F86">
        <v>0.66464999999999996</v>
      </c>
    </row>
    <row r="87" spans="1:6" x14ac:dyDescent="0.35">
      <c r="A87" t="s">
        <v>184</v>
      </c>
      <c r="B87" t="s">
        <v>468</v>
      </c>
      <c r="C87" t="s">
        <v>474</v>
      </c>
      <c r="D87" t="s">
        <v>484</v>
      </c>
      <c r="E87">
        <v>0.55176999999999998</v>
      </c>
      <c r="F87">
        <v>0.44822999999999996</v>
      </c>
    </row>
    <row r="88" spans="1:6" x14ac:dyDescent="0.35">
      <c r="A88" t="s">
        <v>461</v>
      </c>
      <c r="B88">
        <v>1</v>
      </c>
      <c r="C88" t="s">
        <v>477</v>
      </c>
      <c r="D88" t="s">
        <v>484</v>
      </c>
      <c r="E88">
        <v>0.74</v>
      </c>
      <c r="F88">
        <v>0.26</v>
      </c>
    </row>
    <row r="89" spans="1:6" x14ac:dyDescent="0.35">
      <c r="A89" t="s">
        <v>194</v>
      </c>
      <c r="B89">
        <v>1</v>
      </c>
      <c r="C89" t="s">
        <v>474</v>
      </c>
      <c r="D89" t="s">
        <v>482</v>
      </c>
      <c r="E89">
        <v>0.69723000000000002</v>
      </c>
      <c r="F89">
        <v>0.30277000000000004</v>
      </c>
    </row>
    <row r="90" spans="1:6" x14ac:dyDescent="0.35">
      <c r="A90" t="s">
        <v>191</v>
      </c>
      <c r="B90">
        <v>1</v>
      </c>
      <c r="C90" t="s">
        <v>475</v>
      </c>
      <c r="D90" t="s">
        <v>484</v>
      </c>
      <c r="E90">
        <v>0.63834000000000002</v>
      </c>
      <c r="F90">
        <v>0.36165999999999998</v>
      </c>
    </row>
    <row r="91" spans="1:6" x14ac:dyDescent="0.35">
      <c r="A91" t="s">
        <v>187</v>
      </c>
      <c r="B91">
        <v>1</v>
      </c>
      <c r="C91" t="s">
        <v>474</v>
      </c>
      <c r="D91" t="s">
        <v>481</v>
      </c>
      <c r="E91">
        <v>0.52371000000000001</v>
      </c>
      <c r="F91">
        <v>0.47629000000000005</v>
      </c>
    </row>
    <row r="92" spans="1:6" x14ac:dyDescent="0.35">
      <c r="A92" t="s">
        <v>198</v>
      </c>
      <c r="B92">
        <v>1</v>
      </c>
      <c r="C92" t="s">
        <v>474</v>
      </c>
      <c r="D92" t="s">
        <v>484</v>
      </c>
      <c r="E92">
        <v>0.92269999999999996</v>
      </c>
      <c r="F92">
        <v>7.7300000000000008E-2</v>
      </c>
    </row>
    <row r="93" spans="1:6" x14ac:dyDescent="0.35">
      <c r="A93" t="s">
        <v>200</v>
      </c>
      <c r="B93">
        <v>1</v>
      </c>
      <c r="C93" t="s">
        <v>476</v>
      </c>
      <c r="D93" t="s">
        <v>481</v>
      </c>
      <c r="E93">
        <v>0.69277000000000011</v>
      </c>
      <c r="F93">
        <v>0.30723000000000006</v>
      </c>
    </row>
    <row r="94" spans="1:6" x14ac:dyDescent="0.35">
      <c r="A94" t="s">
        <v>202</v>
      </c>
      <c r="B94" t="s">
        <v>468</v>
      </c>
      <c r="C94" t="s">
        <v>479</v>
      </c>
      <c r="D94" t="s">
        <v>481</v>
      </c>
      <c r="E94">
        <v>0.55282999999999993</v>
      </c>
      <c r="F94">
        <v>0.44717000000000001</v>
      </c>
    </row>
    <row r="95" spans="1:6" x14ac:dyDescent="0.35">
      <c r="A95" t="s">
        <v>206</v>
      </c>
      <c r="B95">
        <v>1</v>
      </c>
      <c r="C95" t="s">
        <v>478</v>
      </c>
      <c r="D95" t="s">
        <v>476</v>
      </c>
      <c r="E95">
        <v>0.94316000000000011</v>
      </c>
      <c r="F95">
        <v>5.6840000000000009E-2</v>
      </c>
    </row>
    <row r="96" spans="1:6" x14ac:dyDescent="0.35">
      <c r="A96" t="s">
        <v>204</v>
      </c>
      <c r="B96">
        <v>1</v>
      </c>
      <c r="C96" t="s">
        <v>474</v>
      </c>
      <c r="D96" t="s">
        <v>483</v>
      </c>
      <c r="E96">
        <v>0.84126999999999996</v>
      </c>
      <c r="F96">
        <v>0.15872999999999998</v>
      </c>
    </row>
    <row r="97" spans="1:6" x14ac:dyDescent="0.35">
      <c r="A97" t="s">
        <v>208</v>
      </c>
      <c r="B97">
        <v>1</v>
      </c>
      <c r="C97" t="s">
        <v>477</v>
      </c>
      <c r="D97" t="s">
        <v>484</v>
      </c>
      <c r="E97">
        <v>0.53238999999999992</v>
      </c>
      <c r="F97">
        <v>0.46761000000000003</v>
      </c>
    </row>
    <row r="98" spans="1:6" x14ac:dyDescent="0.35">
      <c r="A98" t="s">
        <v>210</v>
      </c>
      <c r="B98" t="s">
        <v>464</v>
      </c>
      <c r="C98" t="s">
        <v>474</v>
      </c>
      <c r="D98" t="s">
        <v>482</v>
      </c>
      <c r="E98">
        <v>0.26494000000000001</v>
      </c>
      <c r="F98">
        <v>0.73506000000000005</v>
      </c>
    </row>
    <row r="99" spans="1:6" x14ac:dyDescent="0.35">
      <c r="A99" t="s">
        <v>216</v>
      </c>
      <c r="B99" t="s">
        <v>465</v>
      </c>
      <c r="C99" t="s">
        <v>477</v>
      </c>
      <c r="D99" t="s">
        <v>484</v>
      </c>
      <c r="E99">
        <v>0.44603000000000009</v>
      </c>
      <c r="F99">
        <v>0.55396999999999996</v>
      </c>
    </row>
    <row r="100" spans="1:6" x14ac:dyDescent="0.35">
      <c r="A100" t="s">
        <v>220</v>
      </c>
      <c r="B100">
        <v>1</v>
      </c>
      <c r="C100" t="s">
        <v>475</v>
      </c>
      <c r="D100" t="s">
        <v>481</v>
      </c>
      <c r="E100">
        <v>0.82711999999999997</v>
      </c>
      <c r="F100">
        <v>0.17288000000000001</v>
      </c>
    </row>
    <row r="101" spans="1:6" x14ac:dyDescent="0.35">
      <c r="A101" t="s">
        <v>448</v>
      </c>
      <c r="B101">
        <v>1</v>
      </c>
      <c r="C101" t="s">
        <v>477</v>
      </c>
      <c r="D101" t="s">
        <v>481</v>
      </c>
      <c r="E101">
        <v>1</v>
      </c>
      <c r="F101">
        <v>0</v>
      </c>
    </row>
    <row r="102" spans="1:6" x14ac:dyDescent="0.35">
      <c r="A102" t="s">
        <v>222</v>
      </c>
      <c r="B102">
        <v>1</v>
      </c>
      <c r="C102" t="s">
        <v>478</v>
      </c>
      <c r="D102" t="s">
        <v>483</v>
      </c>
      <c r="E102">
        <v>0.98373999999999995</v>
      </c>
      <c r="F102">
        <v>1.626E-2</v>
      </c>
    </row>
    <row r="103" spans="1:6" x14ac:dyDescent="0.35">
      <c r="A103" t="s">
        <v>212</v>
      </c>
      <c r="B103">
        <v>1</v>
      </c>
      <c r="C103" t="s">
        <v>474</v>
      </c>
      <c r="D103" t="s">
        <v>484</v>
      </c>
      <c r="E103">
        <v>0.36014000000000002</v>
      </c>
      <c r="F103">
        <v>0.6398600000000001</v>
      </c>
    </row>
    <row r="104" spans="1:6" x14ac:dyDescent="0.35">
      <c r="A104" t="s">
        <v>225</v>
      </c>
      <c r="B104" t="s">
        <v>465</v>
      </c>
      <c r="C104" t="s">
        <v>474</v>
      </c>
      <c r="D104" t="s">
        <v>484</v>
      </c>
      <c r="E104">
        <v>0.40669</v>
      </c>
      <c r="F104">
        <v>0.59331</v>
      </c>
    </row>
    <row r="105" spans="1:6" x14ac:dyDescent="0.35">
      <c r="A105" t="s">
        <v>235</v>
      </c>
      <c r="B105" t="s">
        <v>468</v>
      </c>
      <c r="C105" t="s">
        <v>477</v>
      </c>
      <c r="D105" t="s">
        <v>484</v>
      </c>
      <c r="E105">
        <v>0.80334635799248588</v>
      </c>
      <c r="F105">
        <v>0.19665364200751401</v>
      </c>
    </row>
    <row r="106" spans="1:6" x14ac:dyDescent="0.35">
      <c r="A106" t="s">
        <v>251</v>
      </c>
      <c r="B106">
        <v>1</v>
      </c>
      <c r="C106" t="s">
        <v>475</v>
      </c>
      <c r="D106" t="s">
        <v>476</v>
      </c>
      <c r="E106">
        <v>0.67357</v>
      </c>
      <c r="F106">
        <v>0.32642999999999994</v>
      </c>
    </row>
    <row r="107" spans="1:6" x14ac:dyDescent="0.35">
      <c r="A107" t="s">
        <v>227</v>
      </c>
      <c r="B107">
        <v>1</v>
      </c>
      <c r="C107" t="s">
        <v>474</v>
      </c>
      <c r="D107" t="s">
        <v>482</v>
      </c>
      <c r="E107">
        <v>0.8803700000000001</v>
      </c>
      <c r="F107">
        <v>0.11962999999999999</v>
      </c>
    </row>
    <row r="108" spans="1:6" x14ac:dyDescent="0.35">
      <c r="A108" t="s">
        <v>244</v>
      </c>
      <c r="B108" t="s">
        <v>466</v>
      </c>
      <c r="C108" t="s">
        <v>475</v>
      </c>
      <c r="D108" t="s">
        <v>484</v>
      </c>
      <c r="E108">
        <v>0.28371999999999997</v>
      </c>
      <c r="F108">
        <v>0.71627999999999992</v>
      </c>
    </row>
    <row r="109" spans="1:6" x14ac:dyDescent="0.35">
      <c r="A109" t="s">
        <v>229</v>
      </c>
      <c r="B109" t="s">
        <v>467</v>
      </c>
      <c r="C109" t="s">
        <v>474</v>
      </c>
      <c r="D109" t="s">
        <v>482</v>
      </c>
      <c r="E109">
        <v>0.50505</v>
      </c>
      <c r="F109">
        <v>0.49495</v>
      </c>
    </row>
    <row r="110" spans="1:6" x14ac:dyDescent="0.35">
      <c r="A110" t="s">
        <v>231</v>
      </c>
      <c r="B110" t="s">
        <v>468</v>
      </c>
      <c r="C110" t="s">
        <v>476</v>
      </c>
      <c r="D110" t="s">
        <v>481</v>
      </c>
      <c r="E110">
        <v>0.78960999999999992</v>
      </c>
      <c r="F110">
        <v>0.21039000000000002</v>
      </c>
    </row>
    <row r="111" spans="1:6" x14ac:dyDescent="0.35">
      <c r="A111" t="s">
        <v>238</v>
      </c>
      <c r="B111">
        <v>1</v>
      </c>
      <c r="C111" t="s">
        <v>477</v>
      </c>
      <c r="D111" t="s">
        <v>481</v>
      </c>
      <c r="E111">
        <v>0.14286000000000004</v>
      </c>
      <c r="F111">
        <v>0.8571399999999999</v>
      </c>
    </row>
    <row r="112" spans="1:6" x14ac:dyDescent="0.35">
      <c r="A112" t="s">
        <v>247</v>
      </c>
      <c r="B112">
        <v>1</v>
      </c>
      <c r="C112" t="s">
        <v>475</v>
      </c>
      <c r="D112" t="s">
        <v>476</v>
      </c>
      <c r="E112">
        <v>0.66532999999999998</v>
      </c>
      <c r="F112">
        <v>0.33466999999999997</v>
      </c>
    </row>
    <row r="113" spans="1:6" x14ac:dyDescent="0.35">
      <c r="A113" t="s">
        <v>249</v>
      </c>
      <c r="B113">
        <v>1</v>
      </c>
      <c r="C113" t="s">
        <v>475</v>
      </c>
      <c r="D113" t="s">
        <v>484</v>
      </c>
      <c r="E113">
        <v>0.90688999999999997</v>
      </c>
      <c r="F113">
        <v>9.3110000000000082E-2</v>
      </c>
    </row>
    <row r="114" spans="1:6" x14ac:dyDescent="0.35">
      <c r="A114" t="s">
        <v>253</v>
      </c>
      <c r="B114">
        <v>1</v>
      </c>
      <c r="C114" t="s">
        <v>474</v>
      </c>
      <c r="D114" t="s">
        <v>484</v>
      </c>
      <c r="E114">
        <v>1</v>
      </c>
      <c r="F114">
        <v>0</v>
      </c>
    </row>
    <row r="115" spans="1:6" x14ac:dyDescent="0.35">
      <c r="A115" t="s">
        <v>271</v>
      </c>
      <c r="B115">
        <v>1</v>
      </c>
      <c r="C115" t="s">
        <v>477</v>
      </c>
      <c r="D115" t="s">
        <v>481</v>
      </c>
      <c r="E115">
        <v>0.57328999999999997</v>
      </c>
      <c r="F115">
        <v>0.42671000000000003</v>
      </c>
    </row>
    <row r="116" spans="1:6" x14ac:dyDescent="0.35">
      <c r="A116" t="s">
        <v>261</v>
      </c>
      <c r="B116" t="s">
        <v>467</v>
      </c>
      <c r="C116" t="s">
        <v>474</v>
      </c>
      <c r="D116" t="s">
        <v>482</v>
      </c>
      <c r="E116">
        <v>0.36375999999999992</v>
      </c>
      <c r="F116">
        <v>0.63623999999999992</v>
      </c>
    </row>
    <row r="117" spans="1:6" x14ac:dyDescent="0.35">
      <c r="A117" t="s">
        <v>291</v>
      </c>
      <c r="B117" t="s">
        <v>467</v>
      </c>
      <c r="C117" t="s">
        <v>475</v>
      </c>
      <c r="D117" t="s">
        <v>482</v>
      </c>
      <c r="E117">
        <v>0.16647999999999996</v>
      </c>
      <c r="F117">
        <v>0.83352000000000004</v>
      </c>
    </row>
    <row r="118" spans="1:6" x14ac:dyDescent="0.35">
      <c r="A118" t="s">
        <v>293</v>
      </c>
      <c r="B118">
        <v>1</v>
      </c>
      <c r="C118" t="s">
        <v>474</v>
      </c>
      <c r="D118" t="s">
        <v>484</v>
      </c>
      <c r="E118">
        <v>0.76005999999999985</v>
      </c>
      <c r="F118">
        <v>0.23994000000000001</v>
      </c>
    </row>
    <row r="119" spans="1:6" x14ac:dyDescent="0.35">
      <c r="A119" t="s">
        <v>263</v>
      </c>
      <c r="B119">
        <v>1</v>
      </c>
      <c r="C119" t="s">
        <v>474</v>
      </c>
      <c r="D119" t="s">
        <v>482</v>
      </c>
      <c r="E119">
        <v>0.47504999999999997</v>
      </c>
      <c r="F119">
        <v>0.52495000000000003</v>
      </c>
    </row>
    <row r="120" spans="1:6" x14ac:dyDescent="0.35">
      <c r="A120" t="s">
        <v>273</v>
      </c>
      <c r="B120" t="s">
        <v>466</v>
      </c>
      <c r="C120" t="s">
        <v>474</v>
      </c>
      <c r="D120" t="s">
        <v>482</v>
      </c>
      <c r="E120">
        <v>0.41441</v>
      </c>
      <c r="F120">
        <v>0.58558999999999994</v>
      </c>
    </row>
    <row r="121" spans="1:6" x14ac:dyDescent="0.35">
      <c r="A121" t="s">
        <v>275</v>
      </c>
      <c r="B121">
        <v>1</v>
      </c>
      <c r="C121" t="s">
        <v>477</v>
      </c>
      <c r="D121" t="s">
        <v>484</v>
      </c>
      <c r="E121">
        <v>0.95644000000000007</v>
      </c>
      <c r="F121">
        <v>4.3559999999999897E-2</v>
      </c>
    </row>
    <row r="122" spans="1:6" x14ac:dyDescent="0.35">
      <c r="A122" t="s">
        <v>268</v>
      </c>
      <c r="B122" t="s">
        <v>465</v>
      </c>
      <c r="C122" t="s">
        <v>475</v>
      </c>
      <c r="D122" t="s">
        <v>481</v>
      </c>
      <c r="E122">
        <v>0.73192000000000013</v>
      </c>
      <c r="F122">
        <v>0.26807999999999998</v>
      </c>
    </row>
    <row r="123" spans="1:6" x14ac:dyDescent="0.35">
      <c r="A123" t="s">
        <v>287</v>
      </c>
      <c r="B123" t="s">
        <v>466</v>
      </c>
      <c r="C123" t="s">
        <v>477</v>
      </c>
      <c r="D123" t="s">
        <v>482</v>
      </c>
      <c r="E123">
        <v>0.6101700000000001</v>
      </c>
      <c r="F123">
        <v>0.38983000000000001</v>
      </c>
    </row>
    <row r="124" spans="1:6" x14ac:dyDescent="0.35">
      <c r="A124" t="s">
        <v>289</v>
      </c>
      <c r="B124" t="s">
        <v>468</v>
      </c>
      <c r="C124" t="s">
        <v>477</v>
      </c>
      <c r="D124" t="s">
        <v>481</v>
      </c>
      <c r="E124">
        <v>0.39447000000000004</v>
      </c>
      <c r="F124">
        <v>0.6055299999999999</v>
      </c>
    </row>
    <row r="125" spans="1:6" x14ac:dyDescent="0.35">
      <c r="A125" t="s">
        <v>266</v>
      </c>
      <c r="B125">
        <v>1</v>
      </c>
      <c r="C125" t="s">
        <v>478</v>
      </c>
      <c r="D125" t="s">
        <v>484</v>
      </c>
      <c r="E125">
        <v>0.79783999999999999</v>
      </c>
      <c r="F125">
        <v>0.20216000000000001</v>
      </c>
    </row>
    <row r="126" spans="1:6" x14ac:dyDescent="0.35">
      <c r="A126" t="s">
        <v>141</v>
      </c>
      <c r="B126" t="s">
        <v>465</v>
      </c>
      <c r="C126" t="s">
        <v>475</v>
      </c>
      <c r="D126" t="s">
        <v>476</v>
      </c>
      <c r="E126">
        <v>0.22547999999999999</v>
      </c>
      <c r="F126">
        <v>0.77451999999999999</v>
      </c>
    </row>
    <row r="127" spans="1:6" x14ac:dyDescent="0.35">
      <c r="A127" t="s">
        <v>259</v>
      </c>
      <c r="B127">
        <v>1</v>
      </c>
      <c r="C127" t="s">
        <v>474</v>
      </c>
      <c r="D127" t="s">
        <v>476</v>
      </c>
      <c r="E127">
        <v>0.45207999999999993</v>
      </c>
      <c r="F127">
        <v>0.54792000000000007</v>
      </c>
    </row>
    <row r="128" spans="1:6" x14ac:dyDescent="0.35">
      <c r="A128" t="s">
        <v>258</v>
      </c>
      <c r="B128">
        <v>1</v>
      </c>
      <c r="C128" t="s">
        <v>475</v>
      </c>
      <c r="D128" t="s">
        <v>484</v>
      </c>
      <c r="E128">
        <v>1</v>
      </c>
      <c r="F128">
        <v>0</v>
      </c>
    </row>
    <row r="129" spans="1:6" x14ac:dyDescent="0.35">
      <c r="A129" t="s">
        <v>282</v>
      </c>
      <c r="B129" t="s">
        <v>465</v>
      </c>
      <c r="C129" t="s">
        <v>474</v>
      </c>
      <c r="D129" t="s">
        <v>484</v>
      </c>
      <c r="E129">
        <v>0.73570000000000002</v>
      </c>
      <c r="F129">
        <v>0.26430000000000003</v>
      </c>
    </row>
    <row r="130" spans="1:6" x14ac:dyDescent="0.35">
      <c r="A130" t="s">
        <v>280</v>
      </c>
      <c r="B130">
        <v>1</v>
      </c>
      <c r="C130" t="s">
        <v>477</v>
      </c>
      <c r="D130" t="s">
        <v>481</v>
      </c>
      <c r="E130">
        <v>0.64423999999999992</v>
      </c>
      <c r="F130">
        <v>0.35576000000000002</v>
      </c>
    </row>
    <row r="131" spans="1:6" x14ac:dyDescent="0.35">
      <c r="A131" t="s">
        <v>256</v>
      </c>
      <c r="B131">
        <v>1</v>
      </c>
      <c r="C131" t="s">
        <v>477</v>
      </c>
      <c r="D131" t="s">
        <v>484</v>
      </c>
      <c r="E131">
        <v>0.61172000000000004</v>
      </c>
      <c r="F131">
        <v>0.38828000000000001</v>
      </c>
    </row>
    <row r="132" spans="1:6" x14ac:dyDescent="0.35">
      <c r="A132" t="s">
        <v>285</v>
      </c>
      <c r="B132" t="s">
        <v>467</v>
      </c>
      <c r="C132" t="s">
        <v>475</v>
      </c>
      <c r="D132" t="s">
        <v>482</v>
      </c>
      <c r="E132">
        <v>0.32816000000000006</v>
      </c>
      <c r="F132">
        <v>0.67183999999999988</v>
      </c>
    </row>
    <row r="133" spans="1:6" x14ac:dyDescent="0.35">
      <c r="A133" t="s">
        <v>277</v>
      </c>
      <c r="B133" t="s">
        <v>464</v>
      </c>
      <c r="C133" t="s">
        <v>474</v>
      </c>
      <c r="D133" t="s">
        <v>481</v>
      </c>
      <c r="E133">
        <v>0.35205999999999998</v>
      </c>
      <c r="F133">
        <v>0.64794000000000007</v>
      </c>
    </row>
    <row r="134" spans="1:6" x14ac:dyDescent="0.35">
      <c r="A134" t="s">
        <v>296</v>
      </c>
      <c r="B134" t="s">
        <v>464</v>
      </c>
      <c r="C134" t="s">
        <v>475</v>
      </c>
      <c r="D134" t="s">
        <v>484</v>
      </c>
      <c r="E134">
        <v>0.48570999999999998</v>
      </c>
      <c r="F134">
        <v>0.51429000000000002</v>
      </c>
    </row>
    <row r="135" spans="1:6" x14ac:dyDescent="0.35">
      <c r="A135" t="s">
        <v>311</v>
      </c>
      <c r="B135" t="s">
        <v>468</v>
      </c>
      <c r="C135" t="s">
        <v>474</v>
      </c>
      <c r="D135" t="s">
        <v>482</v>
      </c>
      <c r="E135">
        <v>1</v>
      </c>
      <c r="F135">
        <v>0</v>
      </c>
    </row>
    <row r="136" spans="1:6" x14ac:dyDescent="0.35">
      <c r="A136" t="s">
        <v>309</v>
      </c>
      <c r="B136" t="s">
        <v>465</v>
      </c>
      <c r="C136" t="s">
        <v>474</v>
      </c>
      <c r="D136" t="s">
        <v>484</v>
      </c>
      <c r="E136">
        <v>0.19382999999999989</v>
      </c>
      <c r="F136">
        <v>0.80617000000000016</v>
      </c>
    </row>
    <row r="137" spans="1:6" x14ac:dyDescent="0.35">
      <c r="A137" t="s">
        <v>305</v>
      </c>
      <c r="B137">
        <v>1</v>
      </c>
      <c r="C137" t="s">
        <v>478</v>
      </c>
      <c r="D137" t="s">
        <v>481</v>
      </c>
      <c r="E137">
        <v>0.91523999999999994</v>
      </c>
      <c r="F137">
        <v>8.4759999999999988E-2</v>
      </c>
    </row>
    <row r="138" spans="1:6" x14ac:dyDescent="0.35">
      <c r="A138" t="s">
        <v>312</v>
      </c>
      <c r="B138">
        <v>1</v>
      </c>
      <c r="C138" t="s">
        <v>477</v>
      </c>
      <c r="D138" t="s">
        <v>484</v>
      </c>
      <c r="E138">
        <v>0.86364999999999992</v>
      </c>
      <c r="F138">
        <v>0.13635</v>
      </c>
    </row>
    <row r="139" spans="1:6" x14ac:dyDescent="0.35">
      <c r="A139" t="s">
        <v>303</v>
      </c>
      <c r="B139" t="s">
        <v>465</v>
      </c>
      <c r="C139" t="s">
        <v>474</v>
      </c>
      <c r="D139" t="s">
        <v>484</v>
      </c>
      <c r="E139">
        <v>0.5944100000000001</v>
      </c>
      <c r="F139">
        <v>0.40559000000000001</v>
      </c>
    </row>
    <row r="140" spans="1:6" x14ac:dyDescent="0.35">
      <c r="A140" t="s">
        <v>299</v>
      </c>
      <c r="B140" t="s">
        <v>467</v>
      </c>
      <c r="C140" t="s">
        <v>474</v>
      </c>
      <c r="D140" t="s">
        <v>482</v>
      </c>
      <c r="E140">
        <v>0.19302999999999998</v>
      </c>
      <c r="F140">
        <v>0.80696999999999997</v>
      </c>
    </row>
    <row r="141" spans="1:6" x14ac:dyDescent="0.35">
      <c r="A141" t="s">
        <v>301</v>
      </c>
      <c r="B141" t="s">
        <v>464</v>
      </c>
      <c r="C141" t="s">
        <v>474</v>
      </c>
      <c r="D141" t="s">
        <v>482</v>
      </c>
      <c r="E141">
        <v>0.49403000000000002</v>
      </c>
      <c r="F141">
        <v>0.50597000000000003</v>
      </c>
    </row>
    <row r="142" spans="1:6" x14ac:dyDescent="0.35">
      <c r="A142" t="s">
        <v>284</v>
      </c>
      <c r="B142">
        <v>1</v>
      </c>
      <c r="C142" t="s">
        <v>475</v>
      </c>
      <c r="D142" t="s">
        <v>476</v>
      </c>
      <c r="E142">
        <v>0.89187000000000005</v>
      </c>
      <c r="F142">
        <v>0.10813</v>
      </c>
    </row>
    <row r="143" spans="1:6" x14ac:dyDescent="0.35">
      <c r="A143" t="s">
        <v>307</v>
      </c>
      <c r="B143">
        <v>1</v>
      </c>
      <c r="C143" t="s">
        <v>478</v>
      </c>
      <c r="D143" t="s">
        <v>484</v>
      </c>
      <c r="E143">
        <v>0.80989999999999984</v>
      </c>
      <c r="F143">
        <v>0.19009999999999999</v>
      </c>
    </row>
    <row r="144" spans="1:6" x14ac:dyDescent="0.35">
      <c r="A144" t="s">
        <v>315</v>
      </c>
      <c r="B144">
        <v>1</v>
      </c>
      <c r="C144" t="s">
        <v>474</v>
      </c>
      <c r="D144" t="s">
        <v>483</v>
      </c>
      <c r="E144">
        <v>0.78519000000000005</v>
      </c>
      <c r="F144">
        <v>0.21481</v>
      </c>
    </row>
    <row r="145" spans="1:6" x14ac:dyDescent="0.35">
      <c r="A145" t="s">
        <v>318</v>
      </c>
      <c r="B145" t="s">
        <v>468</v>
      </c>
      <c r="C145" t="s">
        <v>474</v>
      </c>
      <c r="D145" t="s">
        <v>484</v>
      </c>
      <c r="E145">
        <v>0.39700000000000002</v>
      </c>
      <c r="F145">
        <v>0.60299999999999998</v>
      </c>
    </row>
    <row r="146" spans="1:6" x14ac:dyDescent="0.35">
      <c r="A146" t="s">
        <v>326</v>
      </c>
      <c r="B146" t="s">
        <v>468</v>
      </c>
      <c r="C146" t="s">
        <v>477</v>
      </c>
      <c r="D146" t="s">
        <v>481</v>
      </c>
      <c r="E146">
        <v>0.88151000000000002</v>
      </c>
      <c r="F146">
        <v>0.11848999999999998</v>
      </c>
    </row>
    <row r="147" spans="1:6" x14ac:dyDescent="0.35">
      <c r="A147" t="s">
        <v>320</v>
      </c>
      <c r="B147" t="s">
        <v>465</v>
      </c>
      <c r="C147" t="s">
        <v>474</v>
      </c>
      <c r="D147" t="s">
        <v>484</v>
      </c>
      <c r="E147">
        <v>0.67200000000000015</v>
      </c>
      <c r="F147">
        <v>0.32799999999999996</v>
      </c>
    </row>
    <row r="148" spans="1:6" x14ac:dyDescent="0.35">
      <c r="A148" t="s">
        <v>328</v>
      </c>
      <c r="B148" t="s">
        <v>467</v>
      </c>
      <c r="C148" t="s">
        <v>474</v>
      </c>
      <c r="D148" t="s">
        <v>484</v>
      </c>
      <c r="E148">
        <v>0.13084999999999988</v>
      </c>
      <c r="F148">
        <v>0.86915000000000009</v>
      </c>
    </row>
    <row r="149" spans="1:6" x14ac:dyDescent="0.35">
      <c r="A149" t="s">
        <v>337</v>
      </c>
      <c r="B149" t="s">
        <v>468</v>
      </c>
      <c r="C149" t="s">
        <v>474</v>
      </c>
      <c r="D149" t="s">
        <v>484</v>
      </c>
      <c r="E149">
        <v>0.60189999999999999</v>
      </c>
      <c r="F149">
        <v>0.39810000000000001</v>
      </c>
    </row>
    <row r="150" spans="1:6" x14ac:dyDescent="0.35">
      <c r="A150" t="s">
        <v>322</v>
      </c>
      <c r="B150" t="s">
        <v>465</v>
      </c>
      <c r="C150" t="s">
        <v>474</v>
      </c>
      <c r="D150" t="s">
        <v>484</v>
      </c>
      <c r="E150">
        <v>0.79232999999999998</v>
      </c>
      <c r="F150">
        <v>0.20766999999999999</v>
      </c>
    </row>
    <row r="151" spans="1:6" x14ac:dyDescent="0.35">
      <c r="A151" t="s">
        <v>324</v>
      </c>
      <c r="B151" t="s">
        <v>465</v>
      </c>
      <c r="C151" t="s">
        <v>474</v>
      </c>
      <c r="D151" t="s">
        <v>484</v>
      </c>
      <c r="E151">
        <v>0.44235000000000002</v>
      </c>
      <c r="F151">
        <v>0.55764999999999998</v>
      </c>
    </row>
    <row r="152" spans="1:6" x14ac:dyDescent="0.35">
      <c r="A152" t="s">
        <v>330</v>
      </c>
      <c r="B152">
        <v>1</v>
      </c>
      <c r="C152" t="s">
        <v>475</v>
      </c>
      <c r="D152" t="s">
        <v>476</v>
      </c>
      <c r="E152">
        <v>0.60545000000000004</v>
      </c>
      <c r="F152">
        <v>0.39455000000000007</v>
      </c>
    </row>
    <row r="153" spans="1:6" x14ac:dyDescent="0.35">
      <c r="A153" t="s">
        <v>335</v>
      </c>
      <c r="B153">
        <v>1</v>
      </c>
      <c r="C153" t="s">
        <v>476</v>
      </c>
      <c r="D153" t="s">
        <v>476</v>
      </c>
      <c r="E153">
        <v>0.64556000000000002</v>
      </c>
      <c r="F153">
        <v>0.35444000000000009</v>
      </c>
    </row>
    <row r="154" spans="1:6" x14ac:dyDescent="0.35">
      <c r="A154" t="s">
        <v>333</v>
      </c>
      <c r="B154">
        <v>1</v>
      </c>
      <c r="C154" t="s">
        <v>479</v>
      </c>
      <c r="D154" t="s">
        <v>476</v>
      </c>
      <c r="E154">
        <v>0.93543000000000021</v>
      </c>
      <c r="F154">
        <v>6.4569999999999905E-2</v>
      </c>
    </row>
    <row r="155" spans="1:6" x14ac:dyDescent="0.35">
      <c r="A155" t="s">
        <v>344</v>
      </c>
      <c r="B155">
        <v>1</v>
      </c>
      <c r="C155" t="s">
        <v>474</v>
      </c>
      <c r="D155" t="s">
        <v>483</v>
      </c>
      <c r="E155">
        <v>0.99381000000000019</v>
      </c>
      <c r="F155">
        <v>6.1900000000000002E-3</v>
      </c>
    </row>
    <row r="156" spans="1:6" x14ac:dyDescent="0.35">
      <c r="A156" t="s">
        <v>346</v>
      </c>
      <c r="B156">
        <v>1</v>
      </c>
      <c r="C156" t="s">
        <v>477</v>
      </c>
      <c r="D156" t="s">
        <v>476</v>
      </c>
      <c r="E156">
        <v>0.54947000000000001</v>
      </c>
      <c r="F156">
        <v>0.45052999999999999</v>
      </c>
    </row>
    <row r="157" spans="1:6" x14ac:dyDescent="0.35">
      <c r="A157" t="s">
        <v>348</v>
      </c>
      <c r="B157">
        <v>1</v>
      </c>
      <c r="C157" t="s">
        <v>475</v>
      </c>
      <c r="D157" t="s">
        <v>481</v>
      </c>
      <c r="E157">
        <v>0.74203000000000008</v>
      </c>
      <c r="F157">
        <v>0.25797000000000003</v>
      </c>
    </row>
    <row r="158" spans="1:6" x14ac:dyDescent="0.35">
      <c r="A158" t="s">
        <v>350</v>
      </c>
      <c r="B158" t="s">
        <v>466</v>
      </c>
      <c r="C158" t="s">
        <v>474</v>
      </c>
      <c r="D158" t="s">
        <v>482</v>
      </c>
      <c r="E158">
        <v>0.30730999999999997</v>
      </c>
      <c r="F158">
        <v>0.69269000000000003</v>
      </c>
    </row>
    <row r="159" spans="1:6" x14ac:dyDescent="0.35">
      <c r="A159" t="s">
        <v>446</v>
      </c>
      <c r="B159">
        <v>1</v>
      </c>
      <c r="C159" t="s">
        <v>477</v>
      </c>
      <c r="D159" t="s">
        <v>481</v>
      </c>
      <c r="E159">
        <v>0.18830000000000002</v>
      </c>
      <c r="F159">
        <v>0.81169999999999998</v>
      </c>
    </row>
    <row r="160" spans="1:6" x14ac:dyDescent="0.35">
      <c r="A160" t="s">
        <v>367</v>
      </c>
      <c r="B160">
        <v>1</v>
      </c>
      <c r="C160" t="s">
        <v>476</v>
      </c>
      <c r="D160" t="s">
        <v>484</v>
      </c>
      <c r="E160">
        <v>0.94243999999999994</v>
      </c>
      <c r="F160">
        <v>5.756E-2</v>
      </c>
    </row>
    <row r="161" spans="1:6" x14ac:dyDescent="0.35">
      <c r="A161" t="s">
        <v>377</v>
      </c>
      <c r="B161" t="s">
        <v>464</v>
      </c>
      <c r="C161" t="s">
        <v>474</v>
      </c>
      <c r="D161" t="s">
        <v>482</v>
      </c>
      <c r="E161">
        <v>0.66173999999999988</v>
      </c>
      <c r="F161">
        <v>0.33825999999999995</v>
      </c>
    </row>
    <row r="162" spans="1:6" x14ac:dyDescent="0.35">
      <c r="A162" t="s">
        <v>353</v>
      </c>
      <c r="B162">
        <v>1</v>
      </c>
      <c r="C162" t="s">
        <v>477</v>
      </c>
      <c r="D162" t="s">
        <v>482</v>
      </c>
      <c r="E162">
        <v>0.83529999999999993</v>
      </c>
      <c r="F162">
        <v>0.16469999999999999</v>
      </c>
    </row>
    <row r="163" spans="1:6" x14ac:dyDescent="0.35">
      <c r="A163" t="s">
        <v>357</v>
      </c>
      <c r="B163" t="s">
        <v>464</v>
      </c>
      <c r="C163" t="s">
        <v>477</v>
      </c>
      <c r="D163" t="s">
        <v>482</v>
      </c>
      <c r="E163">
        <v>0.44423999999999997</v>
      </c>
      <c r="F163">
        <v>0.55576000000000003</v>
      </c>
    </row>
    <row r="164" spans="1:6" x14ac:dyDescent="0.35">
      <c r="A164" t="s">
        <v>370</v>
      </c>
      <c r="B164">
        <v>1</v>
      </c>
      <c r="C164" t="s">
        <v>475</v>
      </c>
      <c r="D164" t="s">
        <v>476</v>
      </c>
      <c r="E164">
        <v>0.55798999999999999</v>
      </c>
      <c r="F164">
        <v>0.44200999999999996</v>
      </c>
    </row>
    <row r="165" spans="1:6" x14ac:dyDescent="0.35">
      <c r="A165" t="s">
        <v>389</v>
      </c>
      <c r="B165">
        <v>1</v>
      </c>
      <c r="C165" t="s">
        <v>475</v>
      </c>
      <c r="D165" t="s">
        <v>484</v>
      </c>
      <c r="E165">
        <v>0.54540999999999995</v>
      </c>
      <c r="F165">
        <v>0.45459000000000011</v>
      </c>
    </row>
    <row r="166" spans="1:6" x14ac:dyDescent="0.35">
      <c r="A166" t="s">
        <v>363</v>
      </c>
      <c r="B166" t="s">
        <v>467</v>
      </c>
      <c r="C166" t="s">
        <v>474</v>
      </c>
      <c r="D166" t="s">
        <v>482</v>
      </c>
      <c r="E166">
        <v>0.40706999999999993</v>
      </c>
      <c r="F166">
        <v>0.59293000000000007</v>
      </c>
    </row>
    <row r="167" spans="1:6" x14ac:dyDescent="0.35">
      <c r="A167" t="s">
        <v>359</v>
      </c>
      <c r="B167">
        <v>1</v>
      </c>
      <c r="C167" t="s">
        <v>474</v>
      </c>
      <c r="D167" t="s">
        <v>482</v>
      </c>
      <c r="E167">
        <v>1</v>
      </c>
      <c r="F167">
        <v>0</v>
      </c>
    </row>
    <row r="168" spans="1:6" x14ac:dyDescent="0.35">
      <c r="A168" t="s">
        <v>381</v>
      </c>
      <c r="B168">
        <v>1</v>
      </c>
      <c r="C168" t="s">
        <v>475</v>
      </c>
      <c r="D168" t="s">
        <v>481</v>
      </c>
      <c r="E168">
        <v>0.53368000000000004</v>
      </c>
      <c r="F168">
        <v>0.46632000000000007</v>
      </c>
    </row>
    <row r="169" spans="1:6" x14ac:dyDescent="0.35">
      <c r="A169" t="s">
        <v>383</v>
      </c>
      <c r="B169">
        <v>1</v>
      </c>
      <c r="C169" t="s">
        <v>479</v>
      </c>
      <c r="D169" t="s">
        <v>481</v>
      </c>
      <c r="E169">
        <v>0.49628000000000005</v>
      </c>
      <c r="F169">
        <v>0.50372000000000006</v>
      </c>
    </row>
    <row r="170" spans="1:6" x14ac:dyDescent="0.35">
      <c r="A170" t="s">
        <v>361</v>
      </c>
      <c r="B170" t="s">
        <v>466</v>
      </c>
      <c r="C170" t="s">
        <v>474</v>
      </c>
      <c r="D170" t="s">
        <v>484</v>
      </c>
      <c r="E170">
        <v>0.23225999999999997</v>
      </c>
      <c r="F170">
        <v>0.76773999999999998</v>
      </c>
    </row>
    <row r="171" spans="1:6" x14ac:dyDescent="0.35">
      <c r="A171" t="s">
        <v>368</v>
      </c>
      <c r="B171" t="s">
        <v>466</v>
      </c>
      <c r="C171" t="s">
        <v>479</v>
      </c>
      <c r="D171" t="s">
        <v>482</v>
      </c>
      <c r="E171">
        <v>0.40516999999999997</v>
      </c>
      <c r="F171">
        <v>0.59482999999999997</v>
      </c>
    </row>
    <row r="172" spans="1:6" x14ac:dyDescent="0.35">
      <c r="A172" t="s">
        <v>452</v>
      </c>
      <c r="B172" t="s">
        <v>465</v>
      </c>
      <c r="C172" t="s">
        <v>478</v>
      </c>
      <c r="D172" t="s">
        <v>484</v>
      </c>
      <c r="E172">
        <v>0.65782000000000018</v>
      </c>
      <c r="F172">
        <v>0.34217999999999998</v>
      </c>
    </row>
    <row r="173" spans="1:6" x14ac:dyDescent="0.35">
      <c r="A173" t="s">
        <v>373</v>
      </c>
      <c r="B173" t="s">
        <v>467</v>
      </c>
      <c r="C173" t="s">
        <v>476</v>
      </c>
      <c r="D173" t="s">
        <v>482</v>
      </c>
      <c r="E173">
        <v>0.19267999999999993</v>
      </c>
      <c r="F173">
        <v>0.80732000000000015</v>
      </c>
    </row>
    <row r="174" spans="1:6" x14ac:dyDescent="0.35">
      <c r="A174" t="s">
        <v>126</v>
      </c>
      <c r="B174">
        <v>1</v>
      </c>
      <c r="C174" t="s">
        <v>476</v>
      </c>
      <c r="D174" t="s">
        <v>481</v>
      </c>
      <c r="E174">
        <v>0.80023999999999995</v>
      </c>
      <c r="F174">
        <v>0.19975999999999999</v>
      </c>
    </row>
    <row r="175" spans="1:6" x14ac:dyDescent="0.35">
      <c r="A175" t="s">
        <v>240</v>
      </c>
      <c r="B175" t="s">
        <v>465</v>
      </c>
      <c r="C175" t="s">
        <v>474</v>
      </c>
      <c r="D175" t="s">
        <v>481</v>
      </c>
      <c r="E175">
        <v>0.18474999999999983</v>
      </c>
      <c r="F175">
        <v>0.81525000000000014</v>
      </c>
    </row>
    <row r="176" spans="1:6" x14ac:dyDescent="0.35">
      <c r="A176" t="s">
        <v>218</v>
      </c>
      <c r="B176">
        <v>1</v>
      </c>
      <c r="C176" t="s">
        <v>475</v>
      </c>
      <c r="D176" t="s">
        <v>484</v>
      </c>
      <c r="E176">
        <v>0.32279000000000008</v>
      </c>
      <c r="F176">
        <v>0.67720999999999998</v>
      </c>
    </row>
    <row r="177" spans="1:6" x14ac:dyDescent="0.35">
      <c r="A177" t="s">
        <v>233</v>
      </c>
      <c r="B177" t="s">
        <v>468</v>
      </c>
      <c r="C177" t="s">
        <v>475</v>
      </c>
      <c r="D177" t="s">
        <v>481</v>
      </c>
      <c r="E177">
        <v>0.18585999999999991</v>
      </c>
      <c r="F177">
        <v>0.8141400000000002</v>
      </c>
    </row>
    <row r="178" spans="1:6" x14ac:dyDescent="0.35">
      <c r="A178" t="s">
        <v>435</v>
      </c>
      <c r="B178">
        <v>1</v>
      </c>
      <c r="C178" t="s">
        <v>475</v>
      </c>
      <c r="D178" t="s">
        <v>481</v>
      </c>
      <c r="E178">
        <v>0.51246999999999998</v>
      </c>
      <c r="F178">
        <v>0.48752999999999996</v>
      </c>
    </row>
    <row r="179" spans="1:6" x14ac:dyDescent="0.35">
      <c r="A179" t="s">
        <v>375</v>
      </c>
      <c r="B179" t="s">
        <v>466</v>
      </c>
      <c r="C179" t="s">
        <v>474</v>
      </c>
      <c r="D179" t="s">
        <v>482</v>
      </c>
      <c r="E179">
        <v>0.387769810605676</v>
      </c>
      <c r="F179">
        <v>0.61223018939432394</v>
      </c>
    </row>
    <row r="180" spans="1:6" x14ac:dyDescent="0.35">
      <c r="A180" t="s">
        <v>355</v>
      </c>
      <c r="B180" t="s">
        <v>466</v>
      </c>
      <c r="C180" t="s">
        <v>474</v>
      </c>
      <c r="D180" t="s">
        <v>482</v>
      </c>
      <c r="E180">
        <v>0.34227000000000007</v>
      </c>
      <c r="F180">
        <v>0.65772999999999981</v>
      </c>
    </row>
    <row r="181" spans="1:6" x14ac:dyDescent="0.35">
      <c r="A181" t="s">
        <v>379</v>
      </c>
      <c r="B181" t="s">
        <v>465</v>
      </c>
      <c r="C181" t="s">
        <v>479</v>
      </c>
      <c r="D181" t="s">
        <v>484</v>
      </c>
      <c r="E181">
        <v>0.65999999999999992</v>
      </c>
      <c r="F181">
        <v>0.33999999999999997</v>
      </c>
    </row>
    <row r="182" spans="1:6" x14ac:dyDescent="0.35">
      <c r="A182" t="s">
        <v>387</v>
      </c>
      <c r="B182" t="s">
        <v>464</v>
      </c>
      <c r="C182" t="s">
        <v>479</v>
      </c>
      <c r="D182" t="s">
        <v>484</v>
      </c>
      <c r="E182">
        <v>0.21337000000000012</v>
      </c>
      <c r="F182">
        <v>0.78662999999999983</v>
      </c>
    </row>
    <row r="183" spans="1:6" x14ac:dyDescent="0.35">
      <c r="A183" t="s">
        <v>385</v>
      </c>
      <c r="B183">
        <v>1</v>
      </c>
      <c r="C183" t="s">
        <v>479</v>
      </c>
      <c r="D183" t="s">
        <v>481</v>
      </c>
      <c r="E183">
        <v>0.86112</v>
      </c>
      <c r="F183">
        <v>0.13887999999999998</v>
      </c>
    </row>
    <row r="184" spans="1:6" x14ac:dyDescent="0.35">
      <c r="A184" t="s">
        <v>71</v>
      </c>
      <c r="B184">
        <v>1</v>
      </c>
      <c r="C184" t="s">
        <v>477</v>
      </c>
      <c r="D184" t="s">
        <v>484</v>
      </c>
      <c r="E184">
        <v>0.74077000000000015</v>
      </c>
      <c r="F184">
        <v>0.25922999999999996</v>
      </c>
    </row>
    <row r="185" spans="1:6" x14ac:dyDescent="0.35">
      <c r="A185" t="s">
        <v>391</v>
      </c>
      <c r="B185">
        <v>1</v>
      </c>
      <c r="C185" t="s">
        <v>474</v>
      </c>
      <c r="D185" t="s">
        <v>476</v>
      </c>
      <c r="E185">
        <v>0.58467000000000002</v>
      </c>
      <c r="F185">
        <v>0.41533000000000003</v>
      </c>
    </row>
    <row r="186" spans="1:6" x14ac:dyDescent="0.35">
      <c r="A186" t="s">
        <v>402</v>
      </c>
      <c r="B186">
        <v>1</v>
      </c>
      <c r="C186" t="s">
        <v>474</v>
      </c>
      <c r="D186" t="s">
        <v>484</v>
      </c>
      <c r="E186">
        <v>0.27018000000000003</v>
      </c>
      <c r="F186">
        <v>0.72982000000000002</v>
      </c>
    </row>
    <row r="187" spans="1:6" x14ac:dyDescent="0.35">
      <c r="A187" t="s">
        <v>422</v>
      </c>
      <c r="B187" t="s">
        <v>466</v>
      </c>
      <c r="C187" t="s">
        <v>474</v>
      </c>
      <c r="D187" t="s">
        <v>482</v>
      </c>
      <c r="E187">
        <v>0.33022999999999991</v>
      </c>
      <c r="F187">
        <v>0.66976999999999998</v>
      </c>
    </row>
    <row r="188" spans="1:6" x14ac:dyDescent="0.35">
      <c r="A188" t="s">
        <v>400</v>
      </c>
      <c r="B188">
        <v>1</v>
      </c>
      <c r="C188" t="s">
        <v>474</v>
      </c>
      <c r="D188" t="s">
        <v>481</v>
      </c>
      <c r="E188">
        <v>0.52671000000000001</v>
      </c>
      <c r="F188">
        <v>0.47328999999999999</v>
      </c>
    </row>
    <row r="189" spans="1:6" x14ac:dyDescent="0.35">
      <c r="A189" t="s">
        <v>407</v>
      </c>
      <c r="B189" t="s">
        <v>464</v>
      </c>
      <c r="C189" t="s">
        <v>476</v>
      </c>
      <c r="D189" t="s">
        <v>484</v>
      </c>
      <c r="E189">
        <v>0.34022000000000002</v>
      </c>
      <c r="F189">
        <v>0.65977999999999992</v>
      </c>
    </row>
    <row r="190" spans="1:6" x14ac:dyDescent="0.35">
      <c r="A190" t="s">
        <v>398</v>
      </c>
      <c r="B190" t="s">
        <v>466</v>
      </c>
      <c r="C190" t="s">
        <v>474</v>
      </c>
      <c r="D190" t="s">
        <v>482</v>
      </c>
      <c r="E190">
        <v>0.40965000000000001</v>
      </c>
      <c r="F190">
        <v>0.59034999999999993</v>
      </c>
    </row>
    <row r="191" spans="1:6" x14ac:dyDescent="0.35">
      <c r="A191" t="s">
        <v>410</v>
      </c>
      <c r="B191" t="s">
        <v>468</v>
      </c>
      <c r="C191" t="s">
        <v>475</v>
      </c>
      <c r="D191" t="s">
        <v>481</v>
      </c>
      <c r="E191">
        <v>0.23898</v>
      </c>
      <c r="F191">
        <v>0.76102000000000003</v>
      </c>
    </row>
    <row r="192" spans="1:6" x14ac:dyDescent="0.35">
      <c r="A192" t="s">
        <v>414</v>
      </c>
      <c r="B192">
        <v>1</v>
      </c>
      <c r="C192" t="s">
        <v>479</v>
      </c>
      <c r="D192" t="s">
        <v>481</v>
      </c>
      <c r="E192">
        <v>8.2699999999999899E-2</v>
      </c>
      <c r="F192">
        <v>0.9173</v>
      </c>
    </row>
    <row r="193" spans="1:6" x14ac:dyDescent="0.35">
      <c r="A193" t="s">
        <v>416</v>
      </c>
      <c r="B193">
        <v>1</v>
      </c>
      <c r="C193" t="s">
        <v>479</v>
      </c>
      <c r="D193" t="s">
        <v>484</v>
      </c>
      <c r="E193">
        <v>0.67259000000000002</v>
      </c>
      <c r="F193">
        <v>0.32741000000000003</v>
      </c>
    </row>
    <row r="194" spans="1:6" x14ac:dyDescent="0.35">
      <c r="A194" t="s">
        <v>418</v>
      </c>
      <c r="B194">
        <v>1</v>
      </c>
      <c r="C194" t="s">
        <v>477</v>
      </c>
      <c r="D194" t="s">
        <v>484</v>
      </c>
      <c r="E194">
        <v>0.74363000000000001</v>
      </c>
      <c r="F194">
        <v>0.25636999999999999</v>
      </c>
    </row>
    <row r="195" spans="1:6" x14ac:dyDescent="0.35">
      <c r="A195" t="s">
        <v>404</v>
      </c>
      <c r="B195">
        <v>1</v>
      </c>
      <c r="C195" t="s">
        <v>474</v>
      </c>
      <c r="D195" t="s">
        <v>484</v>
      </c>
      <c r="E195">
        <v>0.50766</v>
      </c>
      <c r="F195">
        <v>0.49234</v>
      </c>
    </row>
    <row r="196" spans="1:6" x14ac:dyDescent="0.35">
      <c r="A196" t="s">
        <v>420</v>
      </c>
      <c r="B196" t="s">
        <v>468</v>
      </c>
      <c r="C196" t="s">
        <v>477</v>
      </c>
      <c r="D196" t="s">
        <v>481</v>
      </c>
      <c r="E196">
        <v>0.61489000000000005</v>
      </c>
      <c r="F196">
        <v>0.38511000000000001</v>
      </c>
    </row>
    <row r="197" spans="1:6" x14ac:dyDescent="0.35">
      <c r="A197" t="s">
        <v>424</v>
      </c>
      <c r="B197" t="s">
        <v>466</v>
      </c>
      <c r="C197" t="s">
        <v>474</v>
      </c>
      <c r="D197" t="s">
        <v>482</v>
      </c>
      <c r="E197">
        <v>0.16794000000000003</v>
      </c>
      <c r="F197">
        <v>0.83205999999999991</v>
      </c>
    </row>
    <row r="198" spans="1:6" x14ac:dyDescent="0.35">
      <c r="A198" t="s">
        <v>426</v>
      </c>
      <c r="B198">
        <v>1</v>
      </c>
      <c r="C198" t="s">
        <v>476</v>
      </c>
      <c r="D198" t="s">
        <v>476</v>
      </c>
      <c r="E198">
        <v>0.70139999999999991</v>
      </c>
      <c r="F198">
        <v>0.29860000000000003</v>
      </c>
    </row>
    <row r="199" spans="1:6" x14ac:dyDescent="0.35">
      <c r="A199" t="s">
        <v>16</v>
      </c>
      <c r="B199">
        <v>1</v>
      </c>
      <c r="C199" t="s">
        <v>477</v>
      </c>
      <c r="D199" t="s">
        <v>483</v>
      </c>
      <c r="E199">
        <v>0.86058000000000012</v>
      </c>
      <c r="F199">
        <v>0.13942000000000002</v>
      </c>
    </row>
    <row r="200" spans="1:6" x14ac:dyDescent="0.35">
      <c r="A200" t="s">
        <v>144</v>
      </c>
      <c r="B200">
        <v>1</v>
      </c>
      <c r="C200" t="s">
        <v>476</v>
      </c>
      <c r="D200" t="s">
        <v>481</v>
      </c>
      <c r="E200">
        <v>0.83073000000000008</v>
      </c>
      <c r="F200">
        <v>0.16927</v>
      </c>
    </row>
    <row r="201" spans="1:6" x14ac:dyDescent="0.35">
      <c r="A201" t="s">
        <v>431</v>
      </c>
      <c r="B201">
        <v>1</v>
      </c>
      <c r="C201" t="s">
        <v>475</v>
      </c>
      <c r="D201" t="s">
        <v>481</v>
      </c>
      <c r="E201">
        <v>0.8196</v>
      </c>
      <c r="F201">
        <v>0.18039999999999998</v>
      </c>
    </row>
    <row r="202" spans="1:6" x14ac:dyDescent="0.35">
      <c r="A202" t="s">
        <v>429</v>
      </c>
      <c r="B202">
        <v>1</v>
      </c>
      <c r="C202" t="s">
        <v>474</v>
      </c>
      <c r="D202" t="s">
        <v>481</v>
      </c>
      <c r="E202">
        <v>0.95600999999999992</v>
      </c>
      <c r="F202">
        <v>4.3990000000000001E-2</v>
      </c>
    </row>
    <row r="203" spans="1:6" x14ac:dyDescent="0.35">
      <c r="A203" t="s">
        <v>433</v>
      </c>
      <c r="B203">
        <v>1</v>
      </c>
      <c r="C203" t="s">
        <v>474</v>
      </c>
      <c r="D203" t="s">
        <v>484</v>
      </c>
      <c r="E203">
        <v>0.36620000000000003</v>
      </c>
      <c r="F203">
        <v>0.63380000000000003</v>
      </c>
    </row>
    <row r="204" spans="1:6" x14ac:dyDescent="0.35">
      <c r="A204" t="s">
        <v>443</v>
      </c>
      <c r="B204" t="s">
        <v>464</v>
      </c>
      <c r="C204" t="s">
        <v>474</v>
      </c>
      <c r="D204" t="s">
        <v>482</v>
      </c>
      <c r="E204">
        <v>0.26754000000000006</v>
      </c>
      <c r="F204">
        <v>0.73245999999999989</v>
      </c>
    </row>
    <row r="205" spans="1:6" x14ac:dyDescent="0.35">
      <c r="A205" t="s">
        <v>437</v>
      </c>
      <c r="B205">
        <v>1</v>
      </c>
      <c r="C205" t="s">
        <v>474</v>
      </c>
      <c r="D205" t="s">
        <v>484</v>
      </c>
      <c r="E205">
        <v>0.89097999999999999</v>
      </c>
      <c r="F205">
        <v>0.10901999999999999</v>
      </c>
    </row>
    <row r="206" spans="1:6" x14ac:dyDescent="0.35">
      <c r="A206" t="s">
        <v>441</v>
      </c>
      <c r="B206">
        <v>1</v>
      </c>
      <c r="C206" t="s">
        <v>474</v>
      </c>
      <c r="D206" t="s">
        <v>484</v>
      </c>
      <c r="E206">
        <v>0.34878999999999999</v>
      </c>
      <c r="F206">
        <v>0.65120999999999984</v>
      </c>
    </row>
    <row r="207" spans="1:6" x14ac:dyDescent="0.35">
      <c r="A207" t="s">
        <v>440</v>
      </c>
      <c r="B207">
        <v>1</v>
      </c>
      <c r="C207" t="s">
        <v>476</v>
      </c>
      <c r="D207" t="s">
        <v>476</v>
      </c>
      <c r="E207">
        <v>0.95575999999999972</v>
      </c>
      <c r="F207">
        <v>4.4240000000000099E-2</v>
      </c>
    </row>
    <row r="208" spans="1:6" x14ac:dyDescent="0.35">
      <c r="A208" t="s">
        <v>339</v>
      </c>
      <c r="B208">
        <v>1</v>
      </c>
      <c r="C208" t="s">
        <v>474</v>
      </c>
      <c r="D208" t="s">
        <v>482</v>
      </c>
      <c r="E208">
        <v>0.7571</v>
      </c>
      <c r="F208">
        <v>0.24290000000000003</v>
      </c>
    </row>
    <row r="209" spans="1:6" x14ac:dyDescent="0.35">
      <c r="A209" t="s">
        <v>450</v>
      </c>
      <c r="B209" t="s">
        <v>464</v>
      </c>
      <c r="C209" t="s">
        <v>476</v>
      </c>
      <c r="D209" t="s">
        <v>482</v>
      </c>
      <c r="E209">
        <v>0.35769000000000001</v>
      </c>
      <c r="F209">
        <v>0.64230999999999983</v>
      </c>
    </row>
    <row r="210" spans="1:6" x14ac:dyDescent="0.35">
      <c r="A210" t="s">
        <v>454</v>
      </c>
      <c r="B210" t="s">
        <v>466</v>
      </c>
      <c r="C210" t="s">
        <v>477</v>
      </c>
      <c r="D210" t="s">
        <v>482</v>
      </c>
      <c r="E210">
        <v>0.41839999999999994</v>
      </c>
      <c r="F210">
        <v>0.58160000000000001</v>
      </c>
    </row>
    <row r="211" spans="1:6" x14ac:dyDescent="0.35">
      <c r="A211" t="s">
        <v>456</v>
      </c>
      <c r="B211" t="s">
        <v>466</v>
      </c>
      <c r="C211" t="s">
        <v>474</v>
      </c>
      <c r="D211" t="s">
        <v>484</v>
      </c>
      <c r="E211">
        <v>0.32207000000000002</v>
      </c>
      <c r="F211">
        <v>0.67793000000000003</v>
      </c>
    </row>
    <row r="212" spans="1:6" x14ac:dyDescent="0.35">
      <c r="A212" t="s">
        <v>469</v>
      </c>
      <c r="E212">
        <v>123.01284731145526</v>
      </c>
      <c r="F212">
        <v>84.987152688544739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C789-7BD1-4A57-A442-B0F8D639E538}">
  <sheetPr>
    <tabColor rgb="FF00B050"/>
  </sheetPr>
  <dimension ref="A1:B71"/>
  <sheetViews>
    <sheetView tabSelected="1" workbookViewId="0">
      <selection sqref="A1:B71"/>
    </sheetView>
  </sheetViews>
  <sheetFormatPr defaultColWidth="8.81640625" defaultRowHeight="14.5" x14ac:dyDescent="0.35"/>
  <cols>
    <col min="1" max="1" width="46.1796875" bestFit="1" customWidth="1"/>
    <col min="2" max="2" width="26.36328125" bestFit="1" customWidth="1"/>
  </cols>
  <sheetData>
    <row r="1" spans="1:2" x14ac:dyDescent="0.35">
      <c r="A1" s="3" t="s">
        <v>0</v>
      </c>
      <c r="B1" s="3" t="s">
        <v>458</v>
      </c>
    </row>
    <row r="2" spans="1:2" x14ac:dyDescent="0.35">
      <c r="A2" t="s">
        <v>22</v>
      </c>
      <c r="B2" t="s">
        <v>462</v>
      </c>
    </row>
    <row r="3" spans="1:2" x14ac:dyDescent="0.35">
      <c r="A3" t="s">
        <v>14</v>
      </c>
      <c r="B3" t="s">
        <v>570</v>
      </c>
    </row>
    <row r="4" spans="1:2" x14ac:dyDescent="0.35">
      <c r="A4" t="s">
        <v>15</v>
      </c>
      <c r="B4" t="s">
        <v>463</v>
      </c>
    </row>
    <row r="5" spans="1:2" x14ac:dyDescent="0.35">
      <c r="A5" t="s">
        <v>439</v>
      </c>
      <c r="B5" t="s">
        <v>462</v>
      </c>
    </row>
    <row r="6" spans="1:2" x14ac:dyDescent="0.35">
      <c r="A6" t="s">
        <v>94</v>
      </c>
      <c r="B6" t="s">
        <v>463</v>
      </c>
    </row>
    <row r="7" spans="1:2" x14ac:dyDescent="0.35">
      <c r="A7" t="s">
        <v>97</v>
      </c>
      <c r="B7" t="s">
        <v>471</v>
      </c>
    </row>
    <row r="8" spans="1:2" x14ac:dyDescent="0.35">
      <c r="A8" t="s">
        <v>70</v>
      </c>
      <c r="B8" t="s">
        <v>463</v>
      </c>
    </row>
    <row r="9" spans="1:2" x14ac:dyDescent="0.35">
      <c r="A9" t="s">
        <v>73</v>
      </c>
      <c r="B9" t="s">
        <v>570</v>
      </c>
    </row>
    <row r="10" spans="1:2" x14ac:dyDescent="0.35">
      <c r="A10" t="s">
        <v>95</v>
      </c>
      <c r="B10" t="s">
        <v>570</v>
      </c>
    </row>
    <row r="11" spans="1:2" x14ac:dyDescent="0.35">
      <c r="A11" t="s">
        <v>96</v>
      </c>
      <c r="B11" t="s">
        <v>471</v>
      </c>
    </row>
    <row r="12" spans="1:2" x14ac:dyDescent="0.35">
      <c r="A12" t="s">
        <v>115</v>
      </c>
      <c r="B12" t="s">
        <v>463</v>
      </c>
    </row>
    <row r="13" spans="1:2" x14ac:dyDescent="0.35">
      <c r="A13" t="s">
        <v>116</v>
      </c>
      <c r="B13" t="s">
        <v>463</v>
      </c>
    </row>
    <row r="14" spans="1:2" x14ac:dyDescent="0.35">
      <c r="A14" t="s">
        <v>114</v>
      </c>
      <c r="B14" t="s">
        <v>463</v>
      </c>
    </row>
    <row r="15" spans="1:2" x14ac:dyDescent="0.35">
      <c r="A15" t="s">
        <v>396</v>
      </c>
      <c r="B15" t="s">
        <v>463</v>
      </c>
    </row>
    <row r="16" spans="1:2" x14ac:dyDescent="0.35">
      <c r="A16" t="s">
        <v>123</v>
      </c>
      <c r="B16" t="s">
        <v>463</v>
      </c>
    </row>
    <row r="17" spans="1:2" x14ac:dyDescent="0.35">
      <c r="A17" t="s">
        <v>118</v>
      </c>
      <c r="B17" t="s">
        <v>463</v>
      </c>
    </row>
    <row r="18" spans="1:2" x14ac:dyDescent="0.35">
      <c r="A18" t="s">
        <v>117</v>
      </c>
      <c r="B18" t="s">
        <v>463</v>
      </c>
    </row>
    <row r="19" spans="1:2" x14ac:dyDescent="0.35">
      <c r="A19" t="s">
        <v>397</v>
      </c>
      <c r="B19" t="s">
        <v>463</v>
      </c>
    </row>
    <row r="20" spans="1:2" x14ac:dyDescent="0.35">
      <c r="A20" t="s">
        <v>132</v>
      </c>
      <c r="B20" t="s">
        <v>463</v>
      </c>
    </row>
    <row r="21" spans="1:2" x14ac:dyDescent="0.35">
      <c r="A21" t="s">
        <v>140</v>
      </c>
      <c r="B21" t="s">
        <v>570</v>
      </c>
    </row>
    <row r="22" spans="1:2" x14ac:dyDescent="0.35">
      <c r="A22" t="s">
        <v>133</v>
      </c>
      <c r="B22" t="s">
        <v>463</v>
      </c>
    </row>
    <row r="23" spans="1:2" x14ac:dyDescent="0.35">
      <c r="A23" t="s">
        <v>343</v>
      </c>
      <c r="B23" t="s">
        <v>471</v>
      </c>
    </row>
    <row r="24" spans="1:2" x14ac:dyDescent="0.35">
      <c r="A24" t="s">
        <v>150</v>
      </c>
      <c r="B24" t="s">
        <v>471</v>
      </c>
    </row>
    <row r="25" spans="1:2" x14ac:dyDescent="0.35">
      <c r="A25" t="s">
        <v>162</v>
      </c>
      <c r="B25" t="s">
        <v>570</v>
      </c>
    </row>
    <row r="26" spans="1:2" x14ac:dyDescent="0.35">
      <c r="A26" t="s">
        <v>165</v>
      </c>
      <c r="B26" t="s">
        <v>570</v>
      </c>
    </row>
    <row r="27" spans="1:2" x14ac:dyDescent="0.35">
      <c r="A27" t="s">
        <v>173</v>
      </c>
      <c r="B27" t="s">
        <v>463</v>
      </c>
    </row>
    <row r="28" spans="1:2" x14ac:dyDescent="0.35">
      <c r="A28" t="s">
        <v>168</v>
      </c>
      <c r="B28" t="s">
        <v>463</v>
      </c>
    </row>
    <row r="29" spans="1:2" x14ac:dyDescent="0.35">
      <c r="A29" t="s">
        <v>180</v>
      </c>
      <c r="B29" t="s">
        <v>463</v>
      </c>
    </row>
    <row r="30" spans="1:2" x14ac:dyDescent="0.35">
      <c r="A30" t="s">
        <v>181</v>
      </c>
      <c r="B30" t="s">
        <v>463</v>
      </c>
    </row>
    <row r="31" spans="1:2" x14ac:dyDescent="0.35">
      <c r="A31" t="s">
        <v>183</v>
      </c>
      <c r="B31" t="s">
        <v>463</v>
      </c>
    </row>
    <row r="32" spans="1:2" x14ac:dyDescent="0.35">
      <c r="A32" t="s">
        <v>186</v>
      </c>
      <c r="B32" t="s">
        <v>463</v>
      </c>
    </row>
    <row r="33" spans="1:2" x14ac:dyDescent="0.35">
      <c r="A33" t="s">
        <v>182</v>
      </c>
      <c r="B33" t="s">
        <v>463</v>
      </c>
    </row>
    <row r="34" spans="1:2" x14ac:dyDescent="0.35">
      <c r="A34" t="s">
        <v>187</v>
      </c>
      <c r="B34" t="s">
        <v>570</v>
      </c>
    </row>
    <row r="35" spans="1:2" x14ac:dyDescent="0.35">
      <c r="A35" t="s">
        <v>334</v>
      </c>
      <c r="B35" t="s">
        <v>471</v>
      </c>
    </row>
    <row r="36" spans="1:2" x14ac:dyDescent="0.35">
      <c r="A36" t="s">
        <v>246</v>
      </c>
      <c r="B36" t="s">
        <v>463</v>
      </c>
    </row>
    <row r="37" spans="1:2" x14ac:dyDescent="0.35">
      <c r="A37" t="s">
        <v>224</v>
      </c>
      <c r="B37" t="s">
        <v>463</v>
      </c>
    </row>
    <row r="38" spans="1:2" x14ac:dyDescent="0.35">
      <c r="A38" t="s">
        <v>406</v>
      </c>
      <c r="B38" t="s">
        <v>463</v>
      </c>
    </row>
    <row r="39" spans="1:2" x14ac:dyDescent="0.35">
      <c r="A39" t="s">
        <v>236</v>
      </c>
      <c r="B39" t="s">
        <v>463</v>
      </c>
    </row>
    <row r="40" spans="1:2" x14ac:dyDescent="0.35">
      <c r="A40" t="s">
        <v>243</v>
      </c>
      <c r="B40" t="s">
        <v>463</v>
      </c>
    </row>
    <row r="41" spans="1:2" x14ac:dyDescent="0.35">
      <c r="A41" t="s">
        <v>237</v>
      </c>
      <c r="B41" t="s">
        <v>463</v>
      </c>
    </row>
    <row r="42" spans="1:2" x14ac:dyDescent="0.35">
      <c r="A42" t="s">
        <v>242</v>
      </c>
      <c r="B42" t="s">
        <v>463</v>
      </c>
    </row>
    <row r="43" spans="1:2" x14ac:dyDescent="0.35">
      <c r="A43" t="s">
        <v>141</v>
      </c>
      <c r="B43" t="s">
        <v>570</v>
      </c>
    </row>
    <row r="44" spans="1:2" x14ac:dyDescent="0.35">
      <c r="A44" t="s">
        <v>265</v>
      </c>
      <c r="B44" t="s">
        <v>463</v>
      </c>
    </row>
    <row r="45" spans="1:2" x14ac:dyDescent="0.35">
      <c r="A45" t="s">
        <v>279</v>
      </c>
      <c r="B45" t="s">
        <v>463</v>
      </c>
    </row>
    <row r="46" spans="1:2" x14ac:dyDescent="0.35">
      <c r="A46" t="s">
        <v>409</v>
      </c>
      <c r="B46" t="s">
        <v>463</v>
      </c>
    </row>
    <row r="47" spans="1:2" x14ac:dyDescent="0.35">
      <c r="A47" t="s">
        <v>270</v>
      </c>
      <c r="B47" t="s">
        <v>463</v>
      </c>
    </row>
    <row r="48" spans="1:2" x14ac:dyDescent="0.35">
      <c r="A48" t="s">
        <v>258</v>
      </c>
      <c r="B48" t="s">
        <v>570</v>
      </c>
    </row>
    <row r="49" spans="1:2" x14ac:dyDescent="0.35">
      <c r="A49" t="s">
        <v>311</v>
      </c>
      <c r="B49" t="s">
        <v>570</v>
      </c>
    </row>
    <row r="50" spans="1:2" x14ac:dyDescent="0.35">
      <c r="A50" t="s">
        <v>298</v>
      </c>
      <c r="B50" t="s">
        <v>471</v>
      </c>
    </row>
    <row r="51" spans="1:2" x14ac:dyDescent="0.35">
      <c r="A51" t="s">
        <v>295</v>
      </c>
      <c r="B51" t="s">
        <v>463</v>
      </c>
    </row>
    <row r="52" spans="1:2" x14ac:dyDescent="0.35">
      <c r="A52" t="s">
        <v>284</v>
      </c>
      <c r="B52" t="s">
        <v>570</v>
      </c>
    </row>
    <row r="53" spans="1:2" x14ac:dyDescent="0.35">
      <c r="A53" t="s">
        <v>190</v>
      </c>
      <c r="B53" t="s">
        <v>463</v>
      </c>
    </row>
    <row r="54" spans="1:2" x14ac:dyDescent="0.35">
      <c r="A54" t="s">
        <v>314</v>
      </c>
      <c r="B54" t="s">
        <v>463</v>
      </c>
    </row>
    <row r="55" spans="1:2" x14ac:dyDescent="0.35">
      <c r="A55" t="s">
        <v>317</v>
      </c>
      <c r="B55" t="s">
        <v>463</v>
      </c>
    </row>
    <row r="56" spans="1:2" x14ac:dyDescent="0.35">
      <c r="A56" t="s">
        <v>341</v>
      </c>
      <c r="B56" t="s">
        <v>463</v>
      </c>
    </row>
    <row r="57" spans="1:2" x14ac:dyDescent="0.35">
      <c r="A57" t="s">
        <v>342</v>
      </c>
      <c r="B57" t="s">
        <v>463</v>
      </c>
    </row>
    <row r="58" spans="1:2" x14ac:dyDescent="0.35">
      <c r="A58" t="s">
        <v>332</v>
      </c>
      <c r="B58" t="s">
        <v>463</v>
      </c>
    </row>
    <row r="59" spans="1:2" x14ac:dyDescent="0.35">
      <c r="A59" t="s">
        <v>333</v>
      </c>
      <c r="B59" t="s">
        <v>570</v>
      </c>
    </row>
    <row r="60" spans="1:2" x14ac:dyDescent="0.35">
      <c r="A60" t="s">
        <v>367</v>
      </c>
      <c r="B60" t="s">
        <v>570</v>
      </c>
    </row>
    <row r="61" spans="1:2" x14ac:dyDescent="0.35">
      <c r="A61" t="s">
        <v>388</v>
      </c>
      <c r="B61" t="s">
        <v>471</v>
      </c>
    </row>
    <row r="62" spans="1:2" x14ac:dyDescent="0.35">
      <c r="A62" t="s">
        <v>376</v>
      </c>
      <c r="B62" t="s">
        <v>463</v>
      </c>
    </row>
    <row r="63" spans="1:2" x14ac:dyDescent="0.35">
      <c r="A63" t="s">
        <v>352</v>
      </c>
      <c r="B63" t="s">
        <v>463</v>
      </c>
    </row>
    <row r="64" spans="1:2" x14ac:dyDescent="0.35">
      <c r="A64" t="s">
        <v>412</v>
      </c>
      <c r="B64" t="s">
        <v>463</v>
      </c>
    </row>
    <row r="65" spans="1:2" x14ac:dyDescent="0.35">
      <c r="A65" t="s">
        <v>255</v>
      </c>
      <c r="B65" t="s">
        <v>471</v>
      </c>
    </row>
    <row r="66" spans="1:2" x14ac:dyDescent="0.35">
      <c r="A66" t="s">
        <v>372</v>
      </c>
      <c r="B66" t="s">
        <v>463</v>
      </c>
    </row>
    <row r="67" spans="1:2" x14ac:dyDescent="0.35">
      <c r="A67" t="s">
        <v>413</v>
      </c>
      <c r="B67" t="s">
        <v>463</v>
      </c>
    </row>
    <row r="68" spans="1:2" x14ac:dyDescent="0.35">
      <c r="A68" t="s">
        <v>393</v>
      </c>
      <c r="B68" t="s">
        <v>471</v>
      </c>
    </row>
    <row r="69" spans="1:2" x14ac:dyDescent="0.35">
      <c r="A69" t="s">
        <v>428</v>
      </c>
      <c r="B69" t="s">
        <v>463</v>
      </c>
    </row>
    <row r="70" spans="1:2" x14ac:dyDescent="0.35">
      <c r="A70" t="s">
        <v>440</v>
      </c>
      <c r="B70" t="s">
        <v>570</v>
      </c>
    </row>
    <row r="71" spans="1:2" x14ac:dyDescent="0.35">
      <c r="A71" t="s">
        <v>445</v>
      </c>
      <c r="B71" t="s">
        <v>463</v>
      </c>
    </row>
  </sheetData>
  <autoFilter ref="A1:B71" xr:uid="{0026C789-7BD1-4A57-A442-B0F8D639E538}">
    <sortState xmlns:xlrd2="http://schemas.microsoft.com/office/spreadsheetml/2017/richdata2" ref="A2:B71">
      <sortCondition ref="A1:A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FFD3-6739-DB48-AB16-C5E3669D5283}">
  <dimension ref="A1:B9"/>
  <sheetViews>
    <sheetView workbookViewId="0">
      <selection sqref="A1:B10"/>
    </sheetView>
  </sheetViews>
  <sheetFormatPr defaultColWidth="10.90625" defaultRowHeight="14.5" x14ac:dyDescent="0.35"/>
  <cols>
    <col min="1" max="1" width="21.36328125" bestFit="1" customWidth="1"/>
    <col min="2" max="2" width="22" bestFit="1" customWidth="1"/>
  </cols>
  <sheetData>
    <row r="1" spans="1:2" ht="26" x14ac:dyDescent="0.6">
      <c r="A1" s="32" t="s">
        <v>541</v>
      </c>
    </row>
    <row r="3" spans="1:2" x14ac:dyDescent="0.35">
      <c r="A3" s="37" t="s">
        <v>527</v>
      </c>
      <c r="B3" s="38" t="s">
        <v>541</v>
      </c>
    </row>
    <row r="4" spans="1:2" x14ac:dyDescent="0.35">
      <c r="A4" s="39">
        <v>1</v>
      </c>
      <c r="B4" s="40" t="s">
        <v>559</v>
      </c>
    </row>
    <row r="5" spans="1:2" x14ac:dyDescent="0.35">
      <c r="A5" s="39">
        <v>2</v>
      </c>
      <c r="B5" s="40" t="s">
        <v>560</v>
      </c>
    </row>
    <row r="6" spans="1:2" x14ac:dyDescent="0.35">
      <c r="A6" s="39">
        <v>3</v>
      </c>
      <c r="B6" s="40" t="s">
        <v>561</v>
      </c>
    </row>
    <row r="7" spans="1:2" x14ac:dyDescent="0.35">
      <c r="A7" s="39">
        <v>4</v>
      </c>
      <c r="B7" s="40" t="s">
        <v>562</v>
      </c>
    </row>
    <row r="8" spans="1:2" x14ac:dyDescent="0.35">
      <c r="A8" s="39">
        <v>5</v>
      </c>
      <c r="B8" s="40" t="s">
        <v>563</v>
      </c>
    </row>
    <row r="9" spans="1:2" x14ac:dyDescent="0.35">
      <c r="A9" s="41">
        <v>6</v>
      </c>
      <c r="B9" s="42" t="s">
        <v>564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3400-0518-423D-A6BC-1F3E6CF557F0}">
  <dimension ref="A1:M192"/>
  <sheetViews>
    <sheetView zoomScale="80" zoomScaleNormal="80" workbookViewId="0">
      <selection activeCell="A2" sqref="A2"/>
    </sheetView>
  </sheetViews>
  <sheetFormatPr defaultColWidth="8.81640625" defaultRowHeight="14.5" x14ac:dyDescent="0.35"/>
  <cols>
    <col min="1" max="1" width="26.81640625" bestFit="1" customWidth="1"/>
    <col min="2" max="2" width="15.6328125" bestFit="1" customWidth="1"/>
    <col min="3" max="3" width="25.81640625" bestFit="1" customWidth="1"/>
    <col min="4" max="4" width="38.1796875" bestFit="1" customWidth="1"/>
    <col min="5" max="5" width="18.81640625" style="4" bestFit="1" customWidth="1"/>
    <col min="6" max="6" width="11.81640625" customWidth="1"/>
    <col min="7" max="7" width="20.1796875" style="10" bestFit="1" customWidth="1"/>
    <col min="8" max="8" width="18.81640625" style="10" bestFit="1" customWidth="1"/>
    <col min="9" max="9" width="26.81640625" bestFit="1" customWidth="1"/>
    <col min="10" max="10" width="26" bestFit="1" customWidth="1"/>
    <col min="11" max="11" width="13.08984375" bestFit="1" customWidth="1"/>
    <col min="12" max="12" width="14.26953125" bestFit="1" customWidth="1"/>
    <col min="13" max="13" width="15.81640625" bestFit="1" customWidth="1"/>
  </cols>
  <sheetData>
    <row r="1" spans="1:13" ht="18.5" x14ac:dyDescent="0.45">
      <c r="A1" s="3" t="s">
        <v>0</v>
      </c>
      <c r="B1" s="3" t="s">
        <v>1</v>
      </c>
      <c r="C1" s="5" t="s">
        <v>494</v>
      </c>
      <c r="D1" s="30" t="s">
        <v>569</v>
      </c>
      <c r="E1" s="8" t="s">
        <v>473</v>
      </c>
      <c r="F1" s="9" t="s">
        <v>472</v>
      </c>
      <c r="G1" s="14" t="s">
        <v>485</v>
      </c>
      <c r="H1" s="15" t="s">
        <v>486</v>
      </c>
      <c r="I1" s="24" t="s">
        <v>497</v>
      </c>
      <c r="J1" s="13" t="s">
        <v>498</v>
      </c>
      <c r="K1" t="s">
        <v>575</v>
      </c>
      <c r="L1" t="s">
        <v>578</v>
      </c>
      <c r="M1" t="s">
        <v>579</v>
      </c>
    </row>
    <row r="2" spans="1:13" x14ac:dyDescent="0.35">
      <c r="A2" t="s">
        <v>4</v>
      </c>
      <c r="B2" t="s">
        <v>5</v>
      </c>
      <c r="C2" s="16">
        <v>95.570144653320298</v>
      </c>
      <c r="D2" s="16">
        <v>44.678521757541894</v>
      </c>
      <c r="E2" s="4" t="s">
        <v>523</v>
      </c>
      <c r="F2" t="s">
        <v>572</v>
      </c>
      <c r="G2" s="20">
        <v>0.41106999999999999</v>
      </c>
      <c r="H2" s="20">
        <v>0.58893000000000006</v>
      </c>
      <c r="I2" s="19">
        <f>G2*100</f>
        <v>41.106999999999999</v>
      </c>
      <c r="J2" s="19">
        <f>H2*100</f>
        <v>58.893000000000008</v>
      </c>
      <c r="K2" t="s">
        <v>576</v>
      </c>
      <c r="L2" t="s">
        <v>580</v>
      </c>
      <c r="M2">
        <v>1.26075851917267</v>
      </c>
    </row>
    <row r="3" spans="1:13" x14ac:dyDescent="0.35">
      <c r="A3" t="s">
        <v>8</v>
      </c>
      <c r="B3" t="s">
        <v>9</v>
      </c>
      <c r="C3" s="16">
        <v>84.137138366699205</v>
      </c>
      <c r="D3" s="16">
        <v>82.33005680959306</v>
      </c>
      <c r="E3" s="4" t="s">
        <v>523</v>
      </c>
      <c r="F3" t="s">
        <v>572</v>
      </c>
      <c r="G3" s="20">
        <v>0.27569999999999995</v>
      </c>
      <c r="H3" s="20">
        <v>0.72429999999999994</v>
      </c>
      <c r="I3" s="19">
        <f t="shared" ref="I3:I61" si="0">G3*100</f>
        <v>27.569999999999993</v>
      </c>
      <c r="J3" s="19">
        <f t="shared" ref="J3:J61" si="1">H3*100</f>
        <v>72.429999999999993</v>
      </c>
      <c r="K3" t="s">
        <v>576</v>
      </c>
      <c r="L3" t="s">
        <v>581</v>
      </c>
      <c r="M3">
        <v>-2.6621561050414999</v>
      </c>
    </row>
    <row r="4" spans="1:13" x14ac:dyDescent="0.35">
      <c r="A4" t="s">
        <v>10</v>
      </c>
      <c r="B4" t="s">
        <v>11</v>
      </c>
      <c r="C4" s="16">
        <v>40.520606994628899</v>
      </c>
      <c r="D4" s="16">
        <v>73.122081008667749</v>
      </c>
      <c r="E4" s="4" t="s">
        <v>524</v>
      </c>
      <c r="F4" t="s">
        <v>572</v>
      </c>
      <c r="G4" s="20">
        <v>0.45578000000000007</v>
      </c>
      <c r="H4" s="20">
        <v>0.54422000000000004</v>
      </c>
      <c r="I4" s="19">
        <f t="shared" si="0"/>
        <v>45.57800000000001</v>
      </c>
      <c r="J4" s="19">
        <f t="shared" si="1"/>
        <v>54.422000000000004</v>
      </c>
      <c r="K4" t="s">
        <v>576</v>
      </c>
      <c r="L4" t="s">
        <v>581</v>
      </c>
      <c r="M4">
        <v>-0.32158008217811601</v>
      </c>
    </row>
    <row r="5" spans="1:13" x14ac:dyDescent="0.35">
      <c r="A5" t="s">
        <v>12</v>
      </c>
      <c r="B5" t="s">
        <v>13</v>
      </c>
      <c r="C5" s="16">
        <v>100</v>
      </c>
      <c r="D5" s="16">
        <v>33.350906806588867</v>
      </c>
      <c r="E5" s="7">
        <v>1</v>
      </c>
      <c r="F5" t="s">
        <v>572</v>
      </c>
      <c r="G5" s="20">
        <v>0.59316000000000002</v>
      </c>
      <c r="H5" s="20">
        <v>0.40683999999999987</v>
      </c>
      <c r="I5" s="19">
        <f t="shared" si="0"/>
        <v>59.316000000000003</v>
      </c>
      <c r="J5" s="19">
        <f t="shared" si="1"/>
        <v>40.683999999999983</v>
      </c>
      <c r="K5" t="s">
        <v>576</v>
      </c>
      <c r="L5" t="s">
        <v>580</v>
      </c>
      <c r="M5">
        <v>0.33744788169860801</v>
      </c>
    </row>
    <row r="6" spans="1:13" x14ac:dyDescent="0.35">
      <c r="A6" t="s">
        <v>16</v>
      </c>
      <c r="B6" t="s">
        <v>17</v>
      </c>
      <c r="C6" s="16">
        <v>100</v>
      </c>
      <c r="D6" s="16">
        <v>49.135649350927615</v>
      </c>
      <c r="E6" s="7">
        <v>1</v>
      </c>
      <c r="F6" t="s">
        <v>572</v>
      </c>
      <c r="G6" s="20">
        <v>0.86058000000000012</v>
      </c>
      <c r="H6" s="20">
        <v>0.13942000000000002</v>
      </c>
      <c r="I6" s="19">
        <f t="shared" si="0"/>
        <v>86.058000000000007</v>
      </c>
      <c r="J6" s="19">
        <f t="shared" si="1"/>
        <v>13.942000000000002</v>
      </c>
      <c r="K6" t="s">
        <v>576</v>
      </c>
      <c r="L6" t="s">
        <v>580</v>
      </c>
      <c r="M6">
        <v>0.54964613914489702</v>
      </c>
    </row>
    <row r="7" spans="1:13" x14ac:dyDescent="0.35">
      <c r="A7" t="s">
        <v>18</v>
      </c>
      <c r="B7" t="s">
        <v>19</v>
      </c>
      <c r="C7" s="16">
        <v>100</v>
      </c>
      <c r="D7" s="16">
        <v>30.866860767162734</v>
      </c>
      <c r="E7" s="7">
        <v>1</v>
      </c>
      <c r="F7" t="s">
        <v>572</v>
      </c>
      <c r="G7" s="20">
        <v>0.92030000000000012</v>
      </c>
      <c r="H7" s="20">
        <v>7.9699999999999979E-2</v>
      </c>
      <c r="I7" s="19">
        <f t="shared" si="0"/>
        <v>92.030000000000015</v>
      </c>
      <c r="J7" s="19">
        <f t="shared" si="1"/>
        <v>7.969999999999998</v>
      </c>
      <c r="K7" t="s">
        <v>576</v>
      </c>
      <c r="L7" t="s">
        <v>580</v>
      </c>
      <c r="M7">
        <v>0.19774989783763899</v>
      </c>
    </row>
    <row r="8" spans="1:13" x14ac:dyDescent="0.35">
      <c r="A8" t="s">
        <v>20</v>
      </c>
      <c r="B8" t="s">
        <v>21</v>
      </c>
      <c r="C8" s="16">
        <v>100</v>
      </c>
      <c r="D8" s="16">
        <v>44.296377404200022</v>
      </c>
      <c r="E8" s="7">
        <v>1</v>
      </c>
      <c r="F8" t="s">
        <v>572</v>
      </c>
      <c r="G8" s="20">
        <v>0.62467000000000006</v>
      </c>
      <c r="H8" s="20">
        <v>0.37533000000000005</v>
      </c>
      <c r="I8" s="19">
        <f t="shared" si="0"/>
        <v>62.467000000000006</v>
      </c>
      <c r="J8" s="19">
        <f t="shared" si="1"/>
        <v>37.533000000000008</v>
      </c>
      <c r="K8" t="s">
        <v>576</v>
      </c>
      <c r="L8" t="s">
        <v>581</v>
      </c>
      <c r="M8">
        <v>-0.66795110702514604</v>
      </c>
    </row>
    <row r="9" spans="1:13" x14ac:dyDescent="0.35">
      <c r="A9" t="s">
        <v>23</v>
      </c>
      <c r="B9" t="s">
        <v>24</v>
      </c>
      <c r="C9" s="16">
        <v>97.354667663574205</v>
      </c>
      <c r="D9" s="16">
        <v>28.828341428606912</v>
      </c>
      <c r="E9" s="4" t="s">
        <v>523</v>
      </c>
      <c r="F9" t="s">
        <v>572</v>
      </c>
      <c r="G9" s="20">
        <v>0.23046999999999998</v>
      </c>
      <c r="H9" s="20">
        <v>0.76953000000000005</v>
      </c>
      <c r="I9" s="19">
        <f t="shared" si="0"/>
        <v>23.046999999999997</v>
      </c>
      <c r="J9" s="19">
        <f t="shared" si="1"/>
        <v>76.953000000000003</v>
      </c>
      <c r="K9" t="s">
        <v>576</v>
      </c>
      <c r="L9" t="s">
        <v>580</v>
      </c>
      <c r="M9">
        <v>0.85924965143203702</v>
      </c>
    </row>
    <row r="10" spans="1:13" x14ac:dyDescent="0.35">
      <c r="A10" t="s">
        <v>25</v>
      </c>
      <c r="B10" t="s">
        <v>26</v>
      </c>
      <c r="C10" s="16">
        <v>100</v>
      </c>
      <c r="D10" s="16">
        <v>57.414042155764108</v>
      </c>
      <c r="E10" s="7">
        <v>1</v>
      </c>
      <c r="F10" t="s">
        <v>572</v>
      </c>
      <c r="G10" s="20">
        <v>0.89682999999999991</v>
      </c>
      <c r="H10" s="20">
        <v>0.10317000000000001</v>
      </c>
      <c r="I10" s="19">
        <f t="shared" si="0"/>
        <v>89.682999999999993</v>
      </c>
      <c r="J10" s="19">
        <f t="shared" si="1"/>
        <v>10.317000000000002</v>
      </c>
      <c r="K10" t="s">
        <v>576</v>
      </c>
      <c r="L10" t="s">
        <v>580</v>
      </c>
      <c r="M10">
        <v>1.0334244966507</v>
      </c>
    </row>
    <row r="11" spans="1:13" x14ac:dyDescent="0.35">
      <c r="A11" t="s">
        <v>27</v>
      </c>
      <c r="B11" t="s">
        <v>28</v>
      </c>
      <c r="C11" s="16">
        <v>100</v>
      </c>
      <c r="D11" s="16">
        <v>57.462608351168953</v>
      </c>
      <c r="E11" s="7">
        <v>1</v>
      </c>
      <c r="F11" t="s">
        <v>574</v>
      </c>
      <c r="G11" s="20">
        <v>0.66110000000000002</v>
      </c>
      <c r="H11" s="20">
        <v>0.33889999999999998</v>
      </c>
      <c r="I11" s="19">
        <f t="shared" si="0"/>
        <v>66.11</v>
      </c>
      <c r="J11" s="19">
        <f t="shared" si="1"/>
        <v>33.89</v>
      </c>
      <c r="K11" t="s">
        <v>576</v>
      </c>
      <c r="L11" t="s">
        <v>580</v>
      </c>
      <c r="M11">
        <v>0.8921759724617</v>
      </c>
    </row>
    <row r="12" spans="1:13" x14ac:dyDescent="0.35">
      <c r="A12" t="s">
        <v>29</v>
      </c>
      <c r="B12" t="s">
        <v>30</v>
      </c>
      <c r="C12" s="16">
        <v>100</v>
      </c>
      <c r="D12" s="16">
        <v>51.476091701183158</v>
      </c>
      <c r="E12" s="7">
        <v>1</v>
      </c>
      <c r="F12" t="s">
        <v>574</v>
      </c>
      <c r="G12" s="20">
        <v>0.55181000000000002</v>
      </c>
      <c r="H12" s="20">
        <v>0.44818999999999998</v>
      </c>
      <c r="I12" s="19">
        <f t="shared" si="0"/>
        <v>55.181000000000004</v>
      </c>
      <c r="J12" s="19">
        <f t="shared" si="1"/>
        <v>44.818999999999996</v>
      </c>
      <c r="K12" t="s">
        <v>576</v>
      </c>
      <c r="L12" t="s">
        <v>581</v>
      </c>
      <c r="M12">
        <v>-0.80890882015228305</v>
      </c>
    </row>
    <row r="13" spans="1:13" x14ac:dyDescent="0.35">
      <c r="A13" t="s">
        <v>31</v>
      </c>
      <c r="B13" t="s">
        <v>32</v>
      </c>
      <c r="C13" s="16">
        <v>7.5884771347045898</v>
      </c>
      <c r="D13" s="16">
        <v>41.739041585777052</v>
      </c>
      <c r="E13" s="4" t="s">
        <v>524</v>
      </c>
      <c r="F13" t="s">
        <v>572</v>
      </c>
      <c r="G13" s="20">
        <v>0.12667000000000009</v>
      </c>
      <c r="H13" s="20">
        <v>0.87332999999999994</v>
      </c>
      <c r="I13" s="19">
        <f t="shared" si="0"/>
        <v>12.667000000000009</v>
      </c>
      <c r="J13" s="19">
        <f t="shared" si="1"/>
        <v>87.332999999999998</v>
      </c>
      <c r="K13" t="s">
        <v>576</v>
      </c>
      <c r="L13" t="s">
        <v>581</v>
      </c>
      <c r="M13">
        <v>-1.9643751382827801</v>
      </c>
    </row>
    <row r="14" spans="1:13" x14ac:dyDescent="0.35">
      <c r="A14" t="s">
        <v>33</v>
      </c>
      <c r="B14" t="s">
        <v>34</v>
      </c>
      <c r="C14" s="16">
        <v>100</v>
      </c>
      <c r="D14" s="16">
        <v>49.324572235601863</v>
      </c>
      <c r="E14" s="7">
        <v>1</v>
      </c>
      <c r="F14" t="s">
        <v>574</v>
      </c>
      <c r="G14" s="20">
        <v>0.9793400000000001</v>
      </c>
      <c r="H14" s="20">
        <v>2.0660000000000001E-2</v>
      </c>
      <c r="I14" s="19">
        <f t="shared" si="0"/>
        <v>97.934000000000012</v>
      </c>
      <c r="J14" s="19">
        <f t="shared" si="1"/>
        <v>2.0660000000000003</v>
      </c>
      <c r="K14" t="s">
        <v>576</v>
      </c>
      <c r="L14" t="s">
        <v>580</v>
      </c>
      <c r="M14">
        <v>0.42960610985755898</v>
      </c>
    </row>
    <row r="15" spans="1:13" x14ac:dyDescent="0.35">
      <c r="A15" t="s">
        <v>35</v>
      </c>
      <c r="B15" t="s">
        <v>36</v>
      </c>
      <c r="C15" s="16">
        <v>41.402614593505902</v>
      </c>
      <c r="D15" s="16">
        <v>66.570548902058121</v>
      </c>
      <c r="E15" s="4" t="s">
        <v>524</v>
      </c>
      <c r="F15" t="s">
        <v>572</v>
      </c>
      <c r="G15" s="20">
        <v>0.44847000000000004</v>
      </c>
      <c r="H15" s="20">
        <v>0.55152999999999996</v>
      </c>
      <c r="I15" s="19">
        <f t="shared" si="0"/>
        <v>44.847000000000001</v>
      </c>
      <c r="J15" s="19">
        <f t="shared" si="1"/>
        <v>55.152999999999999</v>
      </c>
      <c r="K15" t="s">
        <v>576</v>
      </c>
      <c r="L15" t="s">
        <v>581</v>
      </c>
      <c r="M15">
        <v>-8.7835025042295508E-3</v>
      </c>
    </row>
    <row r="16" spans="1:13" x14ac:dyDescent="0.35">
      <c r="A16" t="s">
        <v>37</v>
      </c>
      <c r="B16" t="s">
        <v>38</v>
      </c>
      <c r="C16" s="16">
        <v>19.1647129058838</v>
      </c>
      <c r="D16" s="16">
        <v>30.832274170271806</v>
      </c>
      <c r="E16" s="4" t="s">
        <v>524</v>
      </c>
      <c r="F16" t="s">
        <v>572</v>
      </c>
      <c r="G16" s="20">
        <v>0.31511000000000006</v>
      </c>
      <c r="H16" s="20">
        <v>0.68489</v>
      </c>
      <c r="I16" s="19">
        <f t="shared" si="0"/>
        <v>31.511000000000006</v>
      </c>
      <c r="J16" s="19">
        <f t="shared" si="1"/>
        <v>68.489000000000004</v>
      </c>
      <c r="K16" t="s">
        <v>576</v>
      </c>
      <c r="L16" t="s">
        <v>581</v>
      </c>
      <c r="M16">
        <v>-0.868710696697235</v>
      </c>
    </row>
    <row r="17" spans="1:13" x14ac:dyDescent="0.35">
      <c r="A17" t="s">
        <v>39</v>
      </c>
      <c r="B17" t="s">
        <v>40</v>
      </c>
      <c r="C17" s="16">
        <v>75.92</v>
      </c>
      <c r="D17" s="16">
        <v>46.815464995551395</v>
      </c>
      <c r="E17" s="4" t="s">
        <v>523</v>
      </c>
      <c r="F17" t="s">
        <v>483</v>
      </c>
      <c r="G17" s="20">
        <v>0.35790000000000011</v>
      </c>
      <c r="H17" s="20">
        <v>0.64209999999999978</v>
      </c>
      <c r="I17" s="19">
        <f t="shared" si="0"/>
        <v>35.790000000000013</v>
      </c>
      <c r="J17" s="19">
        <f t="shared" si="1"/>
        <v>64.20999999999998</v>
      </c>
      <c r="K17" t="s">
        <v>576</v>
      </c>
      <c r="L17" t="s">
        <v>581</v>
      </c>
      <c r="M17">
        <v>-1.25973296165466</v>
      </c>
    </row>
    <row r="18" spans="1:13" x14ac:dyDescent="0.35">
      <c r="A18" t="s">
        <v>41</v>
      </c>
      <c r="B18" t="s">
        <v>42</v>
      </c>
      <c r="C18" s="16">
        <v>100</v>
      </c>
      <c r="D18" s="16">
        <v>43.663166927071416</v>
      </c>
      <c r="E18" s="7">
        <v>1</v>
      </c>
      <c r="F18" t="s">
        <v>572</v>
      </c>
      <c r="G18" s="20">
        <v>0.74580999999999986</v>
      </c>
      <c r="H18" s="20">
        <v>0.25419000000000003</v>
      </c>
      <c r="I18" s="19">
        <f t="shared" si="0"/>
        <v>74.580999999999989</v>
      </c>
      <c r="J18" s="19">
        <f t="shared" si="1"/>
        <v>25.419000000000004</v>
      </c>
      <c r="K18" t="s">
        <v>576</v>
      </c>
      <c r="L18" t="s">
        <v>580</v>
      </c>
      <c r="M18">
        <v>6.8279370665550204E-2</v>
      </c>
    </row>
    <row r="19" spans="1:13" x14ac:dyDescent="0.35">
      <c r="A19" t="s">
        <v>43</v>
      </c>
      <c r="B19" t="s">
        <v>44</v>
      </c>
      <c r="C19" s="16">
        <v>100</v>
      </c>
      <c r="D19" s="16">
        <v>48.717405519652971</v>
      </c>
      <c r="E19" s="7">
        <v>1</v>
      </c>
      <c r="F19" t="s">
        <v>572</v>
      </c>
      <c r="G19" s="20">
        <v>0.88898999999999984</v>
      </c>
      <c r="H19" s="20">
        <v>0.11101000000000001</v>
      </c>
      <c r="I19" s="19">
        <f t="shared" si="0"/>
        <v>88.898999999999987</v>
      </c>
      <c r="J19" s="19">
        <f t="shared" si="1"/>
        <v>11.101000000000001</v>
      </c>
      <c r="K19" t="s">
        <v>576</v>
      </c>
      <c r="L19" t="s">
        <v>581</v>
      </c>
      <c r="M19">
        <v>-0.79270023107528698</v>
      </c>
    </row>
    <row r="20" spans="1:13" x14ac:dyDescent="0.35">
      <c r="A20" s="1" t="s">
        <v>459</v>
      </c>
      <c r="B20" t="s">
        <v>45</v>
      </c>
      <c r="C20" s="16">
        <v>100</v>
      </c>
      <c r="D20" s="16">
        <v>38.44247916893665</v>
      </c>
      <c r="E20" s="7">
        <v>1</v>
      </c>
      <c r="F20" t="s">
        <v>572</v>
      </c>
      <c r="G20" s="20">
        <v>0.83</v>
      </c>
      <c r="H20" s="20">
        <v>0.17</v>
      </c>
      <c r="I20" s="19">
        <f t="shared" si="0"/>
        <v>83</v>
      </c>
      <c r="J20" s="19">
        <f t="shared" si="1"/>
        <v>17</v>
      </c>
      <c r="K20" t="s">
        <v>576</v>
      </c>
      <c r="L20" t="s">
        <v>580</v>
      </c>
      <c r="M20">
        <v>0.95994335412979104</v>
      </c>
    </row>
    <row r="21" spans="1:13" x14ac:dyDescent="0.35">
      <c r="A21" t="s">
        <v>46</v>
      </c>
      <c r="B21" t="s">
        <v>47</v>
      </c>
      <c r="C21" s="16">
        <v>100</v>
      </c>
      <c r="D21" s="16">
        <v>14.122041210951469</v>
      </c>
      <c r="E21" s="7">
        <v>1</v>
      </c>
      <c r="F21" t="s">
        <v>574</v>
      </c>
      <c r="G21" s="20">
        <v>0.40135000000000004</v>
      </c>
      <c r="H21" s="20">
        <v>0.59865000000000002</v>
      </c>
      <c r="I21" s="19">
        <f t="shared" si="0"/>
        <v>40.135000000000005</v>
      </c>
      <c r="J21" s="19">
        <f t="shared" si="1"/>
        <v>59.865000000000002</v>
      </c>
      <c r="K21" t="s">
        <v>576</v>
      </c>
      <c r="L21" t="s">
        <v>581</v>
      </c>
      <c r="M21">
        <v>-0.40266400575637801</v>
      </c>
    </row>
    <row r="22" spans="1:13" x14ac:dyDescent="0.35">
      <c r="A22" t="s">
        <v>48</v>
      </c>
      <c r="B22" t="s">
        <v>49</v>
      </c>
      <c r="C22" s="16">
        <v>100</v>
      </c>
      <c r="D22" s="16">
        <v>39.860729422058171</v>
      </c>
      <c r="E22" s="7">
        <v>1</v>
      </c>
      <c r="F22" t="s">
        <v>574</v>
      </c>
      <c r="G22" s="20">
        <v>0.77416000000000007</v>
      </c>
      <c r="H22" s="20">
        <v>0.22584000000000001</v>
      </c>
      <c r="I22" s="19">
        <f t="shared" si="0"/>
        <v>77.416000000000011</v>
      </c>
      <c r="J22" s="19">
        <f t="shared" si="1"/>
        <v>22.584</v>
      </c>
      <c r="K22" t="s">
        <v>576</v>
      </c>
      <c r="L22" t="s">
        <v>580</v>
      </c>
      <c r="M22">
        <v>0.13570626080036199</v>
      </c>
    </row>
    <row r="23" spans="1:13" x14ac:dyDescent="0.35">
      <c r="A23" t="s">
        <v>50</v>
      </c>
      <c r="B23" t="s">
        <v>51</v>
      </c>
      <c r="C23" s="16">
        <v>92.214317321777301</v>
      </c>
      <c r="D23" s="16">
        <v>23.400981702994351</v>
      </c>
      <c r="E23" s="4" t="s">
        <v>523</v>
      </c>
      <c r="F23" t="s">
        <v>572</v>
      </c>
      <c r="G23" s="20">
        <v>0.43742000000000003</v>
      </c>
      <c r="H23" s="20">
        <v>0.56257999999999997</v>
      </c>
      <c r="I23" s="19">
        <f t="shared" si="0"/>
        <v>43.742000000000004</v>
      </c>
      <c r="J23" s="19">
        <f t="shared" si="1"/>
        <v>56.257999999999996</v>
      </c>
      <c r="K23" t="s">
        <v>576</v>
      </c>
      <c r="L23" t="s">
        <v>580</v>
      </c>
      <c r="M23">
        <v>5.2189551293849903E-2</v>
      </c>
    </row>
    <row r="24" spans="1:13" x14ac:dyDescent="0.35">
      <c r="A24" t="s">
        <v>52</v>
      </c>
      <c r="B24" t="s">
        <v>53</v>
      </c>
      <c r="C24" s="16">
        <v>100</v>
      </c>
      <c r="D24" s="16">
        <v>52.070211522270426</v>
      </c>
      <c r="E24" s="7">
        <v>1</v>
      </c>
      <c r="F24" t="s">
        <v>574</v>
      </c>
      <c r="G24" s="20">
        <v>1</v>
      </c>
      <c r="H24" s="20">
        <v>0</v>
      </c>
      <c r="I24" s="19">
        <f t="shared" si="0"/>
        <v>100</v>
      </c>
      <c r="J24" s="19">
        <f t="shared" si="1"/>
        <v>0</v>
      </c>
      <c r="K24" t="s">
        <v>576</v>
      </c>
      <c r="L24" t="s">
        <v>580</v>
      </c>
      <c r="M24">
        <v>0.975613653659821</v>
      </c>
    </row>
    <row r="25" spans="1:13" x14ac:dyDescent="0.35">
      <c r="A25" t="s">
        <v>54</v>
      </c>
      <c r="B25" t="s">
        <v>55</v>
      </c>
      <c r="C25" s="16">
        <v>93.039131164550795</v>
      </c>
      <c r="D25" s="16">
        <v>51.555540465159289</v>
      </c>
      <c r="E25" s="4" t="s">
        <v>523</v>
      </c>
      <c r="F25" t="s">
        <v>572</v>
      </c>
      <c r="G25" s="20">
        <v>0.69303000000000003</v>
      </c>
      <c r="H25" s="20">
        <v>0.30697000000000002</v>
      </c>
      <c r="I25" s="19">
        <f t="shared" si="0"/>
        <v>69.302999999999997</v>
      </c>
      <c r="J25" s="19">
        <f t="shared" si="1"/>
        <v>30.697000000000003</v>
      </c>
      <c r="K25" t="s">
        <v>576</v>
      </c>
      <c r="L25" t="s">
        <v>581</v>
      </c>
      <c r="M25">
        <v>-0.25367596745491</v>
      </c>
    </row>
    <row r="26" spans="1:13" x14ac:dyDescent="0.35">
      <c r="A26" t="s">
        <v>56</v>
      </c>
      <c r="B26" t="s">
        <v>57</v>
      </c>
      <c r="C26" s="16">
        <v>100</v>
      </c>
      <c r="D26" s="16">
        <v>38.922523512357742</v>
      </c>
      <c r="E26" s="7">
        <v>1</v>
      </c>
      <c r="F26" t="s">
        <v>574</v>
      </c>
      <c r="G26" s="20">
        <v>0.86172000000000015</v>
      </c>
      <c r="H26" s="20">
        <v>0.13827999999999999</v>
      </c>
      <c r="I26" s="19">
        <f t="shared" si="0"/>
        <v>86.172000000000011</v>
      </c>
      <c r="J26" s="19">
        <f t="shared" si="1"/>
        <v>13.827999999999999</v>
      </c>
      <c r="K26" t="s">
        <v>576</v>
      </c>
      <c r="L26" t="s">
        <v>581</v>
      </c>
      <c r="M26">
        <v>-0.38103505969047502</v>
      </c>
    </row>
    <row r="27" spans="1:13" x14ac:dyDescent="0.35">
      <c r="A27" t="s">
        <v>58</v>
      </c>
      <c r="B27" t="s">
        <v>59</v>
      </c>
      <c r="C27" s="16">
        <v>100</v>
      </c>
      <c r="D27" s="16">
        <v>42.045786817545597</v>
      </c>
      <c r="E27" s="7">
        <v>1</v>
      </c>
      <c r="F27" t="s">
        <v>572</v>
      </c>
      <c r="G27" s="20">
        <v>0.31373999999999991</v>
      </c>
      <c r="H27" s="20">
        <v>0.6862600000000002</v>
      </c>
      <c r="I27" s="19">
        <f t="shared" si="0"/>
        <v>31.373999999999992</v>
      </c>
      <c r="J27" s="19">
        <f t="shared" si="1"/>
        <v>68.626000000000019</v>
      </c>
      <c r="K27" t="s">
        <v>576</v>
      </c>
      <c r="L27" t="s">
        <v>580</v>
      </c>
      <c r="M27">
        <v>0.960008144378662</v>
      </c>
    </row>
    <row r="28" spans="1:13" x14ac:dyDescent="0.35">
      <c r="A28" t="s">
        <v>60</v>
      </c>
      <c r="B28" t="s">
        <v>61</v>
      </c>
      <c r="C28" s="16">
        <v>100</v>
      </c>
      <c r="D28" s="16">
        <v>24.568346389372728</v>
      </c>
      <c r="E28" s="7">
        <v>1</v>
      </c>
      <c r="F28" t="s">
        <v>574</v>
      </c>
      <c r="G28" s="20">
        <v>0.77797000000000005</v>
      </c>
      <c r="H28" s="20">
        <v>0.22203000000000003</v>
      </c>
      <c r="I28" s="19">
        <f t="shared" si="0"/>
        <v>77.797000000000011</v>
      </c>
      <c r="J28" s="19">
        <f t="shared" si="1"/>
        <v>22.203000000000003</v>
      </c>
      <c r="K28" t="s">
        <v>576</v>
      </c>
      <c r="L28" t="s">
        <v>580</v>
      </c>
      <c r="M28">
        <v>1.14201784133911</v>
      </c>
    </row>
    <row r="29" spans="1:13" x14ac:dyDescent="0.35">
      <c r="A29" t="s">
        <v>62</v>
      </c>
      <c r="B29" t="s">
        <v>63</v>
      </c>
      <c r="C29" s="16">
        <v>100</v>
      </c>
      <c r="D29" s="16">
        <v>34.574892451692307</v>
      </c>
      <c r="E29" s="7">
        <v>1</v>
      </c>
      <c r="F29" t="s">
        <v>572</v>
      </c>
      <c r="G29" s="20">
        <v>0.40094999999999997</v>
      </c>
      <c r="H29" s="20">
        <v>0.59904999999999997</v>
      </c>
      <c r="I29" s="19">
        <f t="shared" si="0"/>
        <v>40.094999999999999</v>
      </c>
      <c r="J29" s="19">
        <f t="shared" si="1"/>
        <v>59.904999999999994</v>
      </c>
      <c r="K29" t="s">
        <v>576</v>
      </c>
      <c r="L29" t="s">
        <v>580</v>
      </c>
      <c r="M29">
        <v>1.1060882806778001</v>
      </c>
    </row>
    <row r="30" spans="1:13" x14ac:dyDescent="0.35">
      <c r="A30" t="s">
        <v>64</v>
      </c>
      <c r="B30" t="s">
        <v>65</v>
      </c>
      <c r="C30" s="16">
        <v>60.688396453857401</v>
      </c>
      <c r="D30" s="16">
        <v>47.31727865181832</v>
      </c>
      <c r="E30" s="4" t="s">
        <v>525</v>
      </c>
      <c r="F30" t="s">
        <v>572</v>
      </c>
      <c r="G30" s="20">
        <v>0.57984000000000013</v>
      </c>
      <c r="H30" s="20">
        <v>0.42016000000000003</v>
      </c>
      <c r="I30" s="19">
        <f t="shared" si="0"/>
        <v>57.984000000000016</v>
      </c>
      <c r="J30" s="19">
        <f t="shared" si="1"/>
        <v>42.016000000000005</v>
      </c>
      <c r="K30" t="s">
        <v>576</v>
      </c>
      <c r="L30" t="s">
        <v>580</v>
      </c>
      <c r="M30">
        <v>0.979198038578033</v>
      </c>
    </row>
    <row r="31" spans="1:13" x14ac:dyDescent="0.35">
      <c r="A31" t="s">
        <v>66</v>
      </c>
      <c r="B31" t="s">
        <v>67</v>
      </c>
      <c r="C31" s="16">
        <v>13.9851121902466</v>
      </c>
      <c r="D31" s="16">
        <v>42.577513046655319</v>
      </c>
      <c r="E31" s="4" t="s">
        <v>524</v>
      </c>
      <c r="F31" t="s">
        <v>574</v>
      </c>
      <c r="G31" s="20">
        <v>0.40646000000000004</v>
      </c>
      <c r="H31" s="20">
        <v>0.59354000000000007</v>
      </c>
      <c r="I31" s="19">
        <f t="shared" si="0"/>
        <v>40.646000000000001</v>
      </c>
      <c r="J31" s="19">
        <f t="shared" si="1"/>
        <v>59.354000000000006</v>
      </c>
      <c r="K31" t="s">
        <v>576</v>
      </c>
      <c r="L31" t="s">
        <v>581</v>
      </c>
      <c r="M31">
        <v>-1.7795487642288199</v>
      </c>
    </row>
    <row r="32" spans="1:13" x14ac:dyDescent="0.35">
      <c r="A32" t="s">
        <v>68</v>
      </c>
      <c r="B32" t="s">
        <v>69</v>
      </c>
      <c r="C32" s="16">
        <v>100</v>
      </c>
      <c r="D32" s="16">
        <v>46.564483768978207</v>
      </c>
      <c r="E32" s="7">
        <v>1</v>
      </c>
      <c r="F32" t="s">
        <v>574</v>
      </c>
      <c r="G32" s="20">
        <v>0.82182999999999995</v>
      </c>
      <c r="H32" s="20">
        <v>0.17817000000000005</v>
      </c>
      <c r="I32" s="19">
        <f t="shared" si="0"/>
        <v>82.182999999999993</v>
      </c>
      <c r="J32" s="19">
        <f t="shared" si="1"/>
        <v>17.817000000000004</v>
      </c>
      <c r="K32" t="s">
        <v>576</v>
      </c>
      <c r="L32" t="s">
        <v>580</v>
      </c>
      <c r="M32">
        <v>1.24041163921356</v>
      </c>
    </row>
    <row r="33" spans="1:13" x14ac:dyDescent="0.35">
      <c r="A33" t="s">
        <v>71</v>
      </c>
      <c r="B33" t="s">
        <v>72</v>
      </c>
      <c r="C33" s="16">
        <v>100</v>
      </c>
      <c r="D33" s="16">
        <v>7.1837708324074585</v>
      </c>
      <c r="E33" s="7">
        <v>1</v>
      </c>
      <c r="F33" t="s">
        <v>572</v>
      </c>
      <c r="G33" s="20">
        <v>0.74077000000000015</v>
      </c>
      <c r="H33" s="20">
        <v>0.25922999999999996</v>
      </c>
      <c r="I33" s="19">
        <f t="shared" si="0"/>
        <v>74.077000000000012</v>
      </c>
      <c r="J33" s="19">
        <f t="shared" si="1"/>
        <v>25.922999999999995</v>
      </c>
      <c r="K33" t="s">
        <v>577</v>
      </c>
      <c r="L33" t="s">
        <v>580</v>
      </c>
      <c r="M33">
        <v>1.2898540496826201</v>
      </c>
    </row>
    <row r="34" spans="1:13" x14ac:dyDescent="0.35">
      <c r="A34" t="s">
        <v>74</v>
      </c>
      <c r="B34" t="s">
        <v>75</v>
      </c>
      <c r="C34" s="16">
        <v>100</v>
      </c>
      <c r="D34" s="16">
        <v>37.270168411572349</v>
      </c>
      <c r="E34" s="7">
        <v>1</v>
      </c>
      <c r="F34" t="s">
        <v>572</v>
      </c>
      <c r="G34" s="20">
        <v>0.89856999999999998</v>
      </c>
      <c r="H34" s="20">
        <v>0.10143000000000002</v>
      </c>
      <c r="I34" s="19">
        <f t="shared" si="0"/>
        <v>89.856999999999999</v>
      </c>
      <c r="J34" s="19">
        <f t="shared" si="1"/>
        <v>10.143000000000002</v>
      </c>
      <c r="K34" t="s">
        <v>576</v>
      </c>
      <c r="L34" t="s">
        <v>580</v>
      </c>
      <c r="M34">
        <v>0.402406215667725</v>
      </c>
    </row>
    <row r="35" spans="1:13" x14ac:dyDescent="0.35">
      <c r="A35" t="s">
        <v>76</v>
      </c>
      <c r="B35" t="s">
        <v>77</v>
      </c>
      <c r="C35" s="16">
        <v>100</v>
      </c>
      <c r="D35" s="16">
        <v>28.041489433297301</v>
      </c>
      <c r="E35" s="7">
        <v>1</v>
      </c>
      <c r="F35" t="s">
        <v>483</v>
      </c>
      <c r="G35" s="20">
        <v>0.57903000000000016</v>
      </c>
      <c r="H35" s="20">
        <v>0.42096999999999996</v>
      </c>
      <c r="I35" s="19">
        <f t="shared" si="0"/>
        <v>57.903000000000013</v>
      </c>
      <c r="J35" s="19">
        <f t="shared" si="1"/>
        <v>42.096999999999994</v>
      </c>
      <c r="K35" t="s">
        <v>576</v>
      </c>
      <c r="L35" t="s">
        <v>581</v>
      </c>
      <c r="M35">
        <v>-0.50222134590148904</v>
      </c>
    </row>
    <row r="36" spans="1:13" x14ac:dyDescent="0.35">
      <c r="A36" t="s">
        <v>78</v>
      </c>
      <c r="B36" t="s">
        <v>79</v>
      </c>
      <c r="C36" s="16">
        <v>64.3</v>
      </c>
      <c r="D36" s="16">
        <v>35.018804764907692</v>
      </c>
      <c r="E36" s="4" t="s">
        <v>525</v>
      </c>
      <c r="F36" t="s">
        <v>572</v>
      </c>
      <c r="G36" s="20">
        <v>0.55545000000000011</v>
      </c>
      <c r="H36" s="20">
        <v>0.44455</v>
      </c>
      <c r="I36" s="19">
        <f t="shared" si="0"/>
        <v>55.545000000000009</v>
      </c>
      <c r="J36" s="19">
        <f t="shared" si="1"/>
        <v>44.454999999999998</v>
      </c>
      <c r="K36" t="s">
        <v>577</v>
      </c>
      <c r="L36" t="s">
        <v>581</v>
      </c>
      <c r="M36">
        <v>-0.90923881530761697</v>
      </c>
    </row>
    <row r="37" spans="1:13" x14ac:dyDescent="0.35">
      <c r="A37" t="s">
        <v>80</v>
      </c>
      <c r="B37" t="s">
        <v>81</v>
      </c>
      <c r="C37" s="16">
        <v>60.0747680664063</v>
      </c>
      <c r="D37" s="16">
        <v>39.737468746552651</v>
      </c>
      <c r="E37" s="4" t="s">
        <v>525</v>
      </c>
      <c r="F37" t="s">
        <v>572</v>
      </c>
      <c r="G37" s="20">
        <v>0.55488999999999999</v>
      </c>
      <c r="H37" s="20">
        <v>0.44511000000000006</v>
      </c>
      <c r="I37" s="19">
        <f t="shared" si="0"/>
        <v>55.488999999999997</v>
      </c>
      <c r="J37" s="19">
        <f t="shared" si="1"/>
        <v>44.511000000000003</v>
      </c>
      <c r="K37" t="s">
        <v>576</v>
      </c>
      <c r="L37" t="s">
        <v>581</v>
      </c>
      <c r="M37">
        <v>-1.06121301651001</v>
      </c>
    </row>
    <row r="38" spans="1:13" x14ac:dyDescent="0.35">
      <c r="A38" t="s">
        <v>82</v>
      </c>
      <c r="B38" t="s">
        <v>83</v>
      </c>
      <c r="C38" s="16">
        <v>17.1473789215088</v>
      </c>
      <c r="D38" s="16">
        <v>7.8133807932385597</v>
      </c>
      <c r="E38" s="4" t="s">
        <v>524</v>
      </c>
      <c r="F38" t="s">
        <v>572</v>
      </c>
      <c r="G38" s="20">
        <v>0.43537000000000003</v>
      </c>
      <c r="H38" s="20">
        <v>0.56462999999999997</v>
      </c>
      <c r="I38" s="19">
        <f t="shared" si="0"/>
        <v>43.537000000000006</v>
      </c>
      <c r="J38" s="19">
        <f t="shared" si="1"/>
        <v>56.462999999999994</v>
      </c>
      <c r="K38" t="s">
        <v>576</v>
      </c>
      <c r="L38" t="s">
        <v>581</v>
      </c>
      <c r="M38">
        <v>-2.2245893478393599</v>
      </c>
    </row>
    <row r="39" spans="1:13" x14ac:dyDescent="0.35">
      <c r="A39" t="s">
        <v>84</v>
      </c>
      <c r="B39" t="s">
        <v>85</v>
      </c>
      <c r="C39" s="16">
        <v>56.566169738769503</v>
      </c>
      <c r="D39" s="16">
        <v>37.336768753293903</v>
      </c>
      <c r="E39" s="4" t="s">
        <v>525</v>
      </c>
      <c r="F39" t="s">
        <v>574</v>
      </c>
      <c r="G39" s="20">
        <v>0.66212000000000004</v>
      </c>
      <c r="H39" s="20">
        <v>0.33788000000000001</v>
      </c>
      <c r="I39" s="19">
        <f t="shared" si="0"/>
        <v>66.212000000000003</v>
      </c>
      <c r="J39" s="19">
        <f t="shared" si="1"/>
        <v>33.788000000000004</v>
      </c>
      <c r="K39" t="s">
        <v>576</v>
      </c>
      <c r="L39" t="s">
        <v>581</v>
      </c>
      <c r="M39">
        <v>-0.52345907688140902</v>
      </c>
    </row>
    <row r="40" spans="1:13" x14ac:dyDescent="0.35">
      <c r="A40" t="s">
        <v>86</v>
      </c>
      <c r="B40" t="s">
        <v>87</v>
      </c>
      <c r="C40" s="16">
        <v>99.004455566406307</v>
      </c>
      <c r="D40" s="16">
        <v>37.362160985634986</v>
      </c>
      <c r="E40" s="4" t="s">
        <v>523</v>
      </c>
      <c r="F40" t="s">
        <v>574</v>
      </c>
      <c r="G40" s="20">
        <v>0.76978000000000002</v>
      </c>
      <c r="H40" s="20">
        <v>0.23022000000000001</v>
      </c>
      <c r="I40" s="19">
        <f t="shared" si="0"/>
        <v>76.978000000000009</v>
      </c>
      <c r="J40" s="19">
        <f t="shared" si="1"/>
        <v>23.022000000000002</v>
      </c>
      <c r="K40" t="s">
        <v>576</v>
      </c>
      <c r="L40" t="s">
        <v>581</v>
      </c>
      <c r="M40">
        <v>-0.88716399669647195</v>
      </c>
    </row>
    <row r="41" spans="1:13" x14ac:dyDescent="0.35">
      <c r="A41" t="s">
        <v>88</v>
      </c>
      <c r="B41" t="s">
        <v>89</v>
      </c>
      <c r="C41" s="16">
        <v>77.844215393066406</v>
      </c>
      <c r="D41" s="16">
        <v>36.266827752156907</v>
      </c>
      <c r="E41" s="4" t="s">
        <v>523</v>
      </c>
      <c r="F41" t="s">
        <v>572</v>
      </c>
      <c r="G41" s="20">
        <v>0.28541</v>
      </c>
      <c r="H41" s="20">
        <v>0.71458999999999995</v>
      </c>
      <c r="I41" s="19">
        <f t="shared" si="0"/>
        <v>28.541</v>
      </c>
      <c r="J41" s="19">
        <f t="shared" si="1"/>
        <v>71.458999999999989</v>
      </c>
      <c r="K41" t="s">
        <v>576</v>
      </c>
      <c r="L41" t="s">
        <v>580</v>
      </c>
      <c r="M41">
        <v>2.2001922130584699E-2</v>
      </c>
    </row>
    <row r="42" spans="1:13" x14ac:dyDescent="0.35">
      <c r="A42" t="s">
        <v>90</v>
      </c>
      <c r="B42" t="s">
        <v>91</v>
      </c>
      <c r="C42" s="16">
        <v>92.611587524414105</v>
      </c>
      <c r="D42" s="16">
        <v>10.764760658894014</v>
      </c>
      <c r="E42" s="4" t="s">
        <v>523</v>
      </c>
      <c r="F42" t="s">
        <v>574</v>
      </c>
      <c r="G42" s="20">
        <v>0.66822999999999999</v>
      </c>
      <c r="H42" s="20">
        <v>0.33176999999999995</v>
      </c>
      <c r="I42" s="19">
        <f t="shared" si="0"/>
        <v>66.822999999999993</v>
      </c>
      <c r="J42" s="19">
        <f t="shared" si="1"/>
        <v>33.176999999999992</v>
      </c>
      <c r="K42" t="s">
        <v>576</v>
      </c>
      <c r="L42" t="s">
        <v>580</v>
      </c>
      <c r="M42">
        <v>0.87119019031524703</v>
      </c>
    </row>
    <row r="43" spans="1:13" x14ac:dyDescent="0.35">
      <c r="A43" t="s">
        <v>92</v>
      </c>
      <c r="B43" t="s">
        <v>93</v>
      </c>
      <c r="C43" s="16">
        <v>100</v>
      </c>
      <c r="D43" s="16">
        <v>19.745221374043478</v>
      </c>
      <c r="E43" s="7">
        <v>1</v>
      </c>
      <c r="F43" t="s">
        <v>572</v>
      </c>
      <c r="G43" s="20">
        <v>0.78478999999999999</v>
      </c>
      <c r="H43" s="20">
        <v>0.21521000000000001</v>
      </c>
      <c r="I43" s="19">
        <f t="shared" si="0"/>
        <v>78.478999999999999</v>
      </c>
      <c r="J43" s="19">
        <f t="shared" si="1"/>
        <v>21.521000000000001</v>
      </c>
      <c r="K43" t="s">
        <v>576</v>
      </c>
      <c r="L43" t="s">
        <v>580</v>
      </c>
      <c r="M43">
        <v>0.64855301380157504</v>
      </c>
    </row>
    <row r="44" spans="1:13" x14ac:dyDescent="0.35">
      <c r="A44" t="s">
        <v>98</v>
      </c>
      <c r="B44" t="s">
        <v>99</v>
      </c>
      <c r="C44" s="16">
        <v>100</v>
      </c>
      <c r="D44" s="16">
        <v>20.182680259461851</v>
      </c>
      <c r="E44" s="7">
        <v>1</v>
      </c>
      <c r="F44" t="s">
        <v>574</v>
      </c>
      <c r="G44" s="20">
        <v>0.66774000000000011</v>
      </c>
      <c r="H44" s="20">
        <v>0.33226</v>
      </c>
      <c r="I44" s="19">
        <f t="shared" si="0"/>
        <v>66.774000000000015</v>
      </c>
      <c r="J44" s="19">
        <f t="shared" si="1"/>
        <v>33.225999999999999</v>
      </c>
      <c r="K44" t="s">
        <v>576</v>
      </c>
      <c r="L44" t="s">
        <v>580</v>
      </c>
      <c r="M44">
        <v>0.59378683567047097</v>
      </c>
    </row>
    <row r="45" spans="1:13" x14ac:dyDescent="0.35">
      <c r="A45" t="s">
        <v>100</v>
      </c>
      <c r="B45" t="s">
        <v>101</v>
      </c>
      <c r="C45" s="16">
        <v>100</v>
      </c>
      <c r="D45" s="16">
        <v>39.498155901572652</v>
      </c>
      <c r="E45" s="7">
        <v>1</v>
      </c>
      <c r="F45" t="s">
        <v>574</v>
      </c>
      <c r="G45" s="20">
        <v>0.72983000000000009</v>
      </c>
      <c r="H45" s="20">
        <v>0.27017000000000002</v>
      </c>
      <c r="I45" s="19">
        <f t="shared" si="0"/>
        <v>72.983000000000004</v>
      </c>
      <c r="J45" s="19">
        <f t="shared" si="1"/>
        <v>27.017000000000003</v>
      </c>
      <c r="K45" t="s">
        <v>576</v>
      </c>
      <c r="L45" t="s">
        <v>580</v>
      </c>
      <c r="M45">
        <v>0.96338421106338501</v>
      </c>
    </row>
    <row r="46" spans="1:13" x14ac:dyDescent="0.35">
      <c r="A46" t="s">
        <v>102</v>
      </c>
      <c r="B46" t="s">
        <v>103</v>
      </c>
      <c r="C46" s="16">
        <v>100</v>
      </c>
      <c r="D46" s="16">
        <v>21.953638704531823</v>
      </c>
      <c r="E46" s="7">
        <v>1</v>
      </c>
      <c r="F46" t="s">
        <v>574</v>
      </c>
      <c r="G46" s="20">
        <v>0.75721000000000005</v>
      </c>
      <c r="H46" s="20">
        <v>0.24279000000000001</v>
      </c>
      <c r="I46" s="19">
        <f t="shared" si="0"/>
        <v>75.721000000000004</v>
      </c>
      <c r="J46" s="19">
        <f t="shared" si="1"/>
        <v>24.279</v>
      </c>
      <c r="K46" t="s">
        <v>577</v>
      </c>
      <c r="L46" t="s">
        <v>580</v>
      </c>
      <c r="M46">
        <v>0.66754114627838101</v>
      </c>
    </row>
    <row r="47" spans="1:13" x14ac:dyDescent="0.35">
      <c r="A47" t="s">
        <v>104</v>
      </c>
      <c r="B47" t="s">
        <v>105</v>
      </c>
      <c r="C47" s="16">
        <v>51.782691955566399</v>
      </c>
      <c r="D47" s="16">
        <v>23.49332270950514</v>
      </c>
      <c r="E47" s="4" t="s">
        <v>525</v>
      </c>
      <c r="F47" t="s">
        <v>572</v>
      </c>
      <c r="G47" s="20">
        <v>0.77522999999999986</v>
      </c>
      <c r="H47" s="20">
        <v>0.22477000000000003</v>
      </c>
      <c r="I47" s="19">
        <f t="shared" si="0"/>
        <v>77.522999999999982</v>
      </c>
      <c r="J47" s="19">
        <f t="shared" si="1"/>
        <v>22.477000000000004</v>
      </c>
      <c r="K47" t="s">
        <v>576</v>
      </c>
      <c r="L47" t="s">
        <v>581</v>
      </c>
      <c r="M47">
        <v>-0.628553986549377</v>
      </c>
    </row>
    <row r="48" spans="1:13" x14ac:dyDescent="0.35">
      <c r="A48" t="s">
        <v>106</v>
      </c>
      <c r="B48" t="s">
        <v>107</v>
      </c>
      <c r="C48" s="16">
        <v>100</v>
      </c>
      <c r="D48" s="16">
        <v>33.821787490484247</v>
      </c>
      <c r="E48" s="7">
        <v>1</v>
      </c>
      <c r="F48" t="s">
        <v>572</v>
      </c>
      <c r="G48" s="20">
        <v>0.70098000000000005</v>
      </c>
      <c r="H48" s="20">
        <v>0.29901999999999995</v>
      </c>
      <c r="I48" s="19">
        <f t="shared" si="0"/>
        <v>70.097999999999999</v>
      </c>
      <c r="J48" s="19">
        <f t="shared" si="1"/>
        <v>29.901999999999994</v>
      </c>
      <c r="K48" t="s">
        <v>576</v>
      </c>
      <c r="L48" t="s">
        <v>580</v>
      </c>
      <c r="M48">
        <v>0.97766309976577803</v>
      </c>
    </row>
    <row r="49" spans="1:13" x14ac:dyDescent="0.35">
      <c r="A49" t="s">
        <v>108</v>
      </c>
      <c r="B49" t="s">
        <v>109</v>
      </c>
      <c r="C49" s="16">
        <v>100</v>
      </c>
      <c r="D49" s="16">
        <v>28.88609000707666</v>
      </c>
      <c r="E49" s="7">
        <v>1</v>
      </c>
      <c r="F49" t="s">
        <v>574</v>
      </c>
      <c r="G49" s="20">
        <v>0.8801500000000001</v>
      </c>
      <c r="H49" s="20">
        <v>0.11984999999999998</v>
      </c>
      <c r="I49" s="19">
        <f t="shared" si="0"/>
        <v>88.015000000000015</v>
      </c>
      <c r="J49" s="19">
        <f t="shared" si="1"/>
        <v>11.984999999999998</v>
      </c>
      <c r="K49" t="s">
        <v>576</v>
      </c>
      <c r="L49" t="s">
        <v>580</v>
      </c>
      <c r="M49">
        <v>0.85291242599487305</v>
      </c>
    </row>
    <row r="50" spans="1:13" x14ac:dyDescent="0.35">
      <c r="A50" t="s">
        <v>110</v>
      </c>
      <c r="B50" t="s">
        <v>111</v>
      </c>
      <c r="C50" s="16">
        <v>100</v>
      </c>
      <c r="D50" s="16">
        <v>25.149287340983324</v>
      </c>
      <c r="E50" s="7">
        <v>1</v>
      </c>
      <c r="F50" t="s">
        <v>572</v>
      </c>
      <c r="G50" s="20">
        <v>0.80647000000000002</v>
      </c>
      <c r="H50" s="20">
        <v>0.19353000000000001</v>
      </c>
      <c r="I50" s="19">
        <f t="shared" si="0"/>
        <v>80.647000000000006</v>
      </c>
      <c r="J50" s="19">
        <f t="shared" si="1"/>
        <v>19.353000000000002</v>
      </c>
      <c r="K50" t="s">
        <v>576</v>
      </c>
      <c r="L50" t="s">
        <v>580</v>
      </c>
      <c r="M50">
        <v>0.241259410977364</v>
      </c>
    </row>
    <row r="51" spans="1:13" x14ac:dyDescent="0.35">
      <c r="A51" t="s">
        <v>112</v>
      </c>
      <c r="B51" t="s">
        <v>113</v>
      </c>
      <c r="C51" s="16">
        <v>99.439567565917997</v>
      </c>
      <c r="D51" s="16">
        <v>43.075051259115924</v>
      </c>
      <c r="E51" s="4" t="s">
        <v>523</v>
      </c>
      <c r="F51" t="s">
        <v>574</v>
      </c>
      <c r="G51" s="20">
        <v>0.71860999999999997</v>
      </c>
      <c r="H51" s="20">
        <v>0.28138999999999997</v>
      </c>
      <c r="I51" s="19">
        <f t="shared" si="0"/>
        <v>71.86099999999999</v>
      </c>
      <c r="J51" s="19">
        <f t="shared" si="1"/>
        <v>28.138999999999996</v>
      </c>
      <c r="K51" t="s">
        <v>576</v>
      </c>
      <c r="L51" t="s">
        <v>581</v>
      </c>
      <c r="M51">
        <v>-1.09974193572998</v>
      </c>
    </row>
    <row r="52" spans="1:13" x14ac:dyDescent="0.35">
      <c r="A52" t="s">
        <v>119</v>
      </c>
      <c r="B52" t="s">
        <v>120</v>
      </c>
      <c r="C52" s="16">
        <v>99.936813354492202</v>
      </c>
      <c r="D52" s="16">
        <v>3.6196980129117247</v>
      </c>
      <c r="E52" s="17">
        <v>1</v>
      </c>
      <c r="F52" t="s">
        <v>572</v>
      </c>
      <c r="G52" s="20">
        <v>0.64215999999999995</v>
      </c>
      <c r="H52" s="20">
        <v>0.35783999999999999</v>
      </c>
      <c r="I52" s="19">
        <f t="shared" si="0"/>
        <v>64.215999999999994</v>
      </c>
      <c r="J52" s="19">
        <f t="shared" si="1"/>
        <v>35.783999999999999</v>
      </c>
      <c r="K52" t="s">
        <v>576</v>
      </c>
      <c r="L52" t="s">
        <v>581</v>
      </c>
      <c r="M52">
        <v>-9.1710433363914504E-2</v>
      </c>
    </row>
    <row r="53" spans="1:13" x14ac:dyDescent="0.35">
      <c r="A53" t="s">
        <v>121</v>
      </c>
      <c r="B53" t="s">
        <v>122</v>
      </c>
      <c r="C53" s="16">
        <v>100</v>
      </c>
      <c r="D53" s="16">
        <v>27.967679947356018</v>
      </c>
      <c r="E53" s="7">
        <v>1</v>
      </c>
      <c r="F53" t="s">
        <v>572</v>
      </c>
      <c r="G53" s="20">
        <v>0.43329999999999996</v>
      </c>
      <c r="H53" s="20">
        <v>0.56670000000000009</v>
      </c>
      <c r="I53" s="19">
        <f t="shared" si="0"/>
        <v>43.33</v>
      </c>
      <c r="J53" s="19">
        <f t="shared" si="1"/>
        <v>56.670000000000009</v>
      </c>
      <c r="K53" t="s">
        <v>577</v>
      </c>
      <c r="L53" t="s">
        <v>581</v>
      </c>
      <c r="M53">
        <v>-1.4397268295288099</v>
      </c>
    </row>
    <row r="54" spans="1:13" x14ac:dyDescent="0.35">
      <c r="A54" t="s">
        <v>124</v>
      </c>
      <c r="B54" t="s">
        <v>125</v>
      </c>
      <c r="C54" s="16">
        <v>46.680461883544901</v>
      </c>
      <c r="D54" s="16">
        <v>43.701987275953577</v>
      </c>
      <c r="E54" s="4" t="s">
        <v>524</v>
      </c>
      <c r="F54" t="s">
        <v>483</v>
      </c>
      <c r="G54" s="20">
        <v>0.23038114285714298</v>
      </c>
      <c r="H54" s="20">
        <v>0.76961885714285705</v>
      </c>
      <c r="I54" s="19">
        <f t="shared" si="0"/>
        <v>23.038114285714297</v>
      </c>
      <c r="J54" s="19">
        <f t="shared" si="1"/>
        <v>76.9618857142857</v>
      </c>
      <c r="K54" t="s">
        <v>577</v>
      </c>
      <c r="L54" t="s">
        <v>581</v>
      </c>
      <c r="M54">
        <v>-0.66228240728378296</v>
      </c>
    </row>
    <row r="55" spans="1:13" x14ac:dyDescent="0.35">
      <c r="A55" t="s">
        <v>126</v>
      </c>
      <c r="B55" t="s">
        <v>127</v>
      </c>
      <c r="C55" s="16">
        <v>100</v>
      </c>
      <c r="D55" s="16">
        <v>21.993465514172836</v>
      </c>
      <c r="E55" s="7">
        <v>1</v>
      </c>
      <c r="F55" t="s">
        <v>574</v>
      </c>
      <c r="G55" s="20">
        <v>0.80023999999999995</v>
      </c>
      <c r="H55" s="20">
        <v>0.19975999999999999</v>
      </c>
      <c r="I55" s="19">
        <f t="shared" si="0"/>
        <v>80.024000000000001</v>
      </c>
      <c r="J55" s="19">
        <f t="shared" si="1"/>
        <v>19.975999999999999</v>
      </c>
      <c r="K55" t="s">
        <v>576</v>
      </c>
      <c r="L55" t="s">
        <v>580</v>
      </c>
      <c r="M55">
        <v>0.40221449732780501</v>
      </c>
    </row>
    <row r="56" spans="1:13" x14ac:dyDescent="0.35">
      <c r="A56" t="s">
        <v>128</v>
      </c>
      <c r="B56" t="s">
        <v>129</v>
      </c>
      <c r="C56" s="16">
        <v>100</v>
      </c>
      <c r="D56" s="16">
        <v>27.726673218997362</v>
      </c>
      <c r="E56" s="7">
        <v>1</v>
      </c>
      <c r="F56" t="s">
        <v>572</v>
      </c>
      <c r="G56" s="20">
        <v>0.67415000000000003</v>
      </c>
      <c r="H56" s="20">
        <v>0.32584999999999997</v>
      </c>
      <c r="I56" s="19">
        <f t="shared" si="0"/>
        <v>67.415000000000006</v>
      </c>
      <c r="J56" s="19">
        <f t="shared" si="1"/>
        <v>32.584999999999994</v>
      </c>
      <c r="K56" t="s">
        <v>576</v>
      </c>
      <c r="L56" t="s">
        <v>580</v>
      </c>
      <c r="M56">
        <v>0.66279625892639205</v>
      </c>
    </row>
    <row r="57" spans="1:13" x14ac:dyDescent="0.35">
      <c r="A57" t="s">
        <v>130</v>
      </c>
      <c r="B57" t="s">
        <v>131</v>
      </c>
      <c r="C57" s="16">
        <v>42.9</v>
      </c>
      <c r="D57" s="16">
        <v>27.078561306511666</v>
      </c>
      <c r="E57" s="4" t="s">
        <v>524</v>
      </c>
      <c r="F57" t="s">
        <v>483</v>
      </c>
      <c r="G57" s="20">
        <v>0.20379</v>
      </c>
      <c r="H57" s="20">
        <v>0.79620999999999997</v>
      </c>
      <c r="I57" s="19">
        <f t="shared" si="0"/>
        <v>20.379000000000001</v>
      </c>
      <c r="J57" s="19">
        <f t="shared" si="1"/>
        <v>79.620999999999995</v>
      </c>
      <c r="K57" t="s">
        <v>577</v>
      </c>
      <c r="L57" t="s">
        <v>581</v>
      </c>
      <c r="M57">
        <v>-1.6172451972961399</v>
      </c>
    </row>
    <row r="58" spans="1:13" x14ac:dyDescent="0.35">
      <c r="A58" t="s">
        <v>134</v>
      </c>
      <c r="B58" t="s">
        <v>135</v>
      </c>
      <c r="C58" s="16">
        <v>100</v>
      </c>
      <c r="D58" s="16">
        <v>23.778812144092417</v>
      </c>
      <c r="E58" s="7">
        <v>1</v>
      </c>
      <c r="F58" t="s">
        <v>574</v>
      </c>
      <c r="G58" s="20">
        <v>0.84494999999999998</v>
      </c>
      <c r="H58" s="20">
        <v>0.15504999999999999</v>
      </c>
      <c r="I58" s="19">
        <f t="shared" si="0"/>
        <v>84.495000000000005</v>
      </c>
      <c r="J58" s="19">
        <f t="shared" si="1"/>
        <v>15.504999999999999</v>
      </c>
      <c r="K58" t="s">
        <v>576</v>
      </c>
      <c r="L58" t="s">
        <v>580</v>
      </c>
      <c r="M58">
        <v>0.98259186744689897</v>
      </c>
    </row>
    <row r="59" spans="1:13" x14ac:dyDescent="0.35">
      <c r="A59" t="s">
        <v>136</v>
      </c>
      <c r="B59" t="s">
        <v>137</v>
      </c>
      <c r="C59" s="16">
        <v>98.646049499511705</v>
      </c>
      <c r="D59" s="16">
        <v>24.116372166551919</v>
      </c>
      <c r="E59" s="4" t="s">
        <v>523</v>
      </c>
      <c r="F59" t="s">
        <v>572</v>
      </c>
      <c r="G59" s="20">
        <v>0.54467999999999994</v>
      </c>
      <c r="H59" s="20">
        <v>0.45532</v>
      </c>
      <c r="I59" s="19">
        <f t="shared" si="0"/>
        <v>54.467999999999996</v>
      </c>
      <c r="J59" s="19">
        <f t="shared" si="1"/>
        <v>45.532000000000004</v>
      </c>
      <c r="K59" t="s">
        <v>576</v>
      </c>
      <c r="L59" t="s">
        <v>580</v>
      </c>
      <c r="M59">
        <v>0.89702945947647095</v>
      </c>
    </row>
    <row r="60" spans="1:13" x14ac:dyDescent="0.35">
      <c r="A60" t="s">
        <v>138</v>
      </c>
      <c r="B60" t="s">
        <v>139</v>
      </c>
      <c r="C60" s="16">
        <v>100</v>
      </c>
      <c r="D60" s="16">
        <v>22.037620730239823</v>
      </c>
      <c r="E60" s="7">
        <v>1</v>
      </c>
      <c r="F60" t="s">
        <v>574</v>
      </c>
      <c r="G60" s="20">
        <v>0.79977999999999982</v>
      </c>
      <c r="H60" s="20">
        <v>0.20021999999999998</v>
      </c>
      <c r="I60" s="19">
        <f t="shared" si="0"/>
        <v>79.97799999999998</v>
      </c>
      <c r="J60" s="19">
        <f t="shared" si="1"/>
        <v>20.021999999999998</v>
      </c>
      <c r="K60" t="s">
        <v>576</v>
      </c>
      <c r="L60" t="s">
        <v>581</v>
      </c>
      <c r="M60">
        <v>-0.106349594891071</v>
      </c>
    </row>
    <row r="61" spans="1:13" x14ac:dyDescent="0.35">
      <c r="A61" t="s">
        <v>142</v>
      </c>
      <c r="B61" t="s">
        <v>143</v>
      </c>
      <c r="C61" s="16">
        <v>91.395500183105497</v>
      </c>
      <c r="D61" s="16">
        <v>22.676810151419954</v>
      </c>
      <c r="E61" s="4" t="s">
        <v>523</v>
      </c>
      <c r="F61" t="s">
        <v>574</v>
      </c>
      <c r="G61" s="20">
        <v>0.87549999999999994</v>
      </c>
      <c r="H61" s="20">
        <v>0.12449999999999999</v>
      </c>
      <c r="I61" s="19">
        <f t="shared" si="0"/>
        <v>87.55</v>
      </c>
      <c r="J61" s="19">
        <f t="shared" si="1"/>
        <v>12.45</v>
      </c>
      <c r="K61" t="s">
        <v>576</v>
      </c>
      <c r="L61" t="s">
        <v>581</v>
      </c>
      <c r="M61">
        <v>-0.110105983912945</v>
      </c>
    </row>
    <row r="62" spans="1:13" x14ac:dyDescent="0.35">
      <c r="A62" t="s">
        <v>144</v>
      </c>
      <c r="B62" t="s">
        <v>145</v>
      </c>
      <c r="C62" s="16">
        <v>100</v>
      </c>
      <c r="D62" s="16">
        <v>35.147152840545836</v>
      </c>
      <c r="E62" s="7">
        <v>1</v>
      </c>
      <c r="F62" t="s">
        <v>574</v>
      </c>
      <c r="G62" s="20">
        <v>0.83073000000000008</v>
      </c>
      <c r="H62" s="20">
        <v>0.16927</v>
      </c>
      <c r="I62" s="19">
        <f t="shared" ref="I62:I120" si="2">G62*100</f>
        <v>83.073000000000008</v>
      </c>
      <c r="J62" s="19">
        <f t="shared" ref="J62:J120" si="3">H62*100</f>
        <v>16.927</v>
      </c>
      <c r="K62" t="s">
        <v>576</v>
      </c>
      <c r="L62" t="s">
        <v>580</v>
      </c>
      <c r="M62">
        <v>0.34793263673782299</v>
      </c>
    </row>
    <row r="63" spans="1:13" x14ac:dyDescent="0.35">
      <c r="A63" t="s">
        <v>146</v>
      </c>
      <c r="B63" t="s">
        <v>147</v>
      </c>
      <c r="C63" s="16">
        <v>100</v>
      </c>
      <c r="D63" s="16">
        <v>29.07558495132966</v>
      </c>
      <c r="E63" s="7">
        <v>1</v>
      </c>
      <c r="F63" t="s">
        <v>572</v>
      </c>
      <c r="G63" s="20">
        <v>0.54025000000000001</v>
      </c>
      <c r="H63" s="20">
        <v>0.45975000000000005</v>
      </c>
      <c r="I63" s="19">
        <f t="shared" si="2"/>
        <v>54.024999999999999</v>
      </c>
      <c r="J63" s="19">
        <f t="shared" si="3"/>
        <v>45.975000000000001</v>
      </c>
      <c r="K63" t="s">
        <v>576</v>
      </c>
      <c r="L63" t="s">
        <v>581</v>
      </c>
      <c r="M63">
        <v>-0.32011508941650402</v>
      </c>
    </row>
    <row r="64" spans="1:13" x14ac:dyDescent="0.35">
      <c r="A64" t="s">
        <v>148</v>
      </c>
      <c r="B64" t="s">
        <v>149</v>
      </c>
      <c r="C64" s="16">
        <v>79.3</v>
      </c>
      <c r="D64" s="16">
        <v>8.8230200940300687</v>
      </c>
      <c r="E64" s="4" t="s">
        <v>523</v>
      </c>
      <c r="F64" t="s">
        <v>572</v>
      </c>
      <c r="G64" s="20">
        <v>0.55313000000000012</v>
      </c>
      <c r="H64" s="20">
        <v>0.44686999999999988</v>
      </c>
      <c r="I64" s="19">
        <f t="shared" si="2"/>
        <v>55.313000000000009</v>
      </c>
      <c r="J64" s="19">
        <f t="shared" si="3"/>
        <v>44.686999999999991</v>
      </c>
      <c r="K64" t="s">
        <v>576</v>
      </c>
      <c r="L64" t="s">
        <v>581</v>
      </c>
      <c r="M64">
        <v>-0.138907715678215</v>
      </c>
    </row>
    <row r="65" spans="1:13" x14ac:dyDescent="0.35">
      <c r="A65" t="s">
        <v>151</v>
      </c>
      <c r="B65" t="s">
        <v>152</v>
      </c>
      <c r="C65" s="16">
        <v>33.5</v>
      </c>
      <c r="D65" s="16">
        <v>24.135289045966857</v>
      </c>
      <c r="E65" s="4" t="s">
        <v>524</v>
      </c>
      <c r="F65" t="s">
        <v>572</v>
      </c>
      <c r="G65" s="20">
        <v>0.38150000000000001</v>
      </c>
      <c r="H65" s="20">
        <v>0.61849999999999994</v>
      </c>
      <c r="I65" s="19">
        <f t="shared" si="2"/>
        <v>38.15</v>
      </c>
      <c r="J65" s="19">
        <f t="shared" si="3"/>
        <v>61.849999999999994</v>
      </c>
      <c r="K65" t="s">
        <v>577</v>
      </c>
      <c r="L65" t="s">
        <v>581</v>
      </c>
      <c r="M65">
        <v>-0.396070927381516</v>
      </c>
    </row>
    <row r="66" spans="1:13" x14ac:dyDescent="0.35">
      <c r="A66" t="s">
        <v>460</v>
      </c>
      <c r="B66" t="s">
        <v>153</v>
      </c>
      <c r="C66" s="16">
        <v>47.757087707519503</v>
      </c>
      <c r="D66" s="16">
        <v>26.509427640827383</v>
      </c>
      <c r="E66" s="4" t="s">
        <v>524</v>
      </c>
      <c r="F66" t="s">
        <v>572</v>
      </c>
      <c r="G66" s="20">
        <v>0.61</v>
      </c>
      <c r="H66" s="20">
        <v>0.39</v>
      </c>
      <c r="I66" s="19">
        <f t="shared" si="2"/>
        <v>61</v>
      </c>
      <c r="J66" s="19">
        <f t="shared" si="3"/>
        <v>39</v>
      </c>
      <c r="K66" t="s">
        <v>576</v>
      </c>
      <c r="L66" t="s">
        <v>581</v>
      </c>
      <c r="M66">
        <v>-0.44204419851303101</v>
      </c>
    </row>
    <row r="67" spans="1:13" x14ac:dyDescent="0.35">
      <c r="A67" t="s">
        <v>154</v>
      </c>
      <c r="B67" t="s">
        <v>155</v>
      </c>
      <c r="C67" s="16">
        <v>14.655790328979499</v>
      </c>
      <c r="D67" s="16">
        <v>18.373539199357005</v>
      </c>
      <c r="E67" s="4" t="s">
        <v>524</v>
      </c>
      <c r="F67" t="s">
        <v>572</v>
      </c>
      <c r="G67" s="20">
        <v>0.50834000000000001</v>
      </c>
      <c r="H67" s="20">
        <v>0.49166000000000004</v>
      </c>
      <c r="I67" s="19">
        <f t="shared" si="2"/>
        <v>50.834000000000003</v>
      </c>
      <c r="J67" s="19">
        <f t="shared" si="3"/>
        <v>49.166000000000004</v>
      </c>
      <c r="K67" t="s">
        <v>576</v>
      </c>
      <c r="L67" t="s">
        <v>581</v>
      </c>
      <c r="M67">
        <v>-0.44527557492256198</v>
      </c>
    </row>
    <row r="68" spans="1:13" x14ac:dyDescent="0.35">
      <c r="A68" t="s">
        <v>156</v>
      </c>
      <c r="B68" t="s">
        <v>157</v>
      </c>
      <c r="C68" s="16">
        <v>67.889289855957003</v>
      </c>
      <c r="D68" s="16">
        <v>33.417999133775318</v>
      </c>
      <c r="E68" s="4" t="s">
        <v>525</v>
      </c>
      <c r="F68" t="s">
        <v>574</v>
      </c>
      <c r="G68" s="20">
        <v>0.4029600000000001</v>
      </c>
      <c r="H68" s="20">
        <v>0.5970399999999999</v>
      </c>
      <c r="I68" s="19">
        <f t="shared" si="2"/>
        <v>40.296000000000006</v>
      </c>
      <c r="J68" s="19">
        <f t="shared" si="3"/>
        <v>59.703999999999994</v>
      </c>
      <c r="K68" t="s">
        <v>576</v>
      </c>
      <c r="L68" t="s">
        <v>581</v>
      </c>
      <c r="M68">
        <v>-0.146742969751358</v>
      </c>
    </row>
    <row r="69" spans="1:13" x14ac:dyDescent="0.35">
      <c r="A69" t="s">
        <v>158</v>
      </c>
      <c r="B69" t="s">
        <v>159</v>
      </c>
      <c r="C69" s="16">
        <v>100</v>
      </c>
      <c r="D69" s="16">
        <v>28.086970551983249</v>
      </c>
      <c r="E69" s="7">
        <v>1</v>
      </c>
      <c r="F69" t="s">
        <v>574</v>
      </c>
      <c r="G69" s="20">
        <v>0.78643999999999992</v>
      </c>
      <c r="H69" s="20">
        <v>0.21356000000000003</v>
      </c>
      <c r="I69" s="19">
        <f t="shared" si="2"/>
        <v>78.643999999999991</v>
      </c>
      <c r="J69" s="19">
        <f t="shared" si="3"/>
        <v>21.356000000000002</v>
      </c>
      <c r="K69" t="s">
        <v>576</v>
      </c>
      <c r="L69" t="s">
        <v>581</v>
      </c>
      <c r="M69">
        <v>-0.12970364093780501</v>
      </c>
    </row>
    <row r="70" spans="1:13" x14ac:dyDescent="0.35">
      <c r="A70" t="s">
        <v>160</v>
      </c>
      <c r="B70" t="s">
        <v>161</v>
      </c>
      <c r="C70" s="16">
        <v>92.344367980957003</v>
      </c>
      <c r="D70" s="16">
        <v>11.313659713129901</v>
      </c>
      <c r="E70" s="4" t="s">
        <v>523</v>
      </c>
      <c r="F70" t="s">
        <v>572</v>
      </c>
      <c r="G70" s="20">
        <v>0.35656000000000004</v>
      </c>
      <c r="H70" s="20">
        <v>0.6434399999999999</v>
      </c>
      <c r="I70" s="19">
        <f t="shared" si="2"/>
        <v>35.656000000000006</v>
      </c>
      <c r="J70" s="19">
        <f t="shared" si="3"/>
        <v>64.343999999999994</v>
      </c>
      <c r="K70" t="s">
        <v>576</v>
      </c>
      <c r="L70" t="s">
        <v>580</v>
      </c>
      <c r="M70">
        <v>0.99859225749969505</v>
      </c>
    </row>
    <row r="71" spans="1:13" x14ac:dyDescent="0.35">
      <c r="A71" t="s">
        <v>163</v>
      </c>
      <c r="B71" t="s">
        <v>164</v>
      </c>
      <c r="C71" s="16">
        <v>91.779228210449205</v>
      </c>
      <c r="D71" s="16">
        <v>18.938647126573823</v>
      </c>
      <c r="E71" s="4" t="s">
        <v>523</v>
      </c>
      <c r="F71" t="s">
        <v>572</v>
      </c>
      <c r="G71" s="20">
        <v>0.52491999999999994</v>
      </c>
      <c r="H71" s="20">
        <v>0.47508</v>
      </c>
      <c r="I71" s="19">
        <f t="shared" si="2"/>
        <v>52.491999999999997</v>
      </c>
      <c r="J71" s="19">
        <f t="shared" si="3"/>
        <v>47.508000000000003</v>
      </c>
      <c r="K71" t="s">
        <v>576</v>
      </c>
      <c r="L71" t="s">
        <v>581</v>
      </c>
      <c r="M71">
        <v>-0.54500371217727706</v>
      </c>
    </row>
    <row r="72" spans="1:13" x14ac:dyDescent="0.35">
      <c r="A72" t="s">
        <v>166</v>
      </c>
      <c r="B72" t="s">
        <v>167</v>
      </c>
      <c r="C72" s="16">
        <v>84.242904663085895</v>
      </c>
      <c r="D72" s="16">
        <v>12.052907697338959</v>
      </c>
      <c r="E72" s="4" t="s">
        <v>523</v>
      </c>
      <c r="F72" t="s">
        <v>572</v>
      </c>
      <c r="G72" s="20">
        <v>0.28784000000000004</v>
      </c>
      <c r="H72" s="20">
        <v>0.7121599999999999</v>
      </c>
      <c r="I72" s="19">
        <f t="shared" si="2"/>
        <v>28.784000000000002</v>
      </c>
      <c r="J72" s="19">
        <f t="shared" si="3"/>
        <v>71.215999999999994</v>
      </c>
      <c r="K72" t="s">
        <v>576</v>
      </c>
      <c r="L72" t="s">
        <v>581</v>
      </c>
      <c r="M72">
        <v>-3.4218925982713699E-2</v>
      </c>
    </row>
    <row r="73" spans="1:13" x14ac:dyDescent="0.35">
      <c r="A73" t="s">
        <v>169</v>
      </c>
      <c r="B73" t="s">
        <v>170</v>
      </c>
      <c r="C73" s="16">
        <v>100</v>
      </c>
      <c r="D73" s="16">
        <v>9.5909408559970846</v>
      </c>
      <c r="E73" s="7">
        <v>1</v>
      </c>
      <c r="F73" t="s">
        <v>572</v>
      </c>
      <c r="G73" s="20">
        <v>1</v>
      </c>
      <c r="H73" s="20">
        <v>0</v>
      </c>
      <c r="I73" s="19">
        <f t="shared" si="2"/>
        <v>100</v>
      </c>
      <c r="J73" s="19">
        <f t="shared" si="3"/>
        <v>0</v>
      </c>
      <c r="K73" t="s">
        <v>576</v>
      </c>
      <c r="L73" t="s">
        <v>580</v>
      </c>
      <c r="M73">
        <v>0.73615837097168002</v>
      </c>
    </row>
    <row r="74" spans="1:13" x14ac:dyDescent="0.35">
      <c r="A74" t="s">
        <v>171</v>
      </c>
      <c r="B74" t="s">
        <v>172</v>
      </c>
      <c r="C74" s="16">
        <v>87.576629638671903</v>
      </c>
      <c r="D74" s="16">
        <v>-27.691866654890106</v>
      </c>
      <c r="E74" s="4" t="s">
        <v>523</v>
      </c>
      <c r="F74" t="s">
        <v>572</v>
      </c>
      <c r="G74" s="20">
        <v>0.55893000000000004</v>
      </c>
      <c r="H74" s="20">
        <v>0.44107000000000002</v>
      </c>
      <c r="I74" s="19">
        <f t="shared" si="2"/>
        <v>55.893000000000001</v>
      </c>
      <c r="J74" s="19">
        <f t="shared" si="3"/>
        <v>44.106999999999999</v>
      </c>
      <c r="K74" t="s">
        <v>576</v>
      </c>
      <c r="L74" t="s">
        <v>581</v>
      </c>
      <c r="M74">
        <v>-0.43745616078376798</v>
      </c>
    </row>
    <row r="75" spans="1:13" x14ac:dyDescent="0.35">
      <c r="A75" t="s">
        <v>174</v>
      </c>
      <c r="B75" t="s">
        <v>175</v>
      </c>
      <c r="C75" s="16">
        <v>100</v>
      </c>
      <c r="D75" s="16">
        <v>6.9021509105449965</v>
      </c>
      <c r="E75" s="7">
        <v>1</v>
      </c>
      <c r="F75" t="s">
        <v>574</v>
      </c>
      <c r="G75" s="20">
        <v>0.59613000000000005</v>
      </c>
      <c r="H75" s="20">
        <v>0.40387000000000001</v>
      </c>
      <c r="I75" s="19">
        <f t="shared" si="2"/>
        <v>59.613000000000007</v>
      </c>
      <c r="J75" s="19">
        <f t="shared" si="3"/>
        <v>40.387</v>
      </c>
      <c r="K75" t="s">
        <v>576</v>
      </c>
      <c r="L75" t="s">
        <v>580</v>
      </c>
      <c r="M75">
        <v>0.65419113636016801</v>
      </c>
    </row>
    <row r="76" spans="1:13" x14ac:dyDescent="0.35">
      <c r="A76" t="s">
        <v>176</v>
      </c>
      <c r="B76" t="s">
        <v>177</v>
      </c>
      <c r="C76" s="16">
        <v>38.6901664733887</v>
      </c>
      <c r="D76" s="16">
        <v>14.027983084375716</v>
      </c>
      <c r="E76" s="4" t="s">
        <v>524</v>
      </c>
      <c r="F76" t="s">
        <v>572</v>
      </c>
      <c r="G76" s="20">
        <v>0.60883000000000009</v>
      </c>
      <c r="H76" s="20">
        <v>0.39116999999999991</v>
      </c>
      <c r="I76" s="19">
        <f t="shared" si="2"/>
        <v>60.88300000000001</v>
      </c>
      <c r="J76" s="19">
        <f t="shared" si="3"/>
        <v>39.11699999999999</v>
      </c>
      <c r="K76" t="s">
        <v>576</v>
      </c>
      <c r="L76" t="s">
        <v>581</v>
      </c>
      <c r="M76">
        <v>-0.74554747343063399</v>
      </c>
    </row>
    <row r="77" spans="1:13" x14ac:dyDescent="0.35">
      <c r="A77" t="s">
        <v>178</v>
      </c>
      <c r="B77" t="s">
        <v>179</v>
      </c>
      <c r="C77" s="16">
        <v>100</v>
      </c>
      <c r="D77" s="16">
        <v>15.651797242626229</v>
      </c>
      <c r="E77" s="7">
        <v>1</v>
      </c>
      <c r="F77" t="s">
        <v>574</v>
      </c>
      <c r="G77" s="20">
        <v>0.72108000000000005</v>
      </c>
      <c r="H77" s="20">
        <v>0.27892</v>
      </c>
      <c r="I77" s="19">
        <f t="shared" si="2"/>
        <v>72.108000000000004</v>
      </c>
      <c r="J77" s="19">
        <f t="shared" si="3"/>
        <v>27.891999999999999</v>
      </c>
      <c r="K77" t="s">
        <v>576</v>
      </c>
      <c r="L77" t="s">
        <v>580</v>
      </c>
      <c r="M77">
        <v>0.64338093996047996</v>
      </c>
    </row>
    <row r="78" spans="1:13" x14ac:dyDescent="0.35">
      <c r="A78" t="s">
        <v>184</v>
      </c>
      <c r="B78" t="s">
        <v>185</v>
      </c>
      <c r="C78" s="16">
        <v>97.62</v>
      </c>
      <c r="D78" s="16">
        <v>16.599271820790257</v>
      </c>
      <c r="E78" s="4" t="s">
        <v>523</v>
      </c>
      <c r="F78" t="s">
        <v>572</v>
      </c>
      <c r="G78" s="20">
        <v>0.55176999999999998</v>
      </c>
      <c r="H78" s="20">
        <v>0.44822999999999996</v>
      </c>
      <c r="I78" s="19">
        <f t="shared" si="2"/>
        <v>55.177</v>
      </c>
      <c r="J78" s="19">
        <f t="shared" si="3"/>
        <v>44.822999999999993</v>
      </c>
      <c r="K78" t="s">
        <v>576</v>
      </c>
      <c r="L78" t="s">
        <v>581</v>
      </c>
      <c r="M78">
        <v>-0.379699736833572</v>
      </c>
    </row>
    <row r="79" spans="1:13" x14ac:dyDescent="0.35">
      <c r="A79" t="s">
        <v>188</v>
      </c>
      <c r="B79" t="s">
        <v>189</v>
      </c>
      <c r="C79" s="16">
        <v>84.526817321777301</v>
      </c>
      <c r="D79" s="16">
        <v>24.747505172738197</v>
      </c>
      <c r="E79" s="4" t="s">
        <v>523</v>
      </c>
      <c r="F79" t="s">
        <v>572</v>
      </c>
      <c r="G79" s="20">
        <v>0.33534999999999998</v>
      </c>
      <c r="H79" s="20">
        <v>0.66464999999999996</v>
      </c>
      <c r="I79" s="19">
        <f t="shared" si="2"/>
        <v>33.534999999999997</v>
      </c>
      <c r="J79" s="19">
        <f t="shared" si="3"/>
        <v>66.465000000000003</v>
      </c>
      <c r="K79" t="s">
        <v>577</v>
      </c>
      <c r="L79" t="s">
        <v>581</v>
      </c>
      <c r="M79">
        <v>-0.96042650938034102</v>
      </c>
    </row>
    <row r="80" spans="1:13" x14ac:dyDescent="0.35">
      <c r="A80" t="s">
        <v>191</v>
      </c>
      <c r="B80" t="s">
        <v>192</v>
      </c>
      <c r="C80" s="16">
        <v>100</v>
      </c>
      <c r="D80" s="16">
        <v>9.4902848789329415</v>
      </c>
      <c r="E80" s="7">
        <v>1</v>
      </c>
      <c r="F80" t="s">
        <v>572</v>
      </c>
      <c r="G80" s="20">
        <v>0.63834000000000002</v>
      </c>
      <c r="H80" s="20">
        <v>0.36165999999999998</v>
      </c>
      <c r="I80" s="19">
        <f t="shared" si="2"/>
        <v>63.834000000000003</v>
      </c>
      <c r="J80" s="19">
        <f t="shared" si="3"/>
        <v>36.165999999999997</v>
      </c>
      <c r="K80" t="s">
        <v>576</v>
      </c>
      <c r="L80" t="s">
        <v>580</v>
      </c>
      <c r="M80">
        <v>0.83384966850280795</v>
      </c>
    </row>
    <row r="81" spans="1:13" x14ac:dyDescent="0.35">
      <c r="A81" t="s">
        <v>461</v>
      </c>
      <c r="B81" t="s">
        <v>193</v>
      </c>
      <c r="C81" s="16">
        <v>100</v>
      </c>
      <c r="D81" s="16">
        <v>18.747027255151337</v>
      </c>
      <c r="E81" s="7">
        <v>1</v>
      </c>
      <c r="F81" t="s">
        <v>574</v>
      </c>
      <c r="G81" s="20">
        <v>0.74</v>
      </c>
      <c r="H81" s="20">
        <v>0.26</v>
      </c>
      <c r="I81" s="19">
        <f t="shared" si="2"/>
        <v>74</v>
      </c>
      <c r="J81" s="19">
        <f t="shared" si="3"/>
        <v>26</v>
      </c>
      <c r="K81" t="s">
        <v>576</v>
      </c>
      <c r="L81" t="s">
        <v>581</v>
      </c>
      <c r="M81">
        <v>-0.81402063369750999</v>
      </c>
    </row>
    <row r="82" spans="1:13" x14ac:dyDescent="0.35">
      <c r="A82" t="s">
        <v>194</v>
      </c>
      <c r="B82" t="s">
        <v>195</v>
      </c>
      <c r="C82" s="16">
        <v>100</v>
      </c>
      <c r="D82" s="16">
        <v>-14.347000479827202</v>
      </c>
      <c r="E82" s="7">
        <v>1</v>
      </c>
      <c r="F82" t="s">
        <v>572</v>
      </c>
      <c r="G82" s="20">
        <v>0.69723000000000002</v>
      </c>
      <c r="H82" s="20">
        <v>0.30277000000000004</v>
      </c>
      <c r="I82" s="19">
        <f t="shared" si="2"/>
        <v>69.722999999999999</v>
      </c>
      <c r="J82" s="19">
        <f t="shared" si="3"/>
        <v>30.277000000000005</v>
      </c>
      <c r="K82" t="s">
        <v>577</v>
      </c>
      <c r="L82" t="s">
        <v>581</v>
      </c>
      <c r="M82">
        <v>-2.30333304405212</v>
      </c>
    </row>
    <row r="83" spans="1:13" x14ac:dyDescent="0.35">
      <c r="A83" t="s">
        <v>196</v>
      </c>
      <c r="B83" t="s">
        <v>197</v>
      </c>
      <c r="C83" s="16">
        <v>100</v>
      </c>
      <c r="D83" s="16">
        <v>9.9696802259649377</v>
      </c>
      <c r="E83" s="7">
        <v>1</v>
      </c>
      <c r="F83" t="s">
        <v>572</v>
      </c>
      <c r="G83" s="20">
        <v>0.94318999999999997</v>
      </c>
      <c r="H83" s="20">
        <v>5.6810000000000006E-2</v>
      </c>
      <c r="I83" s="19">
        <f t="shared" si="2"/>
        <v>94.319000000000003</v>
      </c>
      <c r="J83" s="19">
        <f t="shared" si="3"/>
        <v>5.6810000000000009</v>
      </c>
      <c r="K83" t="s">
        <v>576</v>
      </c>
      <c r="L83" t="s">
        <v>580</v>
      </c>
      <c r="M83">
        <v>1.3465887308120701</v>
      </c>
    </row>
    <row r="84" spans="1:13" x14ac:dyDescent="0.35">
      <c r="A84" t="s">
        <v>198</v>
      </c>
      <c r="B84" t="s">
        <v>199</v>
      </c>
      <c r="C84" s="16">
        <v>100</v>
      </c>
      <c r="D84" s="16">
        <v>14.506102382277161</v>
      </c>
      <c r="E84" s="7">
        <v>1</v>
      </c>
      <c r="F84" t="s">
        <v>572</v>
      </c>
      <c r="G84" s="20">
        <v>0.92269999999999996</v>
      </c>
      <c r="H84" s="20">
        <v>7.7300000000000008E-2</v>
      </c>
      <c r="I84" s="19">
        <f t="shared" si="2"/>
        <v>92.27</v>
      </c>
      <c r="J84" s="19">
        <f t="shared" si="3"/>
        <v>7.73</v>
      </c>
      <c r="K84" t="s">
        <v>577</v>
      </c>
      <c r="L84" t="s">
        <v>581</v>
      </c>
      <c r="M84">
        <v>-0.79936724901199296</v>
      </c>
    </row>
    <row r="85" spans="1:13" x14ac:dyDescent="0.35">
      <c r="A85" t="s">
        <v>200</v>
      </c>
      <c r="B85" t="s">
        <v>201</v>
      </c>
      <c r="C85" s="16">
        <v>100</v>
      </c>
      <c r="D85" s="16">
        <v>20.655551456072526</v>
      </c>
      <c r="E85" s="7">
        <v>1</v>
      </c>
      <c r="F85" t="s">
        <v>574</v>
      </c>
      <c r="G85" s="20">
        <v>0.69277000000000011</v>
      </c>
      <c r="H85" s="20">
        <v>0.30723000000000006</v>
      </c>
      <c r="I85" s="19">
        <f t="shared" si="2"/>
        <v>69.277000000000015</v>
      </c>
      <c r="J85" s="19">
        <f t="shared" si="3"/>
        <v>30.723000000000006</v>
      </c>
      <c r="K85" t="s">
        <v>576</v>
      </c>
      <c r="L85" t="s">
        <v>580</v>
      </c>
      <c r="M85">
        <v>0.355933427810669</v>
      </c>
    </row>
    <row r="86" spans="1:13" x14ac:dyDescent="0.35">
      <c r="A86" t="s">
        <v>202</v>
      </c>
      <c r="B86" t="s">
        <v>203</v>
      </c>
      <c r="C86" s="16">
        <v>98.204269409179702</v>
      </c>
      <c r="D86" s="16">
        <v>25.137847810288672</v>
      </c>
      <c r="E86" s="4" t="s">
        <v>523</v>
      </c>
      <c r="F86" t="s">
        <v>572</v>
      </c>
      <c r="G86" s="20">
        <v>0.55282999999999993</v>
      </c>
      <c r="H86" s="20">
        <v>0.44717000000000001</v>
      </c>
      <c r="I86" s="19">
        <f t="shared" si="2"/>
        <v>55.282999999999994</v>
      </c>
      <c r="J86" s="19">
        <f t="shared" si="3"/>
        <v>44.716999999999999</v>
      </c>
      <c r="K86" t="s">
        <v>577</v>
      </c>
      <c r="L86" t="s">
        <v>580</v>
      </c>
      <c r="M86">
        <v>0.295468419790268</v>
      </c>
    </row>
    <row r="87" spans="1:13" x14ac:dyDescent="0.35">
      <c r="A87" t="s">
        <v>204</v>
      </c>
      <c r="B87" t="s">
        <v>205</v>
      </c>
      <c r="C87" s="16">
        <v>100</v>
      </c>
      <c r="D87" s="16">
        <v>12.257034233516096</v>
      </c>
      <c r="E87" s="7">
        <v>1</v>
      </c>
      <c r="F87" t="s">
        <v>572</v>
      </c>
      <c r="G87" s="20">
        <v>0.84126999999999996</v>
      </c>
      <c r="H87" s="20">
        <v>0.15872999999999998</v>
      </c>
      <c r="I87" s="19">
        <f t="shared" si="2"/>
        <v>84.126999999999995</v>
      </c>
      <c r="J87" s="19">
        <f t="shared" si="3"/>
        <v>15.872999999999998</v>
      </c>
      <c r="K87" t="s">
        <v>576</v>
      </c>
      <c r="L87" t="s">
        <v>581</v>
      </c>
      <c r="M87">
        <v>-0.496246248483658</v>
      </c>
    </row>
    <row r="88" spans="1:13" x14ac:dyDescent="0.35">
      <c r="A88" t="s">
        <v>206</v>
      </c>
      <c r="B88" t="s">
        <v>207</v>
      </c>
      <c r="C88" s="16">
        <v>100</v>
      </c>
      <c r="D88" s="16">
        <v>14.63122907176942</v>
      </c>
      <c r="E88" s="7">
        <v>1</v>
      </c>
      <c r="F88" t="s">
        <v>574</v>
      </c>
      <c r="G88" s="20">
        <v>0.94316000000000011</v>
      </c>
      <c r="H88" s="20">
        <v>5.6840000000000009E-2</v>
      </c>
      <c r="I88" s="19">
        <f t="shared" si="2"/>
        <v>94.316000000000017</v>
      </c>
      <c r="J88" s="19">
        <f t="shared" si="3"/>
        <v>5.6840000000000011</v>
      </c>
      <c r="K88" t="s">
        <v>576</v>
      </c>
      <c r="L88" t="s">
        <v>580</v>
      </c>
      <c r="M88">
        <v>0.96818900108337402</v>
      </c>
    </row>
    <row r="89" spans="1:13" x14ac:dyDescent="0.35">
      <c r="A89" t="s">
        <v>208</v>
      </c>
      <c r="B89" t="s">
        <v>209</v>
      </c>
      <c r="C89" s="16">
        <v>100</v>
      </c>
      <c r="D89" s="16">
        <v>27.165781412067254</v>
      </c>
      <c r="E89" s="7">
        <v>1</v>
      </c>
      <c r="F89" t="s">
        <v>574</v>
      </c>
      <c r="G89" s="20">
        <v>0.53238999999999992</v>
      </c>
      <c r="H89" s="20">
        <v>0.46761000000000003</v>
      </c>
      <c r="I89" s="19">
        <f t="shared" si="2"/>
        <v>53.23899999999999</v>
      </c>
      <c r="J89" s="19">
        <f t="shared" si="3"/>
        <v>46.761000000000003</v>
      </c>
      <c r="K89" t="s">
        <v>576</v>
      </c>
      <c r="L89" t="s">
        <v>580</v>
      </c>
      <c r="M89">
        <v>1.46297342143953E-3</v>
      </c>
    </row>
    <row r="90" spans="1:13" x14ac:dyDescent="0.35">
      <c r="A90" t="s">
        <v>210</v>
      </c>
      <c r="B90" t="s">
        <v>211</v>
      </c>
      <c r="C90" s="16">
        <v>56</v>
      </c>
      <c r="D90" s="16">
        <v>5.698790837536329</v>
      </c>
      <c r="E90" s="4" t="s">
        <v>525</v>
      </c>
      <c r="F90" t="s">
        <v>483</v>
      </c>
      <c r="G90" s="20">
        <v>0.26494000000000001</v>
      </c>
      <c r="H90" s="20">
        <v>0.73506000000000005</v>
      </c>
      <c r="I90" s="19">
        <f t="shared" si="2"/>
        <v>26.494</v>
      </c>
      <c r="J90" s="19">
        <f t="shared" si="3"/>
        <v>73.506</v>
      </c>
      <c r="K90" t="s">
        <v>576</v>
      </c>
      <c r="L90" t="s">
        <v>581</v>
      </c>
      <c r="M90">
        <v>-1.3544565439224201</v>
      </c>
    </row>
    <row r="91" spans="1:13" x14ac:dyDescent="0.35">
      <c r="A91" t="s">
        <v>212</v>
      </c>
      <c r="B91" t="s">
        <v>213</v>
      </c>
      <c r="C91" s="16">
        <v>99.996101379394503</v>
      </c>
      <c r="D91" s="16">
        <v>10.44291024534931</v>
      </c>
      <c r="E91" s="7">
        <v>1</v>
      </c>
      <c r="F91" t="s">
        <v>572</v>
      </c>
      <c r="G91" s="20">
        <v>0.36014000000000002</v>
      </c>
      <c r="H91" s="20">
        <v>0.6398600000000001</v>
      </c>
      <c r="I91" s="19">
        <f t="shared" si="2"/>
        <v>36.014000000000003</v>
      </c>
      <c r="J91" s="19">
        <f t="shared" si="3"/>
        <v>63.986000000000011</v>
      </c>
      <c r="K91" t="s">
        <v>576</v>
      </c>
      <c r="L91" t="s">
        <v>581</v>
      </c>
      <c r="M91">
        <v>-0.65201967954635598</v>
      </c>
    </row>
    <row r="92" spans="1:13" x14ac:dyDescent="0.35">
      <c r="A92" t="s">
        <v>214</v>
      </c>
      <c r="B92" t="s">
        <v>215</v>
      </c>
      <c r="C92" s="16">
        <v>49.770656585693402</v>
      </c>
      <c r="D92" s="16">
        <v>1.7278176433318895</v>
      </c>
      <c r="E92" s="4" t="s">
        <v>524</v>
      </c>
      <c r="F92" t="s">
        <v>483</v>
      </c>
      <c r="G92" s="20">
        <v>0.2118000000000001</v>
      </c>
      <c r="H92" s="20">
        <v>0.7881999999999999</v>
      </c>
      <c r="I92" s="19">
        <f t="shared" si="2"/>
        <v>21.18000000000001</v>
      </c>
      <c r="J92" s="19">
        <f t="shared" si="3"/>
        <v>78.819999999999993</v>
      </c>
      <c r="K92" t="s">
        <v>576</v>
      </c>
      <c r="L92" t="s">
        <v>580</v>
      </c>
      <c r="M92">
        <v>0.20619080960750599</v>
      </c>
    </row>
    <row r="93" spans="1:13" x14ac:dyDescent="0.35">
      <c r="A93" t="s">
        <v>216</v>
      </c>
      <c r="B93" t="s">
        <v>217</v>
      </c>
      <c r="C93" s="16">
        <v>84.936271667480497</v>
      </c>
      <c r="D93" s="16">
        <v>0.25838615749747146</v>
      </c>
      <c r="E93" s="4" t="s">
        <v>523</v>
      </c>
      <c r="F93" t="s">
        <v>572</v>
      </c>
      <c r="G93" s="20">
        <v>0.44603000000000009</v>
      </c>
      <c r="H93" s="20">
        <v>0.55396999999999996</v>
      </c>
      <c r="I93" s="19">
        <f t="shared" si="2"/>
        <v>44.603000000000009</v>
      </c>
      <c r="J93" s="19">
        <f t="shared" si="3"/>
        <v>55.396999999999998</v>
      </c>
      <c r="K93" t="s">
        <v>576</v>
      </c>
      <c r="L93" t="s">
        <v>580</v>
      </c>
      <c r="M93">
        <v>0.84692633152008101</v>
      </c>
    </row>
    <row r="94" spans="1:13" x14ac:dyDescent="0.35">
      <c r="A94" t="s">
        <v>218</v>
      </c>
      <c r="B94" t="s">
        <v>219</v>
      </c>
      <c r="C94" s="16">
        <v>100</v>
      </c>
      <c r="D94" s="16">
        <v>-8.9883603700994623</v>
      </c>
      <c r="E94" s="7">
        <v>1</v>
      </c>
      <c r="F94" t="s">
        <v>572</v>
      </c>
      <c r="G94" s="20">
        <v>0.32279000000000008</v>
      </c>
      <c r="H94" s="20">
        <v>0.67720999999999998</v>
      </c>
      <c r="I94" s="19">
        <f t="shared" si="2"/>
        <v>32.279000000000011</v>
      </c>
      <c r="J94" s="19">
        <f t="shared" si="3"/>
        <v>67.721000000000004</v>
      </c>
      <c r="K94" t="s">
        <v>576</v>
      </c>
      <c r="L94" t="s">
        <v>580</v>
      </c>
      <c r="M94">
        <v>0.60680544376373302</v>
      </c>
    </row>
    <row r="95" spans="1:13" x14ac:dyDescent="0.35">
      <c r="A95" t="s">
        <v>220</v>
      </c>
      <c r="B95" t="s">
        <v>221</v>
      </c>
      <c r="C95" s="16">
        <v>100</v>
      </c>
      <c r="D95" s="16">
        <v>12.199877944108849</v>
      </c>
      <c r="E95" s="7">
        <v>1</v>
      </c>
      <c r="F95" t="s">
        <v>572</v>
      </c>
      <c r="G95" s="20">
        <v>0.82711999999999997</v>
      </c>
      <c r="H95" s="20">
        <v>0.17288000000000001</v>
      </c>
      <c r="I95" s="19">
        <f t="shared" si="2"/>
        <v>82.712000000000003</v>
      </c>
      <c r="J95" s="19">
        <f t="shared" si="3"/>
        <v>17.288</v>
      </c>
      <c r="K95" t="s">
        <v>576</v>
      </c>
      <c r="L95" t="s">
        <v>580</v>
      </c>
      <c r="M95">
        <v>0.15357650816440599</v>
      </c>
    </row>
    <row r="96" spans="1:13" x14ac:dyDescent="0.35">
      <c r="A96" t="s">
        <v>222</v>
      </c>
      <c r="B96" t="s">
        <v>223</v>
      </c>
      <c r="C96" s="16">
        <v>100</v>
      </c>
      <c r="D96" s="16">
        <v>37.707391471970851</v>
      </c>
      <c r="E96" s="7">
        <v>1</v>
      </c>
      <c r="F96" t="s">
        <v>574</v>
      </c>
      <c r="G96" s="20">
        <v>0.98373999999999995</v>
      </c>
      <c r="H96" s="20">
        <v>1.626E-2</v>
      </c>
      <c r="I96" s="19">
        <f t="shared" si="2"/>
        <v>98.373999999999995</v>
      </c>
      <c r="J96" s="19">
        <f t="shared" si="3"/>
        <v>1.6260000000000001</v>
      </c>
      <c r="K96" t="s">
        <v>576</v>
      </c>
      <c r="L96" t="s">
        <v>581</v>
      </c>
      <c r="M96">
        <v>-5.6500710546970402E-2</v>
      </c>
    </row>
    <row r="97" spans="1:13" x14ac:dyDescent="0.35">
      <c r="A97" t="s">
        <v>225</v>
      </c>
      <c r="B97" t="s">
        <v>226</v>
      </c>
      <c r="C97" s="16">
        <v>87.095771789550795</v>
      </c>
      <c r="D97" s="16">
        <v>9.9361403870204832</v>
      </c>
      <c r="E97" s="4" t="s">
        <v>523</v>
      </c>
      <c r="F97" t="s">
        <v>483</v>
      </c>
      <c r="G97" s="20">
        <v>0.40669</v>
      </c>
      <c r="H97" s="20">
        <v>0.59331</v>
      </c>
      <c r="I97" s="19">
        <f t="shared" si="2"/>
        <v>40.668999999999997</v>
      </c>
      <c r="J97" s="19">
        <f t="shared" si="3"/>
        <v>59.331000000000003</v>
      </c>
      <c r="K97" t="s">
        <v>576</v>
      </c>
      <c r="L97" t="s">
        <v>580</v>
      </c>
      <c r="M97">
        <v>0.52490651607513406</v>
      </c>
    </row>
    <row r="98" spans="1:13" x14ac:dyDescent="0.35">
      <c r="A98" t="s">
        <v>227</v>
      </c>
      <c r="B98" t="s">
        <v>228</v>
      </c>
      <c r="C98" s="16">
        <v>100</v>
      </c>
      <c r="D98" s="16">
        <v>6.0933832000307051</v>
      </c>
      <c r="E98" s="7">
        <v>1</v>
      </c>
      <c r="F98" t="s">
        <v>572</v>
      </c>
      <c r="G98" s="20">
        <v>0.8803700000000001</v>
      </c>
      <c r="H98" s="20">
        <v>0.11962999999999999</v>
      </c>
      <c r="I98" s="19">
        <f t="shared" si="2"/>
        <v>88.037000000000006</v>
      </c>
      <c r="J98" s="19">
        <f t="shared" si="3"/>
        <v>11.962999999999999</v>
      </c>
      <c r="K98" t="s">
        <v>576</v>
      </c>
      <c r="L98" t="s">
        <v>581</v>
      </c>
      <c r="M98">
        <v>-1.61568403244019</v>
      </c>
    </row>
    <row r="99" spans="1:13" x14ac:dyDescent="0.35">
      <c r="A99" t="s">
        <v>229</v>
      </c>
      <c r="B99" t="s">
        <v>230</v>
      </c>
      <c r="C99" s="16">
        <v>19.8</v>
      </c>
      <c r="D99" s="16">
        <v>2.9312416332841709</v>
      </c>
      <c r="E99" s="4" t="s">
        <v>524</v>
      </c>
      <c r="F99" t="s">
        <v>572</v>
      </c>
      <c r="G99" s="20">
        <v>0.50505</v>
      </c>
      <c r="H99" s="20">
        <v>0.49495</v>
      </c>
      <c r="I99" s="19">
        <f t="shared" si="2"/>
        <v>50.505000000000003</v>
      </c>
      <c r="J99" s="19">
        <f t="shared" si="3"/>
        <v>49.494999999999997</v>
      </c>
      <c r="K99" t="s">
        <v>576</v>
      </c>
      <c r="L99" t="s">
        <v>581</v>
      </c>
      <c r="M99">
        <v>-0.441768199205399</v>
      </c>
    </row>
    <row r="100" spans="1:13" x14ac:dyDescent="0.35">
      <c r="A100" t="s">
        <v>231</v>
      </c>
      <c r="B100" t="s">
        <v>232</v>
      </c>
      <c r="C100" s="16">
        <v>98.536727905273494</v>
      </c>
      <c r="D100" s="16">
        <v>10.991215791433035</v>
      </c>
      <c r="E100" s="4" t="s">
        <v>523</v>
      </c>
      <c r="F100" t="s">
        <v>574</v>
      </c>
      <c r="G100" s="20">
        <v>0.78960999999999992</v>
      </c>
      <c r="H100" s="20">
        <v>0.21039000000000002</v>
      </c>
      <c r="I100" s="19">
        <f t="shared" si="2"/>
        <v>78.960999999999999</v>
      </c>
      <c r="J100" s="19">
        <f t="shared" si="3"/>
        <v>21.039000000000001</v>
      </c>
      <c r="K100" t="s">
        <v>576</v>
      </c>
      <c r="L100" t="s">
        <v>581</v>
      </c>
      <c r="M100">
        <v>-2.2747378349304199</v>
      </c>
    </row>
    <row r="101" spans="1:13" x14ac:dyDescent="0.35">
      <c r="A101" t="s">
        <v>233</v>
      </c>
      <c r="B101" t="s">
        <v>234</v>
      </c>
      <c r="C101" s="16">
        <v>97.760917663574205</v>
      </c>
      <c r="D101" s="16">
        <v>-4.2333310822393928</v>
      </c>
      <c r="E101" s="4" t="s">
        <v>523</v>
      </c>
      <c r="F101" t="s">
        <v>572</v>
      </c>
      <c r="G101" s="20">
        <v>0.18585999999999991</v>
      </c>
      <c r="H101" s="20">
        <v>0.8141400000000002</v>
      </c>
      <c r="I101" s="19">
        <f t="shared" si="2"/>
        <v>18.585999999999991</v>
      </c>
      <c r="J101" s="19">
        <f t="shared" si="3"/>
        <v>81.414000000000016</v>
      </c>
      <c r="K101" t="s">
        <v>577</v>
      </c>
      <c r="L101" t="s">
        <v>580</v>
      </c>
      <c r="M101">
        <v>0.99859225749969505</v>
      </c>
    </row>
    <row r="102" spans="1:13" x14ac:dyDescent="0.35">
      <c r="A102" t="s">
        <v>238</v>
      </c>
      <c r="B102" t="s">
        <v>239</v>
      </c>
      <c r="C102" s="16">
        <v>100</v>
      </c>
      <c r="D102" s="16">
        <v>10.33308973122946</v>
      </c>
      <c r="E102" s="7">
        <v>1</v>
      </c>
      <c r="F102" t="s">
        <v>572</v>
      </c>
      <c r="G102" s="20">
        <v>0.14286000000000004</v>
      </c>
      <c r="H102" s="20">
        <v>0.8571399999999999</v>
      </c>
      <c r="I102" s="19">
        <f t="shared" si="2"/>
        <v>14.286000000000005</v>
      </c>
      <c r="J102" s="19">
        <f t="shared" si="3"/>
        <v>85.713999999999984</v>
      </c>
      <c r="K102" t="s">
        <v>576</v>
      </c>
      <c r="L102" t="s">
        <v>580</v>
      </c>
      <c r="M102">
        <v>1.45326995849609</v>
      </c>
    </row>
    <row r="103" spans="1:13" x14ac:dyDescent="0.35">
      <c r="A103" t="s">
        <v>240</v>
      </c>
      <c r="B103" t="s">
        <v>241</v>
      </c>
      <c r="C103" s="16">
        <v>95.588233947753906</v>
      </c>
      <c r="D103" s="16">
        <v>8.9067363600672813</v>
      </c>
      <c r="E103" s="4" t="s">
        <v>523</v>
      </c>
      <c r="F103" t="s">
        <v>572</v>
      </c>
      <c r="G103" s="20">
        <v>0.18474999999999983</v>
      </c>
      <c r="H103" s="20">
        <v>0.81525000000000014</v>
      </c>
      <c r="I103" s="19">
        <f t="shared" si="2"/>
        <v>18.474999999999984</v>
      </c>
      <c r="J103" s="19">
        <f t="shared" si="3"/>
        <v>81.52500000000002</v>
      </c>
      <c r="K103" t="s">
        <v>576</v>
      </c>
      <c r="L103" t="s">
        <v>581</v>
      </c>
      <c r="M103">
        <v>-1.1340050026774399E-2</v>
      </c>
    </row>
    <row r="104" spans="1:13" x14ac:dyDescent="0.35">
      <c r="A104" t="s">
        <v>244</v>
      </c>
      <c r="B104" t="s">
        <v>245</v>
      </c>
      <c r="C104" s="16">
        <v>29.7333087921143</v>
      </c>
      <c r="D104" s="16">
        <v>4.0789901502689174</v>
      </c>
      <c r="E104" s="4" t="s">
        <v>524</v>
      </c>
      <c r="F104" t="s">
        <v>572</v>
      </c>
      <c r="G104" s="20">
        <v>0.28371999999999997</v>
      </c>
      <c r="H104" s="20">
        <v>0.71627999999999992</v>
      </c>
      <c r="I104" s="19">
        <f t="shared" si="2"/>
        <v>28.371999999999996</v>
      </c>
      <c r="J104" s="19">
        <f t="shared" si="3"/>
        <v>71.627999999999986</v>
      </c>
      <c r="K104" t="s">
        <v>576</v>
      </c>
      <c r="L104" t="s">
        <v>581</v>
      </c>
      <c r="M104">
        <v>-0.24485586583614299</v>
      </c>
    </row>
    <row r="105" spans="1:13" x14ac:dyDescent="0.35">
      <c r="A105" t="s">
        <v>247</v>
      </c>
      <c r="B105" t="s">
        <v>248</v>
      </c>
      <c r="C105" s="16">
        <v>100</v>
      </c>
      <c r="D105" s="16">
        <v>5.3293849867343956</v>
      </c>
      <c r="E105" s="7">
        <v>1</v>
      </c>
      <c r="F105" t="s">
        <v>572</v>
      </c>
      <c r="G105" s="20">
        <v>0.66532999999999998</v>
      </c>
      <c r="H105" s="20">
        <v>0.33466999999999997</v>
      </c>
      <c r="I105" s="19">
        <f t="shared" si="2"/>
        <v>66.533000000000001</v>
      </c>
      <c r="J105" s="19">
        <f t="shared" si="3"/>
        <v>33.466999999999999</v>
      </c>
      <c r="K105" t="s">
        <v>577</v>
      </c>
      <c r="L105" t="s">
        <v>580</v>
      </c>
      <c r="M105">
        <v>0.81472122669220004</v>
      </c>
    </row>
    <row r="106" spans="1:13" x14ac:dyDescent="0.35">
      <c r="A106" t="s">
        <v>249</v>
      </c>
      <c r="B106" t="s">
        <v>250</v>
      </c>
      <c r="C106" s="16">
        <v>100</v>
      </c>
      <c r="D106" s="16">
        <v>9.7311955311529328</v>
      </c>
      <c r="E106" s="7">
        <v>1</v>
      </c>
      <c r="F106" t="s">
        <v>572</v>
      </c>
      <c r="G106" s="20">
        <v>0.90688999999999997</v>
      </c>
      <c r="H106" s="20">
        <v>9.3110000000000082E-2</v>
      </c>
      <c r="I106" s="19">
        <f t="shared" si="2"/>
        <v>90.688999999999993</v>
      </c>
      <c r="J106" s="19">
        <f t="shared" si="3"/>
        <v>9.3110000000000088</v>
      </c>
      <c r="K106" t="s">
        <v>576</v>
      </c>
      <c r="L106" t="s">
        <v>580</v>
      </c>
      <c r="M106">
        <v>1.4036171436309799</v>
      </c>
    </row>
    <row r="107" spans="1:13" x14ac:dyDescent="0.35">
      <c r="A107" t="s">
        <v>251</v>
      </c>
      <c r="B107" t="s">
        <v>252</v>
      </c>
      <c r="C107" s="16">
        <v>100</v>
      </c>
      <c r="D107" s="16">
        <v>13.110660820959275</v>
      </c>
      <c r="E107" s="7">
        <v>1</v>
      </c>
      <c r="F107" t="s">
        <v>574</v>
      </c>
      <c r="G107" s="20">
        <v>0.67357</v>
      </c>
      <c r="H107" s="20">
        <v>0.32642999999999994</v>
      </c>
      <c r="I107" s="19">
        <f t="shared" si="2"/>
        <v>67.356999999999999</v>
      </c>
      <c r="J107" s="19">
        <f t="shared" si="3"/>
        <v>32.642999999999994</v>
      </c>
      <c r="K107" t="s">
        <v>576</v>
      </c>
      <c r="L107" t="s">
        <v>580</v>
      </c>
      <c r="M107">
        <v>0.46721956133842502</v>
      </c>
    </row>
    <row r="108" spans="1:13" x14ac:dyDescent="0.35">
      <c r="A108" t="s">
        <v>253</v>
      </c>
      <c r="B108" t="s">
        <v>254</v>
      </c>
      <c r="C108" s="16">
        <v>100</v>
      </c>
      <c r="D108" s="16">
        <v>17.362693553881925</v>
      </c>
      <c r="E108" s="7">
        <v>1</v>
      </c>
      <c r="F108" t="s">
        <v>572</v>
      </c>
      <c r="G108" s="20">
        <v>1</v>
      </c>
      <c r="H108" s="20">
        <v>0</v>
      </c>
      <c r="I108" s="19">
        <f t="shared" si="2"/>
        <v>100</v>
      </c>
      <c r="J108" s="19">
        <f t="shared" si="3"/>
        <v>0</v>
      </c>
      <c r="K108" t="s">
        <v>576</v>
      </c>
      <c r="L108" t="s">
        <v>580</v>
      </c>
      <c r="M108">
        <v>1.3905671834945701</v>
      </c>
    </row>
    <row r="109" spans="1:13" x14ac:dyDescent="0.35">
      <c r="A109" t="s">
        <v>256</v>
      </c>
      <c r="B109" t="s">
        <v>257</v>
      </c>
      <c r="C109" s="16">
        <v>100</v>
      </c>
      <c r="D109" s="16">
        <v>5.1260143715463453</v>
      </c>
      <c r="E109" s="7">
        <v>1</v>
      </c>
      <c r="F109" t="s">
        <v>572</v>
      </c>
      <c r="G109" s="20">
        <v>0.61172000000000004</v>
      </c>
      <c r="H109" s="20">
        <v>0.38828000000000001</v>
      </c>
      <c r="I109" s="19">
        <f t="shared" si="2"/>
        <v>61.172000000000004</v>
      </c>
      <c r="J109" s="19">
        <f t="shared" si="3"/>
        <v>38.828000000000003</v>
      </c>
      <c r="K109" t="s">
        <v>576</v>
      </c>
      <c r="L109" t="s">
        <v>581</v>
      </c>
      <c r="M109">
        <v>-0.31761777400970498</v>
      </c>
    </row>
    <row r="110" spans="1:13" x14ac:dyDescent="0.35">
      <c r="A110" t="s">
        <v>259</v>
      </c>
      <c r="B110" t="s">
        <v>260</v>
      </c>
      <c r="C110" s="16">
        <v>100</v>
      </c>
      <c r="D110" s="16">
        <v>26.125965889714365</v>
      </c>
      <c r="E110" s="7">
        <v>1</v>
      </c>
      <c r="F110" t="s">
        <v>572</v>
      </c>
      <c r="G110" s="20">
        <v>0.45207999999999993</v>
      </c>
      <c r="H110" s="20">
        <v>0.54792000000000007</v>
      </c>
      <c r="I110" s="19">
        <f t="shared" si="2"/>
        <v>45.207999999999991</v>
      </c>
      <c r="J110" s="19">
        <f t="shared" si="3"/>
        <v>54.792000000000009</v>
      </c>
      <c r="K110" t="s">
        <v>576</v>
      </c>
      <c r="L110" t="s">
        <v>581</v>
      </c>
      <c r="M110">
        <v>-0.30549877882003801</v>
      </c>
    </row>
    <row r="111" spans="1:13" x14ac:dyDescent="0.35">
      <c r="A111" t="s">
        <v>261</v>
      </c>
      <c r="B111" t="s">
        <v>262</v>
      </c>
      <c r="C111" s="16">
        <v>22.9</v>
      </c>
      <c r="D111" s="16">
        <v>8.8666594910577192</v>
      </c>
      <c r="E111" s="4" t="s">
        <v>524</v>
      </c>
      <c r="F111" t="s">
        <v>572</v>
      </c>
      <c r="G111" s="20">
        <v>0.36375999999999992</v>
      </c>
      <c r="H111" s="20">
        <v>0.63623999999999992</v>
      </c>
      <c r="I111" s="19">
        <f t="shared" si="2"/>
        <v>36.375999999999991</v>
      </c>
      <c r="J111" s="19">
        <f t="shared" si="3"/>
        <v>63.623999999999995</v>
      </c>
      <c r="K111" t="s">
        <v>576</v>
      </c>
      <c r="L111" t="s">
        <v>581</v>
      </c>
      <c r="M111">
        <v>-0.29418647289276101</v>
      </c>
    </row>
    <row r="112" spans="1:13" x14ac:dyDescent="0.35">
      <c r="A112" t="s">
        <v>263</v>
      </c>
      <c r="B112" t="s">
        <v>264</v>
      </c>
      <c r="C112" s="16">
        <v>100</v>
      </c>
      <c r="D112" s="16">
        <v>23.830906299315959</v>
      </c>
      <c r="E112" s="7">
        <v>1</v>
      </c>
      <c r="F112" t="s">
        <v>572</v>
      </c>
      <c r="G112" s="20">
        <v>0.47504999999999997</v>
      </c>
      <c r="H112" s="20">
        <v>0.52495000000000003</v>
      </c>
      <c r="I112" s="19">
        <f t="shared" si="2"/>
        <v>47.504999999999995</v>
      </c>
      <c r="J112" s="19">
        <f t="shared" si="3"/>
        <v>52.495000000000005</v>
      </c>
      <c r="K112" t="s">
        <v>576</v>
      </c>
      <c r="L112" t="s">
        <v>580</v>
      </c>
      <c r="M112">
        <v>0.40803319215774497</v>
      </c>
    </row>
    <row r="113" spans="1:13" x14ac:dyDescent="0.35">
      <c r="A113" t="s">
        <v>266</v>
      </c>
      <c r="B113" t="s">
        <v>267</v>
      </c>
      <c r="C113" s="16">
        <v>100</v>
      </c>
      <c r="D113" s="16">
        <v>20.709892910200235</v>
      </c>
      <c r="E113" s="7">
        <v>1</v>
      </c>
      <c r="F113" t="s">
        <v>574</v>
      </c>
      <c r="G113" s="20">
        <v>0.79783999999999999</v>
      </c>
      <c r="H113" s="20">
        <v>0.20216000000000001</v>
      </c>
      <c r="I113" s="19">
        <f t="shared" si="2"/>
        <v>79.784000000000006</v>
      </c>
      <c r="J113" s="19">
        <f t="shared" si="3"/>
        <v>20.216000000000001</v>
      </c>
      <c r="K113" t="s">
        <v>577</v>
      </c>
      <c r="L113" t="s">
        <v>581</v>
      </c>
      <c r="M113">
        <v>-0.63371813297271695</v>
      </c>
    </row>
    <row r="114" spans="1:13" x14ac:dyDescent="0.35">
      <c r="A114" t="s">
        <v>268</v>
      </c>
      <c r="B114" t="s">
        <v>269</v>
      </c>
      <c r="C114" s="16">
        <v>93.138046264648395</v>
      </c>
      <c r="D114" s="16">
        <v>19.366082686457517</v>
      </c>
      <c r="E114" s="4" t="s">
        <v>523</v>
      </c>
      <c r="F114" t="s">
        <v>572</v>
      </c>
      <c r="G114" s="20">
        <v>0.73192000000000013</v>
      </c>
      <c r="H114" s="20">
        <v>0.26807999999999998</v>
      </c>
      <c r="I114" s="19">
        <f t="shared" si="2"/>
        <v>73.192000000000007</v>
      </c>
      <c r="J114" s="19">
        <f t="shared" si="3"/>
        <v>26.808</v>
      </c>
      <c r="K114" t="s">
        <v>576</v>
      </c>
      <c r="L114" t="s">
        <v>580</v>
      </c>
      <c r="M114">
        <v>0.83496367931366</v>
      </c>
    </row>
    <row r="115" spans="1:13" x14ac:dyDescent="0.35">
      <c r="A115" t="s">
        <v>271</v>
      </c>
      <c r="B115" t="s">
        <v>272</v>
      </c>
      <c r="C115" s="16">
        <v>100</v>
      </c>
      <c r="D115" s="16">
        <v>18.844754094234077</v>
      </c>
      <c r="E115" s="7">
        <v>1</v>
      </c>
      <c r="F115" t="s">
        <v>572</v>
      </c>
      <c r="G115" s="20">
        <v>0.57328999999999997</v>
      </c>
      <c r="H115" s="20">
        <v>0.42671000000000003</v>
      </c>
      <c r="I115" s="19">
        <f t="shared" si="2"/>
        <v>57.328999999999994</v>
      </c>
      <c r="J115" s="19">
        <f t="shared" si="3"/>
        <v>42.671000000000006</v>
      </c>
      <c r="K115" t="s">
        <v>577</v>
      </c>
      <c r="L115" t="s">
        <v>581</v>
      </c>
      <c r="M115">
        <v>-0.35531261563301098</v>
      </c>
    </row>
    <row r="116" spans="1:13" x14ac:dyDescent="0.35">
      <c r="A116" t="s">
        <v>273</v>
      </c>
      <c r="B116" t="s">
        <v>274</v>
      </c>
      <c r="C116" s="16">
        <v>35.069499969482401</v>
      </c>
      <c r="D116" s="16">
        <v>-1.7437924627278081</v>
      </c>
      <c r="E116" s="4" t="s">
        <v>524</v>
      </c>
      <c r="F116" t="s">
        <v>572</v>
      </c>
      <c r="G116" s="20">
        <v>0.41441</v>
      </c>
      <c r="H116" s="20">
        <v>0.58558999999999994</v>
      </c>
      <c r="I116" s="19">
        <f t="shared" si="2"/>
        <v>41.441000000000003</v>
      </c>
      <c r="J116" s="19">
        <f t="shared" si="3"/>
        <v>58.558999999999997</v>
      </c>
      <c r="K116" t="s">
        <v>577</v>
      </c>
      <c r="L116" t="s">
        <v>581</v>
      </c>
      <c r="M116">
        <v>-1.61284875869751</v>
      </c>
    </row>
    <row r="117" spans="1:13" x14ac:dyDescent="0.35">
      <c r="A117" t="s">
        <v>275</v>
      </c>
      <c r="B117" t="s">
        <v>276</v>
      </c>
      <c r="C117" s="16">
        <v>100</v>
      </c>
      <c r="D117" s="16">
        <v>17.766294156810126</v>
      </c>
      <c r="E117" s="7">
        <v>1</v>
      </c>
      <c r="F117" t="s">
        <v>572</v>
      </c>
      <c r="G117" s="20">
        <v>0.95644000000000007</v>
      </c>
      <c r="H117" s="20">
        <v>4.3559999999999897E-2</v>
      </c>
      <c r="I117" s="19">
        <f t="shared" si="2"/>
        <v>95.644000000000005</v>
      </c>
      <c r="J117" s="19">
        <f t="shared" si="3"/>
        <v>4.3559999999999901</v>
      </c>
      <c r="K117" t="s">
        <v>576</v>
      </c>
      <c r="L117" t="s">
        <v>580</v>
      </c>
      <c r="M117">
        <v>1.0664597749710101</v>
      </c>
    </row>
    <row r="118" spans="1:13" x14ac:dyDescent="0.35">
      <c r="A118" t="s">
        <v>277</v>
      </c>
      <c r="B118" t="s">
        <v>278</v>
      </c>
      <c r="C118" s="16">
        <v>57.009384155273402</v>
      </c>
      <c r="D118" s="16">
        <v>9.373178954164187</v>
      </c>
      <c r="E118" s="4" t="s">
        <v>525</v>
      </c>
      <c r="F118" t="s">
        <v>572</v>
      </c>
      <c r="G118" s="20">
        <v>0.35205999999999998</v>
      </c>
      <c r="H118" s="20">
        <v>0.64794000000000007</v>
      </c>
      <c r="I118" s="19">
        <f t="shared" si="2"/>
        <v>35.205999999999996</v>
      </c>
      <c r="J118" s="19">
        <f t="shared" si="3"/>
        <v>64.794000000000011</v>
      </c>
      <c r="K118" t="s">
        <v>576</v>
      </c>
      <c r="L118" t="s">
        <v>581</v>
      </c>
      <c r="M118">
        <v>-0.808124959468842</v>
      </c>
    </row>
    <row r="119" spans="1:13" x14ac:dyDescent="0.35">
      <c r="A119" t="s">
        <v>280</v>
      </c>
      <c r="B119" t="s">
        <v>281</v>
      </c>
      <c r="C119" s="16">
        <v>100</v>
      </c>
      <c r="D119" s="16">
        <v>19.301580127760854</v>
      </c>
      <c r="E119" s="7">
        <v>1</v>
      </c>
      <c r="F119" t="s">
        <v>572</v>
      </c>
      <c r="G119" s="20">
        <v>0.64423999999999992</v>
      </c>
      <c r="H119" s="20">
        <v>0.35576000000000002</v>
      </c>
      <c r="I119" s="19">
        <f t="shared" si="2"/>
        <v>64.423999999999992</v>
      </c>
      <c r="J119" s="19">
        <f t="shared" si="3"/>
        <v>35.576000000000001</v>
      </c>
      <c r="K119" t="s">
        <v>576</v>
      </c>
      <c r="L119" t="s">
        <v>580</v>
      </c>
      <c r="M119">
        <v>0.26871621608734098</v>
      </c>
    </row>
    <row r="120" spans="1:13" x14ac:dyDescent="0.35">
      <c r="A120" t="s">
        <v>282</v>
      </c>
      <c r="B120" t="s">
        <v>283</v>
      </c>
      <c r="C120" s="16">
        <v>81.775032043457003</v>
      </c>
      <c r="D120" s="16">
        <v>4.2126859024009766</v>
      </c>
      <c r="E120" s="4" t="s">
        <v>523</v>
      </c>
      <c r="F120" t="s">
        <v>572</v>
      </c>
      <c r="G120" s="20">
        <v>0.73570000000000002</v>
      </c>
      <c r="H120" s="20">
        <v>0.26430000000000003</v>
      </c>
      <c r="I120" s="19">
        <f t="shared" si="2"/>
        <v>73.570000000000007</v>
      </c>
      <c r="J120" s="19">
        <f t="shared" si="3"/>
        <v>26.430000000000003</v>
      </c>
      <c r="K120" t="s">
        <v>576</v>
      </c>
      <c r="L120" t="s">
        <v>580</v>
      </c>
      <c r="M120">
        <v>0.78760010004043601</v>
      </c>
    </row>
    <row r="121" spans="1:13" x14ac:dyDescent="0.35">
      <c r="A121" t="s">
        <v>285</v>
      </c>
      <c r="B121" t="s">
        <v>286</v>
      </c>
      <c r="C121" s="16">
        <v>24.198339462280298</v>
      </c>
      <c r="D121" s="16">
        <v>9.0595326992140262</v>
      </c>
      <c r="E121" s="4" t="s">
        <v>524</v>
      </c>
      <c r="F121" t="s">
        <v>574</v>
      </c>
      <c r="G121" s="20">
        <v>0.32816000000000006</v>
      </c>
      <c r="H121" s="20">
        <v>0.67183999999999988</v>
      </c>
      <c r="I121" s="19">
        <f t="shared" ref="I121:I178" si="4">G121*100</f>
        <v>32.81600000000001</v>
      </c>
      <c r="J121" s="19">
        <f t="shared" ref="J121:J178" si="5">H121*100</f>
        <v>67.183999999999983</v>
      </c>
      <c r="K121" t="s">
        <v>576</v>
      </c>
      <c r="L121" t="s">
        <v>581</v>
      </c>
      <c r="M121">
        <v>-1.0968146324157699</v>
      </c>
    </row>
    <row r="122" spans="1:13" x14ac:dyDescent="0.35">
      <c r="A122" t="s">
        <v>287</v>
      </c>
      <c r="B122" t="s">
        <v>288</v>
      </c>
      <c r="C122" s="16">
        <v>41.652107238769503</v>
      </c>
      <c r="D122" s="16">
        <v>26.163457690217506</v>
      </c>
      <c r="E122" s="4" t="s">
        <v>524</v>
      </c>
      <c r="F122" t="s">
        <v>572</v>
      </c>
      <c r="G122" s="20">
        <v>0.6101700000000001</v>
      </c>
      <c r="H122" s="20">
        <v>0.38983000000000001</v>
      </c>
      <c r="I122" s="19">
        <f t="shared" si="4"/>
        <v>61.01700000000001</v>
      </c>
      <c r="J122" s="19">
        <f t="shared" si="5"/>
        <v>38.983000000000004</v>
      </c>
      <c r="K122" t="s">
        <v>576</v>
      </c>
      <c r="L122" t="s">
        <v>581</v>
      </c>
      <c r="M122">
        <v>-0.74869155883789096</v>
      </c>
    </row>
    <row r="123" spans="1:13" x14ac:dyDescent="0.35">
      <c r="A123" t="s">
        <v>289</v>
      </c>
      <c r="B123" t="s">
        <v>290</v>
      </c>
      <c r="C123" s="16">
        <v>98.781784057617202</v>
      </c>
      <c r="D123" s="16">
        <v>19.046316825768127</v>
      </c>
      <c r="E123" s="4" t="s">
        <v>523</v>
      </c>
      <c r="F123" t="s">
        <v>572</v>
      </c>
      <c r="G123" s="20">
        <v>0.39447000000000004</v>
      </c>
      <c r="H123" s="20">
        <v>0.6055299999999999</v>
      </c>
      <c r="I123" s="19">
        <f t="shared" si="4"/>
        <v>39.447000000000003</v>
      </c>
      <c r="J123" s="19">
        <f t="shared" si="5"/>
        <v>60.55299999999999</v>
      </c>
      <c r="K123" t="s">
        <v>576</v>
      </c>
      <c r="L123" t="s">
        <v>580</v>
      </c>
      <c r="M123">
        <v>0.99921816587448098</v>
      </c>
    </row>
    <row r="124" spans="1:13" x14ac:dyDescent="0.35">
      <c r="A124" t="s">
        <v>291</v>
      </c>
      <c r="B124" t="s">
        <v>292</v>
      </c>
      <c r="C124" s="16">
        <v>11</v>
      </c>
      <c r="D124" s="16">
        <v>4.8860465515915417</v>
      </c>
      <c r="E124" s="4" t="s">
        <v>524</v>
      </c>
      <c r="F124" t="s">
        <v>574</v>
      </c>
      <c r="G124" s="20">
        <v>0.16647999999999996</v>
      </c>
      <c r="H124" s="20">
        <v>0.83352000000000004</v>
      </c>
      <c r="I124" s="19">
        <f t="shared" si="4"/>
        <v>16.647999999999996</v>
      </c>
      <c r="J124" s="19">
        <f t="shared" si="5"/>
        <v>83.352000000000004</v>
      </c>
      <c r="K124" t="s">
        <v>576</v>
      </c>
      <c r="L124" t="s">
        <v>581</v>
      </c>
      <c r="M124">
        <v>-0.11612751334905599</v>
      </c>
    </row>
    <row r="125" spans="1:13" x14ac:dyDescent="0.35">
      <c r="A125" t="s">
        <v>293</v>
      </c>
      <c r="B125" t="s">
        <v>294</v>
      </c>
      <c r="C125" s="16">
        <v>100</v>
      </c>
      <c r="D125" s="16">
        <v>12.191268767515268</v>
      </c>
      <c r="E125" s="7">
        <v>1</v>
      </c>
      <c r="F125" t="s">
        <v>572</v>
      </c>
      <c r="G125" s="20">
        <v>0.76005999999999985</v>
      </c>
      <c r="H125" s="20">
        <v>0.23994000000000001</v>
      </c>
      <c r="I125" s="19">
        <f t="shared" si="4"/>
        <v>76.005999999999986</v>
      </c>
      <c r="J125" s="19">
        <f t="shared" si="5"/>
        <v>23.994</v>
      </c>
      <c r="K125" t="s">
        <v>576</v>
      </c>
      <c r="L125" t="s">
        <v>580</v>
      </c>
      <c r="M125">
        <v>0.12948593497276301</v>
      </c>
    </row>
    <row r="126" spans="1:13" x14ac:dyDescent="0.35">
      <c r="A126" t="s">
        <v>296</v>
      </c>
      <c r="B126" t="s">
        <v>297</v>
      </c>
      <c r="C126" s="16">
        <v>51.782424926757798</v>
      </c>
      <c r="D126" s="16">
        <v>4.3484806355909589</v>
      </c>
      <c r="E126" s="4" t="s">
        <v>525</v>
      </c>
      <c r="F126" t="s">
        <v>572</v>
      </c>
      <c r="G126" s="20">
        <v>0.48570999999999998</v>
      </c>
      <c r="H126" s="20">
        <v>0.51429000000000002</v>
      </c>
      <c r="I126" s="19">
        <f t="shared" si="4"/>
        <v>48.570999999999998</v>
      </c>
      <c r="J126" s="19">
        <f t="shared" si="5"/>
        <v>51.429000000000002</v>
      </c>
      <c r="K126" t="s">
        <v>576</v>
      </c>
      <c r="L126" t="s">
        <v>580</v>
      </c>
      <c r="M126">
        <v>0.69952899217605602</v>
      </c>
    </row>
    <row r="127" spans="1:13" x14ac:dyDescent="0.35">
      <c r="A127" t="s">
        <v>299</v>
      </c>
      <c r="B127" t="s">
        <v>300</v>
      </c>
      <c r="C127" s="16">
        <v>16.2172336578369</v>
      </c>
      <c r="D127" s="16">
        <v>15.085786527000172</v>
      </c>
      <c r="E127" s="4" t="s">
        <v>524</v>
      </c>
      <c r="F127" t="s">
        <v>572</v>
      </c>
      <c r="G127" s="20">
        <v>0.19302999999999998</v>
      </c>
      <c r="H127" s="20">
        <v>0.80696999999999997</v>
      </c>
      <c r="I127" s="19">
        <f t="shared" si="4"/>
        <v>19.302999999999997</v>
      </c>
      <c r="J127" s="19">
        <f t="shared" si="5"/>
        <v>80.697000000000003</v>
      </c>
      <c r="K127" t="s">
        <v>576</v>
      </c>
      <c r="L127" t="s">
        <v>581</v>
      </c>
      <c r="M127">
        <v>-1.10075747966766</v>
      </c>
    </row>
    <row r="128" spans="1:13" x14ac:dyDescent="0.35">
      <c r="A128" t="s">
        <v>301</v>
      </c>
      <c r="B128" t="s">
        <v>302</v>
      </c>
      <c r="C128" s="16">
        <v>59.3</v>
      </c>
      <c r="D128" s="16">
        <v>-1.6819713054849612</v>
      </c>
      <c r="E128" s="4" t="s">
        <v>525</v>
      </c>
      <c r="F128" t="s">
        <v>572</v>
      </c>
      <c r="G128" s="20">
        <v>0.49403000000000002</v>
      </c>
      <c r="H128" s="20">
        <v>0.50597000000000003</v>
      </c>
      <c r="I128" s="19">
        <f t="shared" si="4"/>
        <v>49.403000000000006</v>
      </c>
      <c r="J128" s="19">
        <f t="shared" si="5"/>
        <v>50.597000000000001</v>
      </c>
      <c r="K128" t="s">
        <v>576</v>
      </c>
      <c r="L128" t="s">
        <v>581</v>
      </c>
      <c r="M128">
        <v>-1.87388896942139</v>
      </c>
    </row>
    <row r="129" spans="1:13" x14ac:dyDescent="0.35">
      <c r="A129" t="s">
        <v>303</v>
      </c>
      <c r="B129" t="s">
        <v>304</v>
      </c>
      <c r="C129" s="16">
        <v>81.796798706054702</v>
      </c>
      <c r="D129" s="16">
        <v>3.72905152731312</v>
      </c>
      <c r="E129" s="4" t="s">
        <v>523</v>
      </c>
      <c r="F129" t="s">
        <v>572</v>
      </c>
      <c r="G129" s="20">
        <v>0.5944100000000001</v>
      </c>
      <c r="H129" s="20">
        <v>0.40559000000000001</v>
      </c>
      <c r="I129" s="19">
        <f t="shared" si="4"/>
        <v>59.44100000000001</v>
      </c>
      <c r="J129" s="19">
        <f t="shared" si="5"/>
        <v>40.558999999999997</v>
      </c>
      <c r="K129" t="s">
        <v>576</v>
      </c>
      <c r="L129" t="s">
        <v>581</v>
      </c>
      <c r="M129">
        <v>-9.5483571290969793E-2</v>
      </c>
    </row>
    <row r="130" spans="1:13" x14ac:dyDescent="0.35">
      <c r="A130" t="s">
        <v>305</v>
      </c>
      <c r="B130" t="s">
        <v>306</v>
      </c>
      <c r="C130" s="16">
        <v>100</v>
      </c>
      <c r="D130" s="16">
        <v>-6.8893431520887063</v>
      </c>
      <c r="E130" s="7">
        <v>1</v>
      </c>
      <c r="F130" t="s">
        <v>574</v>
      </c>
      <c r="G130" s="20">
        <v>0.91523999999999994</v>
      </c>
      <c r="H130" s="20">
        <v>8.4759999999999988E-2</v>
      </c>
      <c r="I130" s="19">
        <f t="shared" si="4"/>
        <v>91.524000000000001</v>
      </c>
      <c r="J130" s="19">
        <f t="shared" si="5"/>
        <v>8.4759999999999991</v>
      </c>
      <c r="K130" t="s">
        <v>576</v>
      </c>
      <c r="L130" t="s">
        <v>580</v>
      </c>
      <c r="M130">
        <v>0.89693319797515902</v>
      </c>
    </row>
    <row r="131" spans="1:13" x14ac:dyDescent="0.35">
      <c r="A131" t="s">
        <v>307</v>
      </c>
      <c r="B131" t="s">
        <v>308</v>
      </c>
      <c r="C131" s="16">
        <v>100</v>
      </c>
      <c r="D131" s="16">
        <v>-7.0745802888451115</v>
      </c>
      <c r="E131" s="7">
        <v>1</v>
      </c>
      <c r="F131" t="s">
        <v>574</v>
      </c>
      <c r="G131" s="20">
        <v>0.80989999999999984</v>
      </c>
      <c r="H131" s="20">
        <v>0.19009999999999999</v>
      </c>
      <c r="I131" s="19">
        <f t="shared" si="4"/>
        <v>80.989999999999981</v>
      </c>
      <c r="J131" s="19">
        <f t="shared" si="5"/>
        <v>19.009999999999998</v>
      </c>
      <c r="K131" t="s">
        <v>576</v>
      </c>
      <c r="L131" t="s">
        <v>580</v>
      </c>
      <c r="M131">
        <v>1.1816209554672199</v>
      </c>
    </row>
    <row r="132" spans="1:13" x14ac:dyDescent="0.35">
      <c r="A132" t="s">
        <v>309</v>
      </c>
      <c r="B132" t="s">
        <v>310</v>
      </c>
      <c r="C132" s="16">
        <v>90.7</v>
      </c>
      <c r="D132" s="16">
        <v>-6.1218463247764419</v>
      </c>
      <c r="E132" s="4" t="s">
        <v>523</v>
      </c>
      <c r="F132" t="s">
        <v>572</v>
      </c>
      <c r="G132" s="20">
        <v>0.19382999999999989</v>
      </c>
      <c r="H132" s="20">
        <v>0.80617000000000016</v>
      </c>
      <c r="I132" s="19">
        <f t="shared" si="4"/>
        <v>19.382999999999988</v>
      </c>
      <c r="J132" s="19">
        <f t="shared" si="5"/>
        <v>80.617000000000019</v>
      </c>
      <c r="K132" t="s">
        <v>577</v>
      </c>
      <c r="L132" t="s">
        <v>581</v>
      </c>
      <c r="M132">
        <v>-0.84698998928070102</v>
      </c>
    </row>
    <row r="133" spans="1:13" x14ac:dyDescent="0.35">
      <c r="A133" t="s">
        <v>312</v>
      </c>
      <c r="B133" t="s">
        <v>313</v>
      </c>
      <c r="C133" s="16">
        <v>100</v>
      </c>
      <c r="D133" s="16">
        <v>17.086551216275446</v>
      </c>
      <c r="E133" s="7">
        <v>1</v>
      </c>
      <c r="F133" t="s">
        <v>572</v>
      </c>
      <c r="G133" s="20">
        <v>0.86364999999999992</v>
      </c>
      <c r="H133" s="20">
        <v>0.13635</v>
      </c>
      <c r="I133" s="19">
        <f t="shared" si="4"/>
        <v>86.364999999999995</v>
      </c>
      <c r="J133" s="19">
        <f t="shared" si="5"/>
        <v>13.635</v>
      </c>
      <c r="K133" t="s">
        <v>576</v>
      </c>
      <c r="L133" t="s">
        <v>580</v>
      </c>
      <c r="M133">
        <v>1.50114333629608</v>
      </c>
    </row>
    <row r="134" spans="1:13" x14ac:dyDescent="0.35">
      <c r="A134" t="s">
        <v>315</v>
      </c>
      <c r="B134" t="s">
        <v>316</v>
      </c>
      <c r="C134" s="16">
        <v>100</v>
      </c>
      <c r="D134" s="16">
        <v>6.9806479690736198</v>
      </c>
      <c r="E134" s="7">
        <v>1</v>
      </c>
      <c r="F134" t="s">
        <v>572</v>
      </c>
      <c r="G134" s="20">
        <v>0.78519000000000005</v>
      </c>
      <c r="H134" s="20">
        <v>0.21481</v>
      </c>
      <c r="I134" s="19">
        <f t="shared" si="4"/>
        <v>78.519000000000005</v>
      </c>
      <c r="J134" s="19">
        <f t="shared" si="5"/>
        <v>21.481000000000002</v>
      </c>
      <c r="K134" t="s">
        <v>576</v>
      </c>
      <c r="L134" t="s">
        <v>580</v>
      </c>
      <c r="M134">
        <v>0.74976563453674305</v>
      </c>
    </row>
    <row r="135" spans="1:13" x14ac:dyDescent="0.35">
      <c r="A135" t="s">
        <v>318</v>
      </c>
      <c r="B135" t="s">
        <v>319</v>
      </c>
      <c r="C135" s="16">
        <v>99.147438049316406</v>
      </c>
      <c r="D135" s="16">
        <v>-11.364287621649664</v>
      </c>
      <c r="E135" s="4" t="s">
        <v>523</v>
      </c>
      <c r="F135" t="s">
        <v>572</v>
      </c>
      <c r="G135" s="20">
        <v>0.39700000000000002</v>
      </c>
      <c r="H135" s="20">
        <v>0.60299999999999998</v>
      </c>
      <c r="I135" s="19">
        <f t="shared" si="4"/>
        <v>39.700000000000003</v>
      </c>
      <c r="J135" s="19">
        <f t="shared" si="5"/>
        <v>60.3</v>
      </c>
      <c r="K135" t="s">
        <v>576</v>
      </c>
      <c r="L135" t="s">
        <v>581</v>
      </c>
      <c r="M135">
        <v>-2.4738738536834699</v>
      </c>
    </row>
    <row r="136" spans="1:13" x14ac:dyDescent="0.35">
      <c r="A136" t="s">
        <v>320</v>
      </c>
      <c r="B136" t="s">
        <v>321</v>
      </c>
      <c r="C136" s="16">
        <v>93.417800903320298</v>
      </c>
      <c r="D136" s="16">
        <v>-0.23769550018760058</v>
      </c>
      <c r="E136" s="4" t="s">
        <v>523</v>
      </c>
      <c r="F136" t="s">
        <v>483</v>
      </c>
      <c r="G136" s="20">
        <v>0.67200000000000015</v>
      </c>
      <c r="H136" s="20">
        <v>0.32799999999999996</v>
      </c>
      <c r="I136" s="19">
        <f t="shared" si="4"/>
        <v>67.200000000000017</v>
      </c>
      <c r="J136" s="19">
        <f t="shared" si="5"/>
        <v>32.799999999999997</v>
      </c>
      <c r="K136" t="s">
        <v>577</v>
      </c>
      <c r="L136" t="s">
        <v>580</v>
      </c>
      <c r="M136">
        <v>0.40072774887085</v>
      </c>
    </row>
    <row r="137" spans="1:13" x14ac:dyDescent="0.35">
      <c r="A137" t="s">
        <v>322</v>
      </c>
      <c r="B137" t="s">
        <v>323</v>
      </c>
      <c r="C137" s="16">
        <v>94.851745605468807</v>
      </c>
      <c r="D137" s="16">
        <v>-1.1969407763665052</v>
      </c>
      <c r="E137" s="4" t="s">
        <v>523</v>
      </c>
      <c r="F137" t="s">
        <v>572</v>
      </c>
      <c r="G137" s="20">
        <v>0.79232999999999998</v>
      </c>
      <c r="H137" s="20">
        <v>0.20766999999999999</v>
      </c>
      <c r="I137" s="19">
        <f t="shared" si="4"/>
        <v>79.233000000000004</v>
      </c>
      <c r="J137" s="19">
        <f t="shared" si="5"/>
        <v>20.766999999999999</v>
      </c>
      <c r="K137" t="s">
        <v>576</v>
      </c>
      <c r="L137" t="s">
        <v>581</v>
      </c>
      <c r="M137">
        <v>-0.20793484151363401</v>
      </c>
    </row>
    <row r="138" spans="1:13" x14ac:dyDescent="0.35">
      <c r="A138" t="s">
        <v>324</v>
      </c>
      <c r="B138" t="s">
        <v>325</v>
      </c>
      <c r="C138" s="16">
        <v>90.981613159179702</v>
      </c>
      <c r="D138" s="16">
        <v>20.059001697578882</v>
      </c>
      <c r="E138" s="4" t="s">
        <v>523</v>
      </c>
      <c r="F138" t="s">
        <v>572</v>
      </c>
      <c r="G138" s="20">
        <v>0.44235000000000002</v>
      </c>
      <c r="H138" s="20">
        <v>0.55764999999999998</v>
      </c>
      <c r="I138" s="19">
        <f t="shared" si="4"/>
        <v>44.234999999999999</v>
      </c>
      <c r="J138" s="19">
        <f t="shared" si="5"/>
        <v>55.765000000000001</v>
      </c>
      <c r="K138" t="s">
        <v>576</v>
      </c>
      <c r="L138" t="s">
        <v>581</v>
      </c>
      <c r="M138">
        <v>-1.37869036197662</v>
      </c>
    </row>
    <row r="139" spans="1:13" x14ac:dyDescent="0.35">
      <c r="A139" t="s">
        <v>326</v>
      </c>
      <c r="B139" t="s">
        <v>327</v>
      </c>
      <c r="C139" s="16">
        <v>99.289352416992202</v>
      </c>
      <c r="D139" s="16">
        <v>11.143077495436408</v>
      </c>
      <c r="E139" s="4" t="s">
        <v>523</v>
      </c>
      <c r="F139" t="s">
        <v>572</v>
      </c>
      <c r="G139" s="20">
        <v>0.88151000000000002</v>
      </c>
      <c r="H139" s="20">
        <v>0.11848999999999998</v>
      </c>
      <c r="I139" s="19">
        <f t="shared" si="4"/>
        <v>88.150999999999996</v>
      </c>
      <c r="J139" s="19">
        <f t="shared" si="5"/>
        <v>11.848999999999998</v>
      </c>
      <c r="K139" t="s">
        <v>576</v>
      </c>
      <c r="L139" t="s">
        <v>580</v>
      </c>
      <c r="M139">
        <v>0.84692633152008101</v>
      </c>
    </row>
    <row r="140" spans="1:13" x14ac:dyDescent="0.35">
      <c r="A140" t="s">
        <v>328</v>
      </c>
      <c r="B140" t="s">
        <v>329</v>
      </c>
      <c r="C140" s="16">
        <v>22.932153701782202</v>
      </c>
      <c r="D140" s="16">
        <v>-21.374632445825142</v>
      </c>
      <c r="E140" s="4" t="s">
        <v>524</v>
      </c>
      <c r="F140" t="s">
        <v>572</v>
      </c>
      <c r="G140" s="20">
        <v>0.13084999999999988</v>
      </c>
      <c r="H140" s="20">
        <v>0.86915000000000009</v>
      </c>
      <c r="I140" s="19">
        <f t="shared" si="4"/>
        <v>13.084999999999988</v>
      </c>
      <c r="J140" s="19">
        <f t="shared" si="5"/>
        <v>86.915000000000006</v>
      </c>
      <c r="K140" t="s">
        <v>576</v>
      </c>
      <c r="L140" t="s">
        <v>581</v>
      </c>
      <c r="M140">
        <v>-0.50431650876998901</v>
      </c>
    </row>
    <row r="141" spans="1:13" x14ac:dyDescent="0.35">
      <c r="A141" t="s">
        <v>330</v>
      </c>
      <c r="B141" t="s">
        <v>331</v>
      </c>
      <c r="C141" s="16">
        <v>100</v>
      </c>
      <c r="D141" s="16">
        <v>-17.381482297397117</v>
      </c>
      <c r="E141" s="7">
        <v>1</v>
      </c>
      <c r="F141" t="s">
        <v>574</v>
      </c>
      <c r="G141" s="20">
        <v>0.60545000000000004</v>
      </c>
      <c r="H141" s="20">
        <v>0.39455000000000007</v>
      </c>
      <c r="I141" s="19">
        <f t="shared" si="4"/>
        <v>60.545000000000002</v>
      </c>
      <c r="J141" s="19">
        <f t="shared" si="5"/>
        <v>39.455000000000005</v>
      </c>
      <c r="K141" t="s">
        <v>576</v>
      </c>
      <c r="L141" t="s">
        <v>580</v>
      </c>
      <c r="M141">
        <v>0.496157646179199</v>
      </c>
    </row>
    <row r="142" spans="1:13" x14ac:dyDescent="0.35">
      <c r="A142" t="s">
        <v>335</v>
      </c>
      <c r="B142" t="s">
        <v>336</v>
      </c>
      <c r="C142" s="16">
        <v>100</v>
      </c>
      <c r="D142" s="16">
        <v>0.22527264755444343</v>
      </c>
      <c r="E142" s="7">
        <v>1</v>
      </c>
      <c r="F142" t="s">
        <v>574</v>
      </c>
      <c r="G142" s="20">
        <v>0.64556000000000002</v>
      </c>
      <c r="H142" s="20">
        <v>0.35444000000000009</v>
      </c>
      <c r="I142" s="19">
        <f t="shared" si="4"/>
        <v>64.555999999999997</v>
      </c>
      <c r="J142" s="19">
        <f t="shared" si="5"/>
        <v>35.44400000000001</v>
      </c>
      <c r="K142" t="s">
        <v>576</v>
      </c>
      <c r="L142" t="s">
        <v>580</v>
      </c>
      <c r="M142">
        <v>0.95862579345703103</v>
      </c>
    </row>
    <row r="143" spans="1:13" x14ac:dyDescent="0.35">
      <c r="A143" t="s">
        <v>337</v>
      </c>
      <c r="B143" t="s">
        <v>338</v>
      </c>
      <c r="C143" s="16">
        <v>98.4</v>
      </c>
      <c r="D143" s="16">
        <v>-1.644446919507152</v>
      </c>
      <c r="E143" s="4" t="s">
        <v>523</v>
      </c>
      <c r="F143" t="s">
        <v>572</v>
      </c>
      <c r="G143" s="20">
        <v>0.60189999999999999</v>
      </c>
      <c r="H143" s="20">
        <v>0.39810000000000001</v>
      </c>
      <c r="I143" s="19">
        <f t="shared" si="4"/>
        <v>60.19</v>
      </c>
      <c r="J143" s="19">
        <f t="shared" si="5"/>
        <v>39.81</v>
      </c>
      <c r="K143" t="s">
        <v>576</v>
      </c>
      <c r="L143" t="s">
        <v>580</v>
      </c>
      <c r="M143">
        <v>0.13447080552578</v>
      </c>
    </row>
    <row r="144" spans="1:13" x14ac:dyDescent="0.35">
      <c r="A144" t="s">
        <v>339</v>
      </c>
      <c r="B144" t="s">
        <v>340</v>
      </c>
      <c r="C144" s="16">
        <v>100</v>
      </c>
      <c r="D144" s="16">
        <v>-12.348566785453126</v>
      </c>
      <c r="E144" s="7">
        <v>1</v>
      </c>
      <c r="F144" t="s">
        <v>572</v>
      </c>
      <c r="G144" s="20">
        <v>0.7571</v>
      </c>
      <c r="H144" s="20">
        <v>0.24290000000000003</v>
      </c>
      <c r="I144" s="19">
        <f t="shared" si="4"/>
        <v>75.709999999999994</v>
      </c>
      <c r="J144" s="19">
        <f t="shared" si="5"/>
        <v>24.290000000000003</v>
      </c>
      <c r="K144" t="s">
        <v>576</v>
      </c>
      <c r="L144" t="s">
        <v>581</v>
      </c>
      <c r="M144">
        <v>-1.9708783626556401</v>
      </c>
    </row>
    <row r="145" spans="1:13" x14ac:dyDescent="0.35">
      <c r="A145" t="s">
        <v>344</v>
      </c>
      <c r="B145" t="s">
        <v>345</v>
      </c>
      <c r="C145" s="16">
        <v>100</v>
      </c>
      <c r="D145" s="16">
        <v>15.842033271629804</v>
      </c>
      <c r="E145" s="7">
        <v>1</v>
      </c>
      <c r="F145" t="s">
        <v>572</v>
      </c>
      <c r="G145" s="20">
        <v>0.99381000000000019</v>
      </c>
      <c r="H145" s="20">
        <v>6.1900000000000002E-3</v>
      </c>
      <c r="I145" s="19">
        <f t="shared" si="4"/>
        <v>99.381000000000014</v>
      </c>
      <c r="J145" s="19">
        <f t="shared" si="5"/>
        <v>0.61899999999999999</v>
      </c>
      <c r="K145" t="s">
        <v>576</v>
      </c>
      <c r="L145" t="s">
        <v>580</v>
      </c>
      <c r="M145">
        <v>0.88412374258041404</v>
      </c>
    </row>
    <row r="146" spans="1:13" x14ac:dyDescent="0.35">
      <c r="A146" t="s">
        <v>346</v>
      </c>
      <c r="B146" t="s">
        <v>347</v>
      </c>
      <c r="C146" s="16">
        <v>100</v>
      </c>
      <c r="D146" s="16">
        <v>-3.6070491626012338</v>
      </c>
      <c r="E146" s="7">
        <v>1</v>
      </c>
      <c r="F146" t="s">
        <v>572</v>
      </c>
      <c r="G146" s="20">
        <v>0.54947000000000001</v>
      </c>
      <c r="H146" s="20">
        <v>0.45052999999999999</v>
      </c>
      <c r="I146" s="19">
        <f t="shared" si="4"/>
        <v>54.947000000000003</v>
      </c>
      <c r="J146" s="19">
        <f t="shared" si="5"/>
        <v>45.052999999999997</v>
      </c>
      <c r="K146" t="s">
        <v>577</v>
      </c>
      <c r="L146" t="s">
        <v>580</v>
      </c>
      <c r="M146">
        <v>0.26682320237159701</v>
      </c>
    </row>
    <row r="147" spans="1:13" x14ac:dyDescent="0.35">
      <c r="A147" t="s">
        <v>348</v>
      </c>
      <c r="B147" t="s">
        <v>349</v>
      </c>
      <c r="C147" s="16">
        <v>100</v>
      </c>
      <c r="D147" s="16">
        <v>40.137449994871268</v>
      </c>
      <c r="E147" s="7">
        <v>1</v>
      </c>
      <c r="F147" t="s">
        <v>574</v>
      </c>
      <c r="G147" s="20">
        <v>0.74203000000000008</v>
      </c>
      <c r="H147" s="20">
        <v>0.25797000000000003</v>
      </c>
      <c r="I147" s="19">
        <f t="shared" si="4"/>
        <v>74.203000000000003</v>
      </c>
      <c r="J147" s="19">
        <f t="shared" si="5"/>
        <v>25.797000000000004</v>
      </c>
      <c r="K147" t="s">
        <v>576</v>
      </c>
      <c r="L147" t="s">
        <v>581</v>
      </c>
      <c r="M147">
        <v>-0.94768816232681297</v>
      </c>
    </row>
    <row r="148" spans="1:13" x14ac:dyDescent="0.35">
      <c r="A148" t="s">
        <v>350</v>
      </c>
      <c r="B148" t="s">
        <v>351</v>
      </c>
      <c r="C148" s="16">
        <v>29.37</v>
      </c>
      <c r="D148" s="16">
        <v>10.05084807656829</v>
      </c>
      <c r="E148" s="4" t="s">
        <v>524</v>
      </c>
      <c r="F148" t="s">
        <v>572</v>
      </c>
      <c r="G148" s="20">
        <v>0.30730999999999997</v>
      </c>
      <c r="H148" s="20">
        <v>0.69269000000000003</v>
      </c>
      <c r="I148" s="19">
        <f t="shared" si="4"/>
        <v>30.730999999999998</v>
      </c>
      <c r="J148" s="19">
        <f t="shared" si="5"/>
        <v>69.269000000000005</v>
      </c>
      <c r="K148" t="s">
        <v>576</v>
      </c>
      <c r="L148" t="s">
        <v>581</v>
      </c>
      <c r="M148">
        <v>-6.6518664360046401E-2</v>
      </c>
    </row>
    <row r="149" spans="1:13" x14ac:dyDescent="0.35">
      <c r="A149" t="s">
        <v>353</v>
      </c>
      <c r="B149" t="s">
        <v>354</v>
      </c>
      <c r="C149" s="16">
        <v>100</v>
      </c>
      <c r="D149" s="16">
        <v>-7.332356943984081</v>
      </c>
      <c r="E149" s="7">
        <v>1</v>
      </c>
      <c r="F149" t="s">
        <v>572</v>
      </c>
      <c r="G149" s="20">
        <v>0.83529999999999993</v>
      </c>
      <c r="H149" s="20">
        <v>0.16469999999999999</v>
      </c>
      <c r="I149" s="19">
        <f t="shared" si="4"/>
        <v>83.529999999999987</v>
      </c>
      <c r="J149" s="19">
        <f t="shared" si="5"/>
        <v>16.47</v>
      </c>
      <c r="K149" t="s">
        <v>577</v>
      </c>
      <c r="L149" t="s">
        <v>581</v>
      </c>
      <c r="M149">
        <v>-0.47277110815048201</v>
      </c>
    </row>
    <row r="150" spans="1:13" x14ac:dyDescent="0.35">
      <c r="A150" t="s">
        <v>355</v>
      </c>
      <c r="B150" t="s">
        <v>356</v>
      </c>
      <c r="C150" s="16">
        <v>38.5284423828125</v>
      </c>
      <c r="D150" s="16">
        <v>-20.274264035876843</v>
      </c>
      <c r="E150" s="4" t="s">
        <v>524</v>
      </c>
      <c r="F150" t="s">
        <v>572</v>
      </c>
      <c r="G150" s="20">
        <v>0.34227000000000007</v>
      </c>
      <c r="H150" s="20">
        <v>0.65772999999999981</v>
      </c>
      <c r="I150" s="19">
        <f t="shared" si="4"/>
        <v>34.227000000000004</v>
      </c>
      <c r="J150" s="19">
        <f t="shared" si="5"/>
        <v>65.772999999999982</v>
      </c>
      <c r="K150" t="s">
        <v>576</v>
      </c>
      <c r="L150" t="s">
        <v>581</v>
      </c>
      <c r="M150">
        <v>-2.33110570907593</v>
      </c>
    </row>
    <row r="151" spans="1:13" x14ac:dyDescent="0.35">
      <c r="A151" t="s">
        <v>357</v>
      </c>
      <c r="B151" t="s">
        <v>358</v>
      </c>
      <c r="C151" s="16">
        <v>64.5</v>
      </c>
      <c r="D151" s="16">
        <v>0.84254936670695302</v>
      </c>
      <c r="E151" s="4" t="s">
        <v>525</v>
      </c>
      <c r="F151" t="s">
        <v>572</v>
      </c>
      <c r="G151" s="20">
        <v>0.44423999999999997</v>
      </c>
      <c r="H151" s="20">
        <v>0.55576000000000003</v>
      </c>
      <c r="I151" s="19">
        <f t="shared" si="4"/>
        <v>44.423999999999999</v>
      </c>
      <c r="J151" s="19">
        <f t="shared" si="5"/>
        <v>55.576000000000001</v>
      </c>
      <c r="K151" t="s">
        <v>577</v>
      </c>
      <c r="L151" t="s">
        <v>581</v>
      </c>
      <c r="M151">
        <v>-0.22595489025116</v>
      </c>
    </row>
    <row r="152" spans="1:13" x14ac:dyDescent="0.35">
      <c r="A152" t="s">
        <v>359</v>
      </c>
      <c r="B152" t="s">
        <v>360</v>
      </c>
      <c r="C152" s="16">
        <v>100</v>
      </c>
      <c r="D152" s="16">
        <v>-2.7070894990469063</v>
      </c>
      <c r="E152" s="7">
        <v>1</v>
      </c>
      <c r="F152" t="s">
        <v>572</v>
      </c>
      <c r="G152" s="20">
        <v>1</v>
      </c>
      <c r="H152" s="20">
        <v>0</v>
      </c>
      <c r="I152" s="19">
        <f t="shared" si="4"/>
        <v>100</v>
      </c>
      <c r="J152" s="19">
        <f t="shared" si="5"/>
        <v>0</v>
      </c>
      <c r="K152" t="s">
        <v>576</v>
      </c>
      <c r="L152" t="s">
        <v>580</v>
      </c>
      <c r="M152">
        <v>1.4774689674377399</v>
      </c>
    </row>
    <row r="153" spans="1:13" x14ac:dyDescent="0.35">
      <c r="A153" t="s">
        <v>361</v>
      </c>
      <c r="B153" t="s">
        <v>362</v>
      </c>
      <c r="C153" s="16">
        <v>47.919143676757798</v>
      </c>
      <c r="D153" s="16">
        <v>-5.8486049335426902</v>
      </c>
      <c r="E153" s="4" t="s">
        <v>524</v>
      </c>
      <c r="F153" t="s">
        <v>572</v>
      </c>
      <c r="G153" s="20">
        <v>0.23225999999999997</v>
      </c>
      <c r="H153" s="20">
        <v>0.76773999999999998</v>
      </c>
      <c r="I153" s="19">
        <f t="shared" si="4"/>
        <v>23.225999999999996</v>
      </c>
      <c r="J153" s="19">
        <f t="shared" si="5"/>
        <v>76.774000000000001</v>
      </c>
      <c r="K153" t="s">
        <v>577</v>
      </c>
      <c r="L153" t="s">
        <v>580</v>
      </c>
      <c r="M153">
        <v>0.49175438284874001</v>
      </c>
    </row>
    <row r="154" spans="1:13" x14ac:dyDescent="0.35">
      <c r="A154" t="s">
        <v>363</v>
      </c>
      <c r="B154" t="s">
        <v>364</v>
      </c>
      <c r="C154" s="16">
        <v>20.3</v>
      </c>
      <c r="D154" s="16">
        <v>6.9604318786891746</v>
      </c>
      <c r="E154" s="4" t="s">
        <v>524</v>
      </c>
      <c r="F154" t="s">
        <v>572</v>
      </c>
      <c r="G154" s="20">
        <v>0.40706999999999993</v>
      </c>
      <c r="H154" s="20">
        <v>0.59293000000000007</v>
      </c>
      <c r="I154" s="19">
        <f t="shared" si="4"/>
        <v>40.706999999999994</v>
      </c>
      <c r="J154" s="19">
        <f t="shared" si="5"/>
        <v>59.293000000000006</v>
      </c>
      <c r="K154" t="s">
        <v>576</v>
      </c>
      <c r="L154" t="s">
        <v>581</v>
      </c>
      <c r="M154">
        <v>-0.16711315512657199</v>
      </c>
    </row>
    <row r="155" spans="1:13" x14ac:dyDescent="0.35">
      <c r="A155" t="s">
        <v>365</v>
      </c>
      <c r="B155" t="s">
        <v>366</v>
      </c>
      <c r="C155" s="16">
        <v>98.618896484375</v>
      </c>
      <c r="D155" s="16">
        <v>-3.62817849934101</v>
      </c>
      <c r="E155" s="4" t="s">
        <v>523</v>
      </c>
      <c r="F155" t="s">
        <v>572</v>
      </c>
      <c r="G155" s="20">
        <v>0.67642999999999998</v>
      </c>
      <c r="H155" s="20">
        <v>0.32356999999999997</v>
      </c>
      <c r="I155" s="19">
        <f t="shared" si="4"/>
        <v>67.643000000000001</v>
      </c>
      <c r="J155" s="19">
        <f t="shared" si="5"/>
        <v>32.356999999999999</v>
      </c>
      <c r="K155" t="s">
        <v>576</v>
      </c>
      <c r="L155" t="s">
        <v>581</v>
      </c>
      <c r="M155">
        <v>-0.104568757116795</v>
      </c>
    </row>
    <row r="156" spans="1:13" x14ac:dyDescent="0.35">
      <c r="A156" t="s">
        <v>368</v>
      </c>
      <c r="B156" t="s">
        <v>369</v>
      </c>
      <c r="C156" s="16">
        <v>29.890317916870099</v>
      </c>
      <c r="D156" s="16">
        <v>3.5705863240059892</v>
      </c>
      <c r="E156" s="4" t="s">
        <v>524</v>
      </c>
      <c r="F156" t="s">
        <v>572</v>
      </c>
      <c r="G156" s="20">
        <v>0.40516999999999997</v>
      </c>
      <c r="H156" s="20">
        <v>0.59482999999999997</v>
      </c>
      <c r="I156" s="19">
        <f t="shared" si="4"/>
        <v>40.516999999999996</v>
      </c>
      <c r="J156" s="19">
        <f t="shared" si="5"/>
        <v>59.482999999999997</v>
      </c>
      <c r="K156" t="s">
        <v>577</v>
      </c>
      <c r="L156" t="s">
        <v>581</v>
      </c>
      <c r="M156">
        <v>-2.34715795516968</v>
      </c>
    </row>
    <row r="157" spans="1:13" x14ac:dyDescent="0.35">
      <c r="A157" t="s">
        <v>370</v>
      </c>
      <c r="B157" t="s">
        <v>371</v>
      </c>
      <c r="C157" s="16">
        <v>100</v>
      </c>
      <c r="D157" s="16">
        <v>-4.3641522454522823</v>
      </c>
      <c r="E157" s="7">
        <v>1</v>
      </c>
      <c r="F157" t="s">
        <v>574</v>
      </c>
      <c r="G157" s="20">
        <v>0.55798999999999999</v>
      </c>
      <c r="H157" s="20">
        <v>0.44200999999999996</v>
      </c>
      <c r="I157" s="19">
        <f t="shared" si="4"/>
        <v>55.798999999999999</v>
      </c>
      <c r="J157" s="19">
        <f t="shared" si="5"/>
        <v>44.200999999999993</v>
      </c>
      <c r="K157" t="s">
        <v>577</v>
      </c>
      <c r="L157" t="s">
        <v>580</v>
      </c>
      <c r="M157">
        <v>0.13328160345554399</v>
      </c>
    </row>
    <row r="158" spans="1:13" x14ac:dyDescent="0.35">
      <c r="A158" t="s">
        <v>373</v>
      </c>
      <c r="B158" t="s">
        <v>374</v>
      </c>
      <c r="C158" s="16">
        <v>8.9476280212402308</v>
      </c>
      <c r="D158" s="16">
        <v>10.929257882661643</v>
      </c>
      <c r="E158" s="4" t="s">
        <v>524</v>
      </c>
      <c r="F158" t="s">
        <v>574</v>
      </c>
      <c r="G158" s="20">
        <v>0.19267999999999993</v>
      </c>
      <c r="H158" s="20">
        <v>0.80732000000000015</v>
      </c>
      <c r="I158" s="19">
        <f t="shared" si="4"/>
        <v>19.267999999999994</v>
      </c>
      <c r="J158" s="19">
        <f t="shared" si="5"/>
        <v>80.732000000000014</v>
      </c>
      <c r="K158" t="s">
        <v>576</v>
      </c>
      <c r="L158" t="s">
        <v>581</v>
      </c>
      <c r="M158">
        <v>-2.41249680519104</v>
      </c>
    </row>
    <row r="159" spans="1:13" x14ac:dyDescent="0.35">
      <c r="A159" t="s">
        <v>377</v>
      </c>
      <c r="B159" t="s">
        <v>378</v>
      </c>
      <c r="C159" s="16">
        <v>65.440483093261705</v>
      </c>
      <c r="D159" s="16">
        <v>-1.4738817886436839</v>
      </c>
      <c r="E159" s="4" t="s">
        <v>525</v>
      </c>
      <c r="F159" t="s">
        <v>572</v>
      </c>
      <c r="G159" s="20">
        <v>0.66173999999999988</v>
      </c>
      <c r="H159" s="20">
        <v>0.33825999999999995</v>
      </c>
      <c r="I159" s="19">
        <f t="shared" si="4"/>
        <v>66.173999999999992</v>
      </c>
      <c r="J159" s="19">
        <f t="shared" si="5"/>
        <v>33.825999999999993</v>
      </c>
      <c r="K159" t="s">
        <v>576</v>
      </c>
      <c r="L159" t="s">
        <v>580</v>
      </c>
      <c r="M159">
        <v>0.215979158878326</v>
      </c>
    </row>
    <row r="160" spans="1:13" x14ac:dyDescent="0.35">
      <c r="A160" t="s">
        <v>379</v>
      </c>
      <c r="B160" t="s">
        <v>380</v>
      </c>
      <c r="C160" s="16">
        <v>87.176315307617202</v>
      </c>
      <c r="D160" s="16">
        <v>7.0341550346085064</v>
      </c>
      <c r="E160" s="4" t="s">
        <v>523</v>
      </c>
      <c r="F160" t="s">
        <v>574</v>
      </c>
      <c r="G160" s="20">
        <v>0.65999999999999992</v>
      </c>
      <c r="H160" s="20">
        <v>0.33999999999999997</v>
      </c>
      <c r="I160" s="19">
        <f t="shared" si="4"/>
        <v>65.999999999999986</v>
      </c>
      <c r="J160" s="19">
        <f t="shared" si="5"/>
        <v>34</v>
      </c>
      <c r="K160" t="s">
        <v>577</v>
      </c>
      <c r="L160" t="s">
        <v>580</v>
      </c>
      <c r="M160">
        <v>0.15281789004802701</v>
      </c>
    </row>
    <row r="161" spans="1:13" x14ac:dyDescent="0.35">
      <c r="A161" t="s">
        <v>381</v>
      </c>
      <c r="B161" t="s">
        <v>382</v>
      </c>
      <c r="C161" s="16">
        <v>100</v>
      </c>
      <c r="D161" s="16">
        <v>-4.1830933566339148</v>
      </c>
      <c r="E161" s="7">
        <v>1</v>
      </c>
      <c r="F161" t="s">
        <v>574</v>
      </c>
      <c r="G161" s="20">
        <v>0.53368000000000004</v>
      </c>
      <c r="H161" s="20">
        <v>0.46632000000000007</v>
      </c>
      <c r="I161" s="19">
        <f t="shared" si="4"/>
        <v>53.368000000000002</v>
      </c>
      <c r="J161" s="19">
        <f t="shared" si="5"/>
        <v>46.632000000000005</v>
      </c>
      <c r="K161" t="s">
        <v>577</v>
      </c>
      <c r="L161" t="s">
        <v>580</v>
      </c>
      <c r="M161">
        <v>0.70823055505752597</v>
      </c>
    </row>
    <row r="162" spans="1:13" x14ac:dyDescent="0.35">
      <c r="A162" t="s">
        <v>383</v>
      </c>
      <c r="B162" t="s">
        <v>384</v>
      </c>
      <c r="C162" s="16">
        <v>100</v>
      </c>
      <c r="D162" s="16">
        <v>-7.8160815535543406</v>
      </c>
      <c r="E162" s="7">
        <v>1</v>
      </c>
      <c r="F162" t="s">
        <v>574</v>
      </c>
      <c r="G162" s="20">
        <v>0.49628000000000005</v>
      </c>
      <c r="H162" s="20">
        <v>0.50372000000000006</v>
      </c>
      <c r="I162" s="19">
        <f t="shared" si="4"/>
        <v>49.628000000000007</v>
      </c>
      <c r="J162" s="19">
        <f t="shared" si="5"/>
        <v>50.372000000000007</v>
      </c>
      <c r="K162" t="s">
        <v>576</v>
      </c>
      <c r="L162" t="s">
        <v>580</v>
      </c>
      <c r="M162">
        <v>0.97914189100265503</v>
      </c>
    </row>
    <row r="163" spans="1:13" x14ac:dyDescent="0.35">
      <c r="A163" t="s">
        <v>385</v>
      </c>
      <c r="B163" t="s">
        <v>386</v>
      </c>
      <c r="C163" s="16">
        <v>100</v>
      </c>
      <c r="D163" s="16">
        <v>-6.3242099339906694</v>
      </c>
      <c r="E163" s="7">
        <v>1</v>
      </c>
      <c r="F163" t="s">
        <v>572</v>
      </c>
      <c r="G163" s="20">
        <v>0.86112</v>
      </c>
      <c r="H163" s="20">
        <v>0.13887999999999998</v>
      </c>
      <c r="I163" s="19">
        <f t="shared" si="4"/>
        <v>86.111999999999995</v>
      </c>
      <c r="J163" s="19">
        <f t="shared" si="5"/>
        <v>13.887999999999998</v>
      </c>
      <c r="K163" t="s">
        <v>577</v>
      </c>
      <c r="L163" t="s">
        <v>580</v>
      </c>
      <c r="M163">
        <v>1.00078213214874</v>
      </c>
    </row>
    <row r="164" spans="1:13" x14ac:dyDescent="0.35">
      <c r="A164" t="s">
        <v>389</v>
      </c>
      <c r="B164" t="s">
        <v>390</v>
      </c>
      <c r="C164" s="16">
        <v>100</v>
      </c>
      <c r="D164" s="16">
        <v>-3.7915798942601575</v>
      </c>
      <c r="E164" s="7">
        <v>1</v>
      </c>
      <c r="F164" t="s">
        <v>572</v>
      </c>
      <c r="G164" s="20">
        <v>0.54540999999999995</v>
      </c>
      <c r="H164" s="20">
        <v>0.45459000000000011</v>
      </c>
      <c r="I164" s="19">
        <f t="shared" si="4"/>
        <v>54.540999999999997</v>
      </c>
      <c r="J164" s="19">
        <f t="shared" si="5"/>
        <v>45.45900000000001</v>
      </c>
      <c r="K164" t="s">
        <v>576</v>
      </c>
      <c r="L164" t="s">
        <v>580</v>
      </c>
      <c r="M164">
        <v>0.71595317125320401</v>
      </c>
    </row>
    <row r="165" spans="1:13" x14ac:dyDescent="0.35">
      <c r="A165" t="s">
        <v>391</v>
      </c>
      <c r="B165" t="s">
        <v>392</v>
      </c>
      <c r="C165" s="16">
        <v>100</v>
      </c>
      <c r="D165" s="16">
        <v>-6.2031923935306121</v>
      </c>
      <c r="E165" s="7">
        <v>1</v>
      </c>
      <c r="F165" t="s">
        <v>483</v>
      </c>
      <c r="G165" s="20">
        <v>0.58467000000000002</v>
      </c>
      <c r="H165" s="20">
        <v>0.41533000000000003</v>
      </c>
      <c r="I165" s="19">
        <f t="shared" si="4"/>
        <v>58.466999999999999</v>
      </c>
      <c r="J165" s="19">
        <f t="shared" si="5"/>
        <v>41.533000000000001</v>
      </c>
      <c r="K165" t="s">
        <v>577</v>
      </c>
      <c r="L165" t="s">
        <v>581</v>
      </c>
      <c r="M165">
        <v>-2.9060361385345499</v>
      </c>
    </row>
    <row r="166" spans="1:13" x14ac:dyDescent="0.35">
      <c r="A166" t="s">
        <v>394</v>
      </c>
      <c r="B166" t="s">
        <v>395</v>
      </c>
      <c r="C166" s="16">
        <v>8.8308982849121094</v>
      </c>
      <c r="D166" s="16">
        <v>-4.0265606225566737</v>
      </c>
      <c r="E166" s="4" t="s">
        <v>524</v>
      </c>
      <c r="F166" t="s">
        <v>574</v>
      </c>
      <c r="G166" s="20">
        <v>0.22781999999999999</v>
      </c>
      <c r="H166" s="20">
        <v>0.77217999999999998</v>
      </c>
      <c r="I166" s="19">
        <f t="shared" si="4"/>
        <v>22.782</v>
      </c>
      <c r="J166" s="19">
        <f t="shared" si="5"/>
        <v>77.218000000000004</v>
      </c>
      <c r="K166" t="s">
        <v>576</v>
      </c>
      <c r="L166" t="s">
        <v>581</v>
      </c>
      <c r="M166">
        <v>-1.3018941879272501</v>
      </c>
    </row>
    <row r="167" spans="1:13" x14ac:dyDescent="0.35">
      <c r="A167" t="s">
        <v>398</v>
      </c>
      <c r="B167" t="s">
        <v>399</v>
      </c>
      <c r="C167" s="16">
        <v>46.928375244140597</v>
      </c>
      <c r="D167" s="16">
        <v>-17.301440544006681</v>
      </c>
      <c r="E167" s="4" t="s">
        <v>524</v>
      </c>
      <c r="F167" t="s">
        <v>572</v>
      </c>
      <c r="G167" s="20">
        <v>0.40965000000000001</v>
      </c>
      <c r="H167" s="20">
        <v>0.59034999999999993</v>
      </c>
      <c r="I167" s="19">
        <f t="shared" si="4"/>
        <v>40.965000000000003</v>
      </c>
      <c r="J167" s="19">
        <f t="shared" si="5"/>
        <v>59.034999999999997</v>
      </c>
      <c r="K167" t="s">
        <v>576</v>
      </c>
      <c r="L167" t="s">
        <v>581</v>
      </c>
      <c r="M167">
        <v>-0.17511710524558999</v>
      </c>
    </row>
    <row r="168" spans="1:13" x14ac:dyDescent="0.35">
      <c r="A168" t="s">
        <v>400</v>
      </c>
      <c r="B168" t="s">
        <v>401</v>
      </c>
      <c r="C168" s="16">
        <v>100</v>
      </c>
      <c r="D168" s="16">
        <v>-5.6799084050622488</v>
      </c>
      <c r="E168" s="7">
        <v>1</v>
      </c>
      <c r="F168" t="s">
        <v>572</v>
      </c>
      <c r="G168" s="20">
        <v>0.52671000000000001</v>
      </c>
      <c r="H168" s="20">
        <v>0.47328999999999999</v>
      </c>
      <c r="I168" s="19">
        <f t="shared" si="4"/>
        <v>52.670999999999999</v>
      </c>
      <c r="J168" s="19">
        <f t="shared" si="5"/>
        <v>47.329000000000001</v>
      </c>
      <c r="K168" t="s">
        <v>576</v>
      </c>
      <c r="L168" t="s">
        <v>581</v>
      </c>
      <c r="M168">
        <v>-0.99130022525787398</v>
      </c>
    </row>
    <row r="169" spans="1:13" x14ac:dyDescent="0.35">
      <c r="A169" t="s">
        <v>402</v>
      </c>
      <c r="B169" t="s">
        <v>403</v>
      </c>
      <c r="C169" s="16">
        <v>100</v>
      </c>
      <c r="D169" s="16">
        <v>-11.470107150952579</v>
      </c>
      <c r="E169" s="7">
        <v>1</v>
      </c>
      <c r="F169" t="s">
        <v>572</v>
      </c>
      <c r="G169" s="20">
        <v>0.27018000000000003</v>
      </c>
      <c r="H169" s="20">
        <v>0.72982000000000002</v>
      </c>
      <c r="I169" s="19">
        <f t="shared" si="4"/>
        <v>27.018000000000004</v>
      </c>
      <c r="J169" s="19">
        <f t="shared" si="5"/>
        <v>72.981999999999999</v>
      </c>
      <c r="K169" t="s">
        <v>576</v>
      </c>
      <c r="L169" t="s">
        <v>581</v>
      </c>
      <c r="M169">
        <v>-0.78061830997466997</v>
      </c>
    </row>
    <row r="170" spans="1:13" x14ac:dyDescent="0.35">
      <c r="A170" t="s">
        <v>404</v>
      </c>
      <c r="B170" t="s">
        <v>405</v>
      </c>
      <c r="C170" s="16">
        <v>100</v>
      </c>
      <c r="D170" s="16">
        <v>-5.5648193915631845</v>
      </c>
      <c r="E170" s="7">
        <v>1</v>
      </c>
      <c r="F170" t="s">
        <v>572</v>
      </c>
      <c r="G170" s="20">
        <v>0.50766</v>
      </c>
      <c r="H170" s="20">
        <v>0.49234</v>
      </c>
      <c r="I170" s="19">
        <f t="shared" si="4"/>
        <v>50.765999999999998</v>
      </c>
      <c r="J170" s="19">
        <f t="shared" si="5"/>
        <v>49.234000000000002</v>
      </c>
      <c r="K170" t="s">
        <v>576</v>
      </c>
      <c r="L170" t="s">
        <v>581</v>
      </c>
      <c r="M170">
        <v>-0.195148065686226</v>
      </c>
    </row>
    <row r="171" spans="1:13" x14ac:dyDescent="0.35">
      <c r="A171" t="s">
        <v>407</v>
      </c>
      <c r="B171" t="s">
        <v>408</v>
      </c>
      <c r="C171" s="16">
        <v>63.394138336181598</v>
      </c>
      <c r="D171" s="16">
        <v>-15.217298738901915</v>
      </c>
      <c r="E171" s="4" t="s">
        <v>525</v>
      </c>
      <c r="F171" t="s">
        <v>574</v>
      </c>
      <c r="G171" s="20">
        <v>0.34022000000000002</v>
      </c>
      <c r="H171" s="20">
        <v>0.65977999999999992</v>
      </c>
      <c r="I171" s="19">
        <f t="shared" si="4"/>
        <v>34.022000000000006</v>
      </c>
      <c r="J171" s="19">
        <f t="shared" si="5"/>
        <v>65.977999999999994</v>
      </c>
      <c r="K171" t="s">
        <v>576</v>
      </c>
      <c r="L171" t="s">
        <v>581</v>
      </c>
      <c r="M171">
        <v>-1.7668042331934E-2</v>
      </c>
    </row>
    <row r="172" spans="1:13" x14ac:dyDescent="0.35">
      <c r="A172" t="s">
        <v>410</v>
      </c>
      <c r="B172" t="s">
        <v>411</v>
      </c>
      <c r="C172" s="16">
        <v>97.02</v>
      </c>
      <c r="D172" s="16">
        <v>-7.079311882164137</v>
      </c>
      <c r="E172" s="4" t="s">
        <v>523</v>
      </c>
      <c r="F172" t="s">
        <v>572</v>
      </c>
      <c r="G172" s="20">
        <v>0.23898</v>
      </c>
      <c r="H172" s="20">
        <v>0.76102000000000003</v>
      </c>
      <c r="I172" s="19">
        <f t="shared" si="4"/>
        <v>23.898</v>
      </c>
      <c r="J172" s="19">
        <f t="shared" si="5"/>
        <v>76.102000000000004</v>
      </c>
      <c r="K172" t="s">
        <v>576</v>
      </c>
      <c r="L172" t="s">
        <v>580</v>
      </c>
      <c r="M172">
        <v>0.89702945947647095</v>
      </c>
    </row>
    <row r="173" spans="1:13" x14ac:dyDescent="0.35">
      <c r="A173" t="s">
        <v>414</v>
      </c>
      <c r="B173" t="s">
        <v>415</v>
      </c>
      <c r="C173" s="16">
        <v>100</v>
      </c>
      <c r="D173" s="16">
        <v>-0.21051724949498785</v>
      </c>
      <c r="E173" s="7">
        <v>1</v>
      </c>
      <c r="F173" t="s">
        <v>574</v>
      </c>
      <c r="G173" s="20">
        <v>8.2699999999999899E-2</v>
      </c>
      <c r="H173" s="20">
        <v>0.9173</v>
      </c>
      <c r="I173" s="19">
        <f t="shared" si="4"/>
        <v>8.2699999999999907</v>
      </c>
      <c r="J173" s="19">
        <f t="shared" si="5"/>
        <v>91.73</v>
      </c>
      <c r="K173" t="s">
        <v>576</v>
      </c>
      <c r="L173" t="s">
        <v>580</v>
      </c>
      <c r="M173">
        <v>0.277257770299912</v>
      </c>
    </row>
    <row r="174" spans="1:13" x14ac:dyDescent="0.35">
      <c r="A174" t="s">
        <v>416</v>
      </c>
      <c r="B174" t="s">
        <v>417</v>
      </c>
      <c r="C174" s="16">
        <v>100</v>
      </c>
      <c r="D174" s="16">
        <v>0.29949650024084418</v>
      </c>
      <c r="E174" s="7">
        <v>1</v>
      </c>
      <c r="F174" t="s">
        <v>574</v>
      </c>
      <c r="G174" s="20">
        <v>0.67259000000000002</v>
      </c>
      <c r="H174" s="20">
        <v>0.32741000000000003</v>
      </c>
      <c r="I174" s="19">
        <f t="shared" si="4"/>
        <v>67.259</v>
      </c>
      <c r="J174" s="19">
        <f t="shared" si="5"/>
        <v>32.741000000000007</v>
      </c>
      <c r="K174" t="s">
        <v>576</v>
      </c>
      <c r="L174" t="s">
        <v>581</v>
      </c>
      <c r="M174">
        <v>-1.1397223472595199</v>
      </c>
    </row>
    <row r="175" spans="1:13" x14ac:dyDescent="0.35">
      <c r="A175" t="s">
        <v>418</v>
      </c>
      <c r="B175" t="s">
        <v>419</v>
      </c>
      <c r="C175" s="16">
        <v>100</v>
      </c>
      <c r="D175" s="16">
        <v>-7.574975697744021</v>
      </c>
      <c r="E175" s="7">
        <v>1</v>
      </c>
      <c r="F175" t="s">
        <v>572</v>
      </c>
      <c r="G175" s="20">
        <v>0.74363000000000001</v>
      </c>
      <c r="H175" s="20">
        <v>0.25636999999999999</v>
      </c>
      <c r="I175" s="19">
        <f t="shared" si="4"/>
        <v>74.363</v>
      </c>
      <c r="J175" s="19">
        <f t="shared" si="5"/>
        <v>25.637</v>
      </c>
      <c r="K175" t="s">
        <v>576</v>
      </c>
      <c r="L175" t="s">
        <v>581</v>
      </c>
      <c r="M175">
        <v>-2.0072147846221902</v>
      </c>
    </row>
    <row r="176" spans="1:13" x14ac:dyDescent="0.35">
      <c r="A176" t="s">
        <v>420</v>
      </c>
      <c r="B176" t="s">
        <v>421</v>
      </c>
      <c r="C176" s="16">
        <v>99.426155090332003</v>
      </c>
      <c r="D176" s="16">
        <v>-2.5352370765523524</v>
      </c>
      <c r="E176" s="4" t="s">
        <v>523</v>
      </c>
      <c r="F176" t="s">
        <v>572</v>
      </c>
      <c r="G176" s="20">
        <v>0.61489000000000005</v>
      </c>
      <c r="H176" s="20">
        <v>0.38511000000000001</v>
      </c>
      <c r="I176" s="19">
        <f t="shared" si="4"/>
        <v>61.489000000000004</v>
      </c>
      <c r="J176" s="19">
        <f t="shared" si="5"/>
        <v>38.511000000000003</v>
      </c>
      <c r="K176" t="s">
        <v>576</v>
      </c>
      <c r="L176" t="s">
        <v>580</v>
      </c>
      <c r="M176">
        <v>1.3827502727508501</v>
      </c>
    </row>
    <row r="177" spans="1:13" x14ac:dyDescent="0.35">
      <c r="A177" t="s">
        <v>422</v>
      </c>
      <c r="B177" t="s">
        <v>423</v>
      </c>
      <c r="C177" s="16">
        <v>32.799999999999997</v>
      </c>
      <c r="D177" s="16">
        <v>-11.621181330889359</v>
      </c>
      <c r="E177" s="4" t="s">
        <v>524</v>
      </c>
      <c r="F177" t="s">
        <v>572</v>
      </c>
      <c r="G177" s="20">
        <v>0.33022999999999991</v>
      </c>
      <c r="H177" s="20">
        <v>0.66976999999999998</v>
      </c>
      <c r="I177" s="19">
        <f t="shared" si="4"/>
        <v>33.022999999999989</v>
      </c>
      <c r="J177" s="19">
        <f t="shared" si="5"/>
        <v>66.977000000000004</v>
      </c>
      <c r="K177" t="s">
        <v>576</v>
      </c>
      <c r="L177" t="s">
        <v>581</v>
      </c>
      <c r="M177">
        <v>-0.44824677705764798</v>
      </c>
    </row>
    <row r="178" spans="1:13" x14ac:dyDescent="0.35">
      <c r="A178" t="s">
        <v>424</v>
      </c>
      <c r="B178" t="s">
        <v>425</v>
      </c>
      <c r="C178" s="16">
        <v>26.7</v>
      </c>
      <c r="D178" s="16">
        <v>-29.566218279012375</v>
      </c>
      <c r="E178" s="4" t="s">
        <v>524</v>
      </c>
      <c r="F178" t="s">
        <v>572</v>
      </c>
      <c r="G178" s="20">
        <v>0.16794000000000003</v>
      </c>
      <c r="H178" s="20">
        <v>0.83205999999999991</v>
      </c>
      <c r="I178" s="19">
        <f t="shared" si="4"/>
        <v>16.794000000000004</v>
      </c>
      <c r="J178" s="19">
        <f t="shared" si="5"/>
        <v>83.205999999999989</v>
      </c>
      <c r="K178" t="s">
        <v>576</v>
      </c>
      <c r="L178" t="s">
        <v>581</v>
      </c>
      <c r="M178">
        <v>-0.71827632188796997</v>
      </c>
    </row>
    <row r="179" spans="1:13" x14ac:dyDescent="0.35">
      <c r="A179" t="s">
        <v>426</v>
      </c>
      <c r="B179" t="s">
        <v>427</v>
      </c>
      <c r="C179" s="16">
        <v>100</v>
      </c>
      <c r="D179" s="16">
        <v>-21.447821888144709</v>
      </c>
      <c r="E179" s="7">
        <v>1</v>
      </c>
      <c r="F179" t="s">
        <v>574</v>
      </c>
      <c r="G179" s="20">
        <v>0.70139999999999991</v>
      </c>
      <c r="H179" s="20">
        <v>0.29860000000000003</v>
      </c>
      <c r="I179" s="19">
        <f t="shared" ref="I179:I192" si="6">G179*100</f>
        <v>70.139999999999986</v>
      </c>
      <c r="J179" s="19">
        <f t="shared" ref="J179:J192" si="7">H179*100</f>
        <v>29.860000000000003</v>
      </c>
      <c r="K179" t="s">
        <v>576</v>
      </c>
      <c r="L179" t="s">
        <v>581</v>
      </c>
      <c r="M179">
        <v>-1.8533319234848</v>
      </c>
    </row>
    <row r="180" spans="1:13" x14ac:dyDescent="0.35">
      <c r="A180" t="s">
        <v>429</v>
      </c>
      <c r="B180" t="s">
        <v>430</v>
      </c>
      <c r="C180" s="16">
        <v>100</v>
      </c>
      <c r="D180" s="16">
        <v>-15.887883562242511</v>
      </c>
      <c r="E180" s="7">
        <v>1</v>
      </c>
      <c r="F180" t="s">
        <v>572</v>
      </c>
      <c r="G180" s="20">
        <v>0.95600999999999992</v>
      </c>
      <c r="H180" s="20">
        <v>4.3990000000000001E-2</v>
      </c>
      <c r="I180" s="19">
        <f t="shared" si="6"/>
        <v>95.600999999999985</v>
      </c>
      <c r="J180" s="19">
        <f t="shared" si="7"/>
        <v>4.399</v>
      </c>
      <c r="K180" t="s">
        <v>576</v>
      </c>
      <c r="L180" t="s">
        <v>580</v>
      </c>
      <c r="M180">
        <v>1.0485217571258501</v>
      </c>
    </row>
    <row r="181" spans="1:13" x14ac:dyDescent="0.35">
      <c r="A181" t="s">
        <v>431</v>
      </c>
      <c r="B181" t="s">
        <v>432</v>
      </c>
      <c r="C181" s="16">
        <v>100</v>
      </c>
      <c r="D181" s="16">
        <v>-3.0038862512261986</v>
      </c>
      <c r="E181" s="7">
        <v>1</v>
      </c>
      <c r="F181" t="s">
        <v>572</v>
      </c>
      <c r="G181" s="20">
        <v>0.8196</v>
      </c>
      <c r="H181" s="20">
        <v>0.18039999999999998</v>
      </c>
      <c r="I181" s="19">
        <f t="shared" si="6"/>
        <v>81.96</v>
      </c>
      <c r="J181" s="19">
        <f t="shared" si="7"/>
        <v>18.04</v>
      </c>
      <c r="K181" t="s">
        <v>576</v>
      </c>
      <c r="L181" t="s">
        <v>580</v>
      </c>
      <c r="M181">
        <v>0.385635316371918</v>
      </c>
    </row>
    <row r="182" spans="1:13" x14ac:dyDescent="0.35">
      <c r="A182" t="s">
        <v>433</v>
      </c>
      <c r="B182" t="s">
        <v>434</v>
      </c>
      <c r="C182" s="16">
        <v>100</v>
      </c>
      <c r="D182" s="16">
        <v>-10.234759261093172</v>
      </c>
      <c r="E182" s="7">
        <v>1</v>
      </c>
      <c r="F182" t="s">
        <v>572</v>
      </c>
      <c r="G182" s="20">
        <v>0.36620000000000003</v>
      </c>
      <c r="H182" s="20">
        <v>0.63380000000000003</v>
      </c>
      <c r="I182" s="19">
        <f t="shared" si="6"/>
        <v>36.620000000000005</v>
      </c>
      <c r="J182" s="19">
        <f t="shared" si="7"/>
        <v>63.38</v>
      </c>
      <c r="K182" t="s">
        <v>577</v>
      </c>
      <c r="L182" t="s">
        <v>581</v>
      </c>
      <c r="M182">
        <v>-0.28075370192527799</v>
      </c>
    </row>
    <row r="183" spans="1:13" x14ac:dyDescent="0.35">
      <c r="A183" t="s">
        <v>435</v>
      </c>
      <c r="B183" t="s">
        <v>436</v>
      </c>
      <c r="C183" s="16">
        <v>100</v>
      </c>
      <c r="D183" s="16">
        <v>-11.090424124597508</v>
      </c>
      <c r="E183" s="7">
        <v>1</v>
      </c>
      <c r="F183" t="s">
        <v>572</v>
      </c>
      <c r="G183" s="20">
        <v>0.51246999999999998</v>
      </c>
      <c r="H183" s="20">
        <v>0.48752999999999996</v>
      </c>
      <c r="I183" s="19">
        <f t="shared" si="6"/>
        <v>51.247</v>
      </c>
      <c r="J183" s="19">
        <f t="shared" si="7"/>
        <v>48.752999999999993</v>
      </c>
      <c r="K183" t="s">
        <v>576</v>
      </c>
      <c r="L183" t="s">
        <v>580</v>
      </c>
      <c r="M183">
        <v>0.99859225749969505</v>
      </c>
    </row>
    <row r="184" spans="1:13" x14ac:dyDescent="0.35">
      <c r="A184" t="s">
        <v>437</v>
      </c>
      <c r="B184" t="s">
        <v>438</v>
      </c>
      <c r="C184" s="16">
        <v>99.603836059570298</v>
      </c>
      <c r="D184" s="16">
        <v>-11.726393502691595</v>
      </c>
      <c r="E184" s="17">
        <v>1</v>
      </c>
      <c r="F184" t="s">
        <v>572</v>
      </c>
      <c r="G184" s="20">
        <v>0.89097999999999999</v>
      </c>
      <c r="H184" s="20">
        <v>0.10901999999999999</v>
      </c>
      <c r="I184" s="19">
        <f t="shared" si="6"/>
        <v>89.097999999999999</v>
      </c>
      <c r="J184" s="19">
        <f t="shared" si="7"/>
        <v>10.901999999999999</v>
      </c>
      <c r="K184" t="s">
        <v>576</v>
      </c>
      <c r="L184" t="s">
        <v>581</v>
      </c>
      <c r="M184">
        <v>-1.0229766368866</v>
      </c>
    </row>
    <row r="185" spans="1:13" x14ac:dyDescent="0.35">
      <c r="A185" t="s">
        <v>441</v>
      </c>
      <c r="B185" t="s">
        <v>442</v>
      </c>
      <c r="C185" s="16">
        <v>100</v>
      </c>
      <c r="D185" s="16">
        <v>-38.103122007746585</v>
      </c>
      <c r="E185" s="7">
        <v>1</v>
      </c>
      <c r="F185" t="s">
        <v>572</v>
      </c>
      <c r="G185" s="20">
        <v>0.34878999999999999</v>
      </c>
      <c r="H185" s="20">
        <v>0.65120999999999984</v>
      </c>
      <c r="I185" s="19">
        <f t="shared" si="6"/>
        <v>34.878999999999998</v>
      </c>
      <c r="J185" s="19">
        <f t="shared" si="7"/>
        <v>65.120999999999981</v>
      </c>
      <c r="K185" t="s">
        <v>577</v>
      </c>
      <c r="L185" t="s">
        <v>580</v>
      </c>
      <c r="M185">
        <v>0.22683252394199399</v>
      </c>
    </row>
    <row r="186" spans="1:13" x14ac:dyDescent="0.35">
      <c r="A186" t="s">
        <v>443</v>
      </c>
      <c r="B186" t="s">
        <v>444</v>
      </c>
      <c r="C186" s="16">
        <v>57.82</v>
      </c>
      <c r="D186" s="16">
        <v>-32.668203798665651</v>
      </c>
      <c r="E186" s="4" t="s">
        <v>525</v>
      </c>
      <c r="F186" t="s">
        <v>572</v>
      </c>
      <c r="G186" s="20">
        <v>0.26754000000000006</v>
      </c>
      <c r="H186" s="20">
        <v>0.73245999999999989</v>
      </c>
      <c r="I186" s="19">
        <f t="shared" si="6"/>
        <v>26.754000000000005</v>
      </c>
      <c r="J186" s="19">
        <f t="shared" si="7"/>
        <v>73.245999999999995</v>
      </c>
      <c r="K186" t="s">
        <v>577</v>
      </c>
      <c r="L186" t="s">
        <v>580</v>
      </c>
      <c r="M186">
        <v>0.48971042037010198</v>
      </c>
    </row>
    <row r="187" spans="1:13" x14ac:dyDescent="0.35">
      <c r="A187" t="s">
        <v>446</v>
      </c>
      <c r="B187" t="s">
        <v>447</v>
      </c>
      <c r="C187" s="16">
        <v>100</v>
      </c>
      <c r="D187" s="16">
        <v>-15.624970617013132</v>
      </c>
      <c r="E187" s="7">
        <v>1</v>
      </c>
      <c r="F187" t="s">
        <v>572</v>
      </c>
      <c r="G187" s="20">
        <v>0.18830000000000002</v>
      </c>
      <c r="H187" s="20">
        <v>0.81169999999999998</v>
      </c>
      <c r="I187" s="19">
        <f t="shared" si="6"/>
        <v>18.830000000000002</v>
      </c>
      <c r="J187" s="19">
        <f t="shared" si="7"/>
        <v>81.17</v>
      </c>
      <c r="K187" t="s">
        <v>576</v>
      </c>
      <c r="L187" t="s">
        <v>580</v>
      </c>
      <c r="M187">
        <v>1.1758835315704299</v>
      </c>
    </row>
    <row r="188" spans="1:13" x14ac:dyDescent="0.35">
      <c r="A188" t="s">
        <v>448</v>
      </c>
      <c r="B188" t="s">
        <v>449</v>
      </c>
      <c r="C188" s="16">
        <v>100</v>
      </c>
      <c r="D188" s="16">
        <v>-13.109598547151077</v>
      </c>
      <c r="E188" s="7">
        <v>1</v>
      </c>
      <c r="F188" t="s">
        <v>572</v>
      </c>
      <c r="G188" s="20">
        <v>1</v>
      </c>
      <c r="H188" s="20">
        <v>0</v>
      </c>
      <c r="I188" s="19">
        <f t="shared" si="6"/>
        <v>100</v>
      </c>
      <c r="J188" s="19">
        <f t="shared" si="7"/>
        <v>0</v>
      </c>
      <c r="K188" t="s">
        <v>576</v>
      </c>
      <c r="L188" t="s">
        <v>581</v>
      </c>
      <c r="M188">
        <v>-0.28593334555625899</v>
      </c>
    </row>
    <row r="189" spans="1:13" x14ac:dyDescent="0.35">
      <c r="A189" t="s">
        <v>450</v>
      </c>
      <c r="B189" t="s">
        <v>451</v>
      </c>
      <c r="C189" s="16">
        <v>71.642349243164105</v>
      </c>
      <c r="D189" s="16">
        <v>-22.442174433155998</v>
      </c>
      <c r="E189" s="4" t="s">
        <v>525</v>
      </c>
      <c r="F189" t="s">
        <v>574</v>
      </c>
      <c r="G189" s="20">
        <v>0.35769000000000001</v>
      </c>
      <c r="H189" s="20">
        <v>0.64230999999999983</v>
      </c>
      <c r="I189" s="19">
        <f t="shared" si="6"/>
        <v>35.768999999999998</v>
      </c>
      <c r="J189" s="19">
        <f t="shared" si="7"/>
        <v>64.23099999999998</v>
      </c>
      <c r="K189" t="s">
        <v>576</v>
      </c>
      <c r="L189" t="s">
        <v>581</v>
      </c>
      <c r="M189">
        <v>-2.7844886779785201</v>
      </c>
    </row>
    <row r="190" spans="1:13" x14ac:dyDescent="0.35">
      <c r="A190" t="s">
        <v>452</v>
      </c>
      <c r="B190" t="s">
        <v>453</v>
      </c>
      <c r="C190" s="16">
        <v>84.2</v>
      </c>
      <c r="D190" s="16">
        <v>-28.734534247989313</v>
      </c>
      <c r="E190" s="4" t="s">
        <v>523</v>
      </c>
      <c r="F190" t="s">
        <v>574</v>
      </c>
      <c r="G190" s="20">
        <v>0.65782000000000018</v>
      </c>
      <c r="H190" s="20">
        <v>0.34217999999999998</v>
      </c>
      <c r="I190" s="19">
        <f t="shared" si="6"/>
        <v>65.782000000000025</v>
      </c>
      <c r="J190" s="19">
        <f t="shared" si="7"/>
        <v>34.217999999999996</v>
      </c>
      <c r="K190" t="s">
        <v>576</v>
      </c>
      <c r="L190" t="s">
        <v>581</v>
      </c>
      <c r="M190">
        <v>-0.14908500015735601</v>
      </c>
    </row>
    <row r="191" spans="1:13" x14ac:dyDescent="0.35">
      <c r="A191" t="s">
        <v>454</v>
      </c>
      <c r="B191" t="s">
        <v>455</v>
      </c>
      <c r="C191" s="16">
        <v>27.219337463378899</v>
      </c>
      <c r="D191" s="16">
        <v>-43.871374237288165</v>
      </c>
      <c r="E191" s="4" t="s">
        <v>524</v>
      </c>
      <c r="F191" t="s">
        <v>572</v>
      </c>
      <c r="G191" s="20">
        <v>0.41839999999999994</v>
      </c>
      <c r="H191" s="20">
        <v>0.58160000000000001</v>
      </c>
      <c r="I191" s="19">
        <f t="shared" si="6"/>
        <v>41.839999999999996</v>
      </c>
      <c r="J191" s="19">
        <f t="shared" si="7"/>
        <v>58.160000000000004</v>
      </c>
      <c r="K191" t="s">
        <v>576</v>
      </c>
      <c r="L191" t="s">
        <v>580</v>
      </c>
      <c r="M191">
        <v>0.132928282022476</v>
      </c>
    </row>
    <row r="192" spans="1:13" x14ac:dyDescent="0.35">
      <c r="A192" t="s">
        <v>456</v>
      </c>
      <c r="B192" t="s">
        <v>457</v>
      </c>
      <c r="C192" s="16">
        <v>38.145137786865199</v>
      </c>
      <c r="D192" s="16">
        <v>-83.177025970997434</v>
      </c>
      <c r="E192" s="4" t="s">
        <v>524</v>
      </c>
      <c r="F192" t="s">
        <v>572</v>
      </c>
      <c r="G192" s="20">
        <v>0.32207000000000002</v>
      </c>
      <c r="H192" s="20">
        <v>0.67793000000000003</v>
      </c>
      <c r="I192" s="19">
        <f t="shared" si="6"/>
        <v>32.207000000000001</v>
      </c>
      <c r="J192" s="19">
        <f t="shared" si="7"/>
        <v>67.793000000000006</v>
      </c>
      <c r="K192" t="s">
        <v>576</v>
      </c>
      <c r="L192" t="s">
        <v>581</v>
      </c>
      <c r="M192">
        <v>-0.62080973386764504</v>
      </c>
    </row>
  </sheetData>
  <autoFilter ref="A1:M192" xr:uid="{59733400-0518-423D-A6BC-1F3E6CF557F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06A8-7B6C-4D7B-931F-E5324E13B76F}">
  <sheetPr>
    <tabColor rgb="FF92D050"/>
  </sheetPr>
  <dimension ref="A1:E27"/>
  <sheetViews>
    <sheetView workbookViewId="0">
      <selection activeCell="B5" sqref="B5"/>
    </sheetView>
  </sheetViews>
  <sheetFormatPr defaultRowHeight="14.5" x14ac:dyDescent="0.35"/>
  <cols>
    <col min="1" max="1" width="15.81640625" bestFit="1" customWidth="1"/>
    <col min="2" max="2" width="25.90625" bestFit="1" customWidth="1"/>
    <col min="3" max="3" width="21.7265625" bestFit="1" customWidth="1"/>
    <col min="4" max="4" width="34.6328125" bestFit="1" customWidth="1"/>
    <col min="5" max="5" width="33.81640625" bestFit="1" customWidth="1"/>
  </cols>
  <sheetData>
    <row r="1" spans="1:5" x14ac:dyDescent="0.35">
      <c r="A1" s="6" t="s">
        <v>579</v>
      </c>
      <c r="B1" t="s">
        <v>583</v>
      </c>
    </row>
    <row r="2" spans="1:5" x14ac:dyDescent="0.35">
      <c r="A2" s="6" t="s">
        <v>575</v>
      </c>
      <c r="B2" t="s">
        <v>577</v>
      </c>
    </row>
    <row r="4" spans="1:5" x14ac:dyDescent="0.35">
      <c r="A4" s="6" t="s">
        <v>495</v>
      </c>
      <c r="B4" t="s">
        <v>496</v>
      </c>
      <c r="C4" t="s">
        <v>582</v>
      </c>
      <c r="D4" t="s">
        <v>584</v>
      </c>
      <c r="E4" t="s">
        <v>499</v>
      </c>
    </row>
    <row r="5" spans="1:5" x14ac:dyDescent="0.35">
      <c r="A5" s="18" t="s">
        <v>4</v>
      </c>
      <c r="B5" s="45">
        <v>95.570144653320298</v>
      </c>
      <c r="C5" s="45">
        <v>1.26075851917267</v>
      </c>
      <c r="D5" s="45">
        <v>41.106999999999999</v>
      </c>
      <c r="E5" s="45">
        <v>58.893000000000008</v>
      </c>
    </row>
    <row r="6" spans="1:5" x14ac:dyDescent="0.35">
      <c r="A6" s="18" t="s">
        <v>459</v>
      </c>
      <c r="B6" s="45">
        <v>100</v>
      </c>
      <c r="C6" s="45">
        <v>0.95994335412979104</v>
      </c>
      <c r="D6" s="45">
        <v>83</v>
      </c>
      <c r="E6" s="45">
        <v>17</v>
      </c>
    </row>
    <row r="7" spans="1:5" x14ac:dyDescent="0.35">
      <c r="A7" s="18" t="s">
        <v>52</v>
      </c>
      <c r="B7" s="45">
        <v>100</v>
      </c>
      <c r="C7" s="45">
        <v>0.975613653659821</v>
      </c>
      <c r="D7" s="45">
        <v>100</v>
      </c>
      <c r="E7" s="45">
        <v>0</v>
      </c>
    </row>
    <row r="8" spans="1:5" x14ac:dyDescent="0.35">
      <c r="A8" s="18" t="s">
        <v>62</v>
      </c>
      <c r="B8" s="45">
        <v>100</v>
      </c>
      <c r="C8" s="45">
        <v>1.1060882806778001</v>
      </c>
      <c r="D8" s="45">
        <v>40.094999999999999</v>
      </c>
      <c r="E8" s="45">
        <v>59.904999999999994</v>
      </c>
    </row>
    <row r="9" spans="1:5" x14ac:dyDescent="0.35">
      <c r="A9" s="18" t="s">
        <v>90</v>
      </c>
      <c r="B9" s="45">
        <v>92.611587524414105</v>
      </c>
      <c r="C9" s="45">
        <v>0.87119019031524703</v>
      </c>
      <c r="D9" s="45">
        <v>66.822999999999993</v>
      </c>
      <c r="E9" s="45">
        <v>33.176999999999992</v>
      </c>
    </row>
    <row r="10" spans="1:5" x14ac:dyDescent="0.35">
      <c r="A10" s="18" t="s">
        <v>100</v>
      </c>
      <c r="B10" s="45">
        <v>100</v>
      </c>
      <c r="C10" s="45">
        <v>0.96338421106338501</v>
      </c>
      <c r="D10" s="45">
        <v>72.983000000000004</v>
      </c>
      <c r="E10" s="45">
        <v>27.017000000000003</v>
      </c>
    </row>
    <row r="11" spans="1:5" x14ac:dyDescent="0.35">
      <c r="A11" s="18" t="s">
        <v>108</v>
      </c>
      <c r="B11" s="45">
        <v>100</v>
      </c>
      <c r="C11" s="45">
        <v>0.85291242599487305</v>
      </c>
      <c r="D11" s="45">
        <v>88.015000000000015</v>
      </c>
      <c r="E11" s="45">
        <v>11.984999999999998</v>
      </c>
    </row>
    <row r="12" spans="1:5" x14ac:dyDescent="0.35">
      <c r="A12" s="18" t="s">
        <v>106</v>
      </c>
      <c r="B12" s="45">
        <v>100</v>
      </c>
      <c r="C12" s="45">
        <v>0.97766309976577803</v>
      </c>
      <c r="D12" s="45">
        <v>70.097999999999999</v>
      </c>
      <c r="E12" s="45">
        <v>29.901999999999994</v>
      </c>
    </row>
    <row r="13" spans="1:5" x14ac:dyDescent="0.35">
      <c r="A13" s="18" t="s">
        <v>136</v>
      </c>
      <c r="B13" s="45">
        <v>98.646049499511705</v>
      </c>
      <c r="C13" s="45">
        <v>0.89702945947647095</v>
      </c>
      <c r="D13" s="45">
        <v>54.467999999999996</v>
      </c>
      <c r="E13" s="45">
        <v>45.532000000000004</v>
      </c>
    </row>
    <row r="14" spans="1:5" x14ac:dyDescent="0.35">
      <c r="A14" s="18" t="s">
        <v>206</v>
      </c>
      <c r="B14" s="45">
        <v>100</v>
      </c>
      <c r="C14" s="45">
        <v>0.96818900108337402</v>
      </c>
      <c r="D14" s="45">
        <v>94.316000000000017</v>
      </c>
      <c r="E14" s="45">
        <v>5.6840000000000011</v>
      </c>
    </row>
    <row r="15" spans="1:5" x14ac:dyDescent="0.35">
      <c r="A15" s="18" t="s">
        <v>216</v>
      </c>
      <c r="B15" s="45">
        <v>84.936271667480497</v>
      </c>
      <c r="C15" s="45">
        <v>0.84692633152008101</v>
      </c>
      <c r="D15" s="45">
        <v>44.603000000000009</v>
      </c>
      <c r="E15" s="45">
        <v>55.396999999999998</v>
      </c>
    </row>
    <row r="16" spans="1:5" x14ac:dyDescent="0.35">
      <c r="A16" s="18" t="s">
        <v>247</v>
      </c>
      <c r="B16" s="45">
        <v>100</v>
      </c>
      <c r="C16" s="45">
        <v>0.81472122669220004</v>
      </c>
      <c r="D16" s="45">
        <v>66.533000000000001</v>
      </c>
      <c r="E16" s="45">
        <v>33.466999999999999</v>
      </c>
    </row>
    <row r="17" spans="1:5" x14ac:dyDescent="0.35">
      <c r="A17" s="18" t="s">
        <v>253</v>
      </c>
      <c r="B17" s="45">
        <v>100</v>
      </c>
      <c r="C17" s="45">
        <v>1.3905671834945701</v>
      </c>
      <c r="D17" s="45">
        <v>100</v>
      </c>
      <c r="E17" s="45">
        <v>0</v>
      </c>
    </row>
    <row r="18" spans="1:5" x14ac:dyDescent="0.35">
      <c r="A18" s="18" t="s">
        <v>268</v>
      </c>
      <c r="B18" s="45">
        <v>93.138046264648395</v>
      </c>
      <c r="C18" s="45">
        <v>0.83496367931366</v>
      </c>
      <c r="D18" s="45">
        <v>73.192000000000007</v>
      </c>
      <c r="E18" s="45">
        <v>26.808</v>
      </c>
    </row>
    <row r="19" spans="1:5" x14ac:dyDescent="0.35">
      <c r="A19" s="18" t="s">
        <v>289</v>
      </c>
      <c r="B19" s="45">
        <v>98.781784057617202</v>
      </c>
      <c r="C19" s="45">
        <v>0.99921816587448098</v>
      </c>
      <c r="D19" s="45">
        <v>39.447000000000003</v>
      </c>
      <c r="E19" s="45">
        <v>60.55299999999999</v>
      </c>
    </row>
    <row r="20" spans="1:5" x14ac:dyDescent="0.35">
      <c r="A20" s="18" t="s">
        <v>312</v>
      </c>
      <c r="B20" s="45">
        <v>100</v>
      </c>
      <c r="C20" s="45">
        <v>1.50114333629608</v>
      </c>
      <c r="D20" s="45">
        <v>86.364999999999995</v>
      </c>
      <c r="E20" s="45">
        <v>13.635</v>
      </c>
    </row>
    <row r="21" spans="1:5" x14ac:dyDescent="0.35">
      <c r="A21" s="18" t="s">
        <v>326</v>
      </c>
      <c r="B21" s="45">
        <v>99.289352416992202</v>
      </c>
      <c r="C21" s="45">
        <v>0.84692633152008101</v>
      </c>
      <c r="D21" s="45">
        <v>88.150999999999996</v>
      </c>
      <c r="E21" s="45">
        <v>11.848999999999998</v>
      </c>
    </row>
    <row r="22" spans="1:5" x14ac:dyDescent="0.35">
      <c r="A22" s="18" t="s">
        <v>335</v>
      </c>
      <c r="B22" s="45">
        <v>100</v>
      </c>
      <c r="C22" s="45">
        <v>0.95862579345703103</v>
      </c>
      <c r="D22" s="45">
        <v>64.555999999999997</v>
      </c>
      <c r="E22" s="45">
        <v>35.44400000000001</v>
      </c>
    </row>
    <row r="23" spans="1:5" x14ac:dyDescent="0.35">
      <c r="A23" s="18" t="s">
        <v>233</v>
      </c>
      <c r="B23" s="45">
        <v>97.760917663574205</v>
      </c>
      <c r="C23" s="45">
        <v>0.99859225749969505</v>
      </c>
      <c r="D23" s="45">
        <v>18.585999999999991</v>
      </c>
      <c r="E23" s="45">
        <v>81.414000000000016</v>
      </c>
    </row>
    <row r="24" spans="1:5" x14ac:dyDescent="0.35">
      <c r="A24" s="18" t="s">
        <v>385</v>
      </c>
      <c r="B24" s="45">
        <v>100</v>
      </c>
      <c r="C24" s="45">
        <v>1.00078213214874</v>
      </c>
      <c r="D24" s="45">
        <v>86.111999999999995</v>
      </c>
      <c r="E24" s="45">
        <v>13.887999999999998</v>
      </c>
    </row>
    <row r="25" spans="1:5" x14ac:dyDescent="0.35">
      <c r="A25" s="18" t="s">
        <v>71</v>
      </c>
      <c r="B25" s="45">
        <v>100</v>
      </c>
      <c r="C25" s="45">
        <v>1.2898540496826201</v>
      </c>
      <c r="D25" s="45">
        <v>74.077000000000012</v>
      </c>
      <c r="E25" s="45">
        <v>25.922999999999995</v>
      </c>
    </row>
    <row r="26" spans="1:5" x14ac:dyDescent="0.35">
      <c r="A26" s="18" t="s">
        <v>410</v>
      </c>
      <c r="B26" s="45">
        <v>97.02</v>
      </c>
      <c r="C26" s="45">
        <v>0.89702945947647095</v>
      </c>
      <c r="D26" s="45">
        <v>23.898</v>
      </c>
      <c r="E26" s="45">
        <v>76.102000000000004</v>
      </c>
    </row>
    <row r="27" spans="1:5" x14ac:dyDescent="0.35">
      <c r="A27" s="18" t="s">
        <v>469</v>
      </c>
      <c r="B27" s="45">
        <v>2157.7541537475586</v>
      </c>
      <c r="C27" s="45">
        <v>22.212122142314918</v>
      </c>
      <c r="D27" s="45">
        <v>1476.4250000000002</v>
      </c>
      <c r="E27" s="45">
        <v>723.57499999999993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6DB0-5ADC-4C91-9D73-89DACE5EF215}">
  <sheetPr>
    <tabColor rgb="FFFFC000"/>
  </sheetPr>
  <dimension ref="A1:E23"/>
  <sheetViews>
    <sheetView topLeftCell="C1" zoomScale="106" workbookViewId="0">
      <selection activeCell="K2" sqref="K2"/>
    </sheetView>
  </sheetViews>
  <sheetFormatPr defaultRowHeight="14.5" x14ac:dyDescent="0.35"/>
  <cols>
    <col min="1" max="1" width="18.7265625" bestFit="1" customWidth="1"/>
    <col min="2" max="2" width="25.7265625" bestFit="1" customWidth="1"/>
    <col min="3" max="3" width="34.26953125" bestFit="1" customWidth="1"/>
    <col min="4" max="4" width="33.453125" bestFit="1" customWidth="1"/>
    <col min="5" max="5" width="35.7265625" bestFit="1" customWidth="1"/>
  </cols>
  <sheetData>
    <row r="1" spans="1:5" x14ac:dyDescent="0.35">
      <c r="A1" s="13" t="s">
        <v>495</v>
      </c>
      <c r="B1" s="13" t="s">
        <v>496</v>
      </c>
      <c r="C1" s="13" t="s">
        <v>582</v>
      </c>
      <c r="D1" s="13" t="s">
        <v>584</v>
      </c>
      <c r="E1" t="s">
        <v>499</v>
      </c>
    </row>
    <row r="2" spans="1:5" x14ac:dyDescent="0.35">
      <c r="A2" t="s">
        <v>312</v>
      </c>
      <c r="B2">
        <v>100</v>
      </c>
      <c r="C2">
        <v>1.50114333629608</v>
      </c>
      <c r="D2">
        <v>86.364999999999995</v>
      </c>
      <c r="E2">
        <v>13.635</v>
      </c>
    </row>
    <row r="3" spans="1:5" x14ac:dyDescent="0.35">
      <c r="A3" t="s">
        <v>253</v>
      </c>
      <c r="B3">
        <v>100</v>
      </c>
      <c r="C3">
        <v>1.3905671834945701</v>
      </c>
      <c r="D3">
        <v>100</v>
      </c>
      <c r="E3">
        <v>0</v>
      </c>
    </row>
    <row r="4" spans="1:5" x14ac:dyDescent="0.35">
      <c r="A4" t="s">
        <v>71</v>
      </c>
      <c r="B4">
        <v>100</v>
      </c>
      <c r="C4">
        <v>1.2898540496826201</v>
      </c>
      <c r="D4">
        <v>74.077000000000012</v>
      </c>
      <c r="E4">
        <v>25.922999999999995</v>
      </c>
    </row>
    <row r="5" spans="1:5" x14ac:dyDescent="0.35">
      <c r="A5" t="s">
        <v>4</v>
      </c>
      <c r="B5">
        <v>95.570144653320298</v>
      </c>
      <c r="C5">
        <v>1.26075851917267</v>
      </c>
      <c r="D5">
        <v>41.106999999999999</v>
      </c>
      <c r="E5">
        <v>58.893000000000008</v>
      </c>
    </row>
    <row r="6" spans="1:5" x14ac:dyDescent="0.35">
      <c r="A6" t="s">
        <v>62</v>
      </c>
      <c r="B6">
        <v>100</v>
      </c>
      <c r="C6">
        <v>1.1060882806778001</v>
      </c>
      <c r="D6">
        <v>40.094999999999999</v>
      </c>
      <c r="E6">
        <v>59.904999999999994</v>
      </c>
    </row>
    <row r="7" spans="1:5" x14ac:dyDescent="0.35">
      <c r="A7" t="s">
        <v>385</v>
      </c>
      <c r="B7">
        <v>100</v>
      </c>
      <c r="C7">
        <v>1.00078213214874</v>
      </c>
      <c r="D7">
        <v>86.111999999999995</v>
      </c>
      <c r="E7">
        <v>13.887999999999998</v>
      </c>
    </row>
    <row r="8" spans="1:5" x14ac:dyDescent="0.35">
      <c r="A8" t="s">
        <v>289</v>
      </c>
      <c r="B8">
        <v>98.781784057617202</v>
      </c>
      <c r="C8">
        <v>0.99921816587448098</v>
      </c>
      <c r="D8">
        <v>39.447000000000003</v>
      </c>
      <c r="E8">
        <v>60.55299999999999</v>
      </c>
    </row>
    <row r="9" spans="1:5" x14ac:dyDescent="0.35">
      <c r="A9" t="s">
        <v>233</v>
      </c>
      <c r="B9">
        <v>97.760917663574205</v>
      </c>
      <c r="C9">
        <v>0.99859225749969505</v>
      </c>
      <c r="D9">
        <v>18.585999999999991</v>
      </c>
      <c r="E9">
        <v>81.414000000000016</v>
      </c>
    </row>
    <row r="10" spans="1:5" x14ac:dyDescent="0.35">
      <c r="A10" t="s">
        <v>106</v>
      </c>
      <c r="B10">
        <v>100</v>
      </c>
      <c r="C10">
        <v>0.97766309976577803</v>
      </c>
      <c r="D10">
        <v>70.097999999999999</v>
      </c>
      <c r="E10">
        <v>29.901999999999994</v>
      </c>
    </row>
    <row r="11" spans="1:5" x14ac:dyDescent="0.35">
      <c r="A11" t="s">
        <v>52</v>
      </c>
      <c r="B11">
        <v>100</v>
      </c>
      <c r="C11">
        <v>0.975613653659821</v>
      </c>
      <c r="D11">
        <v>100</v>
      </c>
      <c r="E11">
        <v>0</v>
      </c>
    </row>
    <row r="12" spans="1:5" x14ac:dyDescent="0.35">
      <c r="A12" t="s">
        <v>206</v>
      </c>
      <c r="B12">
        <v>100</v>
      </c>
      <c r="C12">
        <v>0.96818900108337402</v>
      </c>
      <c r="D12">
        <v>94.316000000000017</v>
      </c>
      <c r="E12">
        <v>5.6840000000000011</v>
      </c>
    </row>
    <row r="13" spans="1:5" x14ac:dyDescent="0.35">
      <c r="A13" t="s">
        <v>100</v>
      </c>
      <c r="B13">
        <v>100</v>
      </c>
      <c r="C13">
        <v>0.96338421106338501</v>
      </c>
      <c r="D13">
        <v>72.983000000000004</v>
      </c>
      <c r="E13">
        <v>27.017000000000003</v>
      </c>
    </row>
    <row r="14" spans="1:5" x14ac:dyDescent="0.35">
      <c r="A14" t="s">
        <v>459</v>
      </c>
      <c r="B14">
        <v>100</v>
      </c>
      <c r="C14">
        <v>0.95994335412979104</v>
      </c>
      <c r="D14">
        <v>83</v>
      </c>
      <c r="E14">
        <v>17</v>
      </c>
    </row>
    <row r="15" spans="1:5" x14ac:dyDescent="0.35">
      <c r="A15" t="s">
        <v>335</v>
      </c>
      <c r="B15">
        <v>100</v>
      </c>
      <c r="C15">
        <v>0.95862579345703103</v>
      </c>
      <c r="D15">
        <v>64.555999999999997</v>
      </c>
      <c r="E15">
        <v>35.44400000000001</v>
      </c>
    </row>
    <row r="16" spans="1:5" x14ac:dyDescent="0.35">
      <c r="A16" t="s">
        <v>136</v>
      </c>
      <c r="B16">
        <v>98.646049499511705</v>
      </c>
      <c r="C16">
        <v>0.89702945947647095</v>
      </c>
      <c r="D16">
        <v>54.467999999999996</v>
      </c>
      <c r="E16">
        <v>45.532000000000004</v>
      </c>
    </row>
    <row r="17" spans="1:5" x14ac:dyDescent="0.35">
      <c r="A17" t="s">
        <v>410</v>
      </c>
      <c r="B17">
        <v>97.02</v>
      </c>
      <c r="C17">
        <v>0.89702945947647095</v>
      </c>
      <c r="D17">
        <v>23.898</v>
      </c>
      <c r="E17">
        <v>76.102000000000004</v>
      </c>
    </row>
    <row r="18" spans="1:5" x14ac:dyDescent="0.35">
      <c r="A18" t="s">
        <v>90</v>
      </c>
      <c r="B18">
        <v>92.611587524414105</v>
      </c>
      <c r="C18">
        <v>0.87119019031524703</v>
      </c>
      <c r="D18">
        <v>66.822999999999993</v>
      </c>
      <c r="E18">
        <v>33.176999999999992</v>
      </c>
    </row>
    <row r="19" spans="1:5" x14ac:dyDescent="0.35">
      <c r="A19" t="s">
        <v>108</v>
      </c>
      <c r="B19">
        <v>100</v>
      </c>
      <c r="C19">
        <v>0.85291242599487305</v>
      </c>
      <c r="D19">
        <v>88.015000000000015</v>
      </c>
      <c r="E19">
        <v>11.984999999999998</v>
      </c>
    </row>
    <row r="20" spans="1:5" x14ac:dyDescent="0.35">
      <c r="A20" t="s">
        <v>326</v>
      </c>
      <c r="B20">
        <v>99.289352416992202</v>
      </c>
      <c r="C20">
        <v>0.84692633152008101</v>
      </c>
      <c r="D20">
        <v>88.150999999999996</v>
      </c>
      <c r="E20">
        <v>11.848999999999998</v>
      </c>
    </row>
    <row r="21" spans="1:5" x14ac:dyDescent="0.35">
      <c r="A21" t="s">
        <v>216</v>
      </c>
      <c r="B21">
        <v>84.936271667480497</v>
      </c>
      <c r="C21">
        <v>0.84692633152008101</v>
      </c>
      <c r="D21">
        <v>44.603000000000009</v>
      </c>
      <c r="E21">
        <v>55.396999999999998</v>
      </c>
    </row>
    <row r="22" spans="1:5" x14ac:dyDescent="0.35">
      <c r="A22" t="s">
        <v>268</v>
      </c>
      <c r="B22">
        <v>93.138046264648395</v>
      </c>
      <c r="C22">
        <v>0.83496367931366</v>
      </c>
      <c r="D22">
        <v>73.192000000000007</v>
      </c>
      <c r="E22">
        <v>26.808</v>
      </c>
    </row>
    <row r="23" spans="1:5" x14ac:dyDescent="0.35">
      <c r="A23" t="s">
        <v>247</v>
      </c>
      <c r="B23">
        <v>100</v>
      </c>
      <c r="C23">
        <v>0.81472122669220004</v>
      </c>
      <c r="D23">
        <v>66.533000000000001</v>
      </c>
      <c r="E23">
        <v>33.466999999999999</v>
      </c>
    </row>
  </sheetData>
  <autoFilter ref="A1:E23" xr:uid="{1FAC6DB0-5ADC-4C91-9D73-89DACE5EF215}">
    <sortState xmlns:xlrd2="http://schemas.microsoft.com/office/spreadsheetml/2017/richdata2" ref="A2:E23">
      <sortCondition descending="1" ref="C1:C2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E17B-2734-4AF4-B706-326A042A3DE2}">
  <sheetPr>
    <tabColor rgb="FF7030A0"/>
  </sheetPr>
  <dimension ref="A1:M192"/>
  <sheetViews>
    <sheetView topLeftCell="E1" workbookViewId="0">
      <selection activeCell="N2" sqref="N2"/>
    </sheetView>
  </sheetViews>
  <sheetFormatPr defaultRowHeight="14.5" x14ac:dyDescent="0.35"/>
  <cols>
    <col min="1" max="1" width="26.7265625" bestFit="1" customWidth="1"/>
    <col min="2" max="2" width="12.26953125" bestFit="1" customWidth="1"/>
    <col min="3" max="3" width="19.453125" bestFit="1" customWidth="1"/>
    <col min="4" max="4" width="27.90625" bestFit="1" customWidth="1"/>
    <col min="5" max="5" width="18.453125" style="4" bestFit="1" customWidth="1"/>
    <col min="6" max="6" width="9.54296875" bestFit="1" customWidth="1"/>
    <col min="7" max="7" width="17" bestFit="1" customWidth="1"/>
    <col min="8" max="8" width="16.08984375" bestFit="1" customWidth="1"/>
    <col min="9" max="9" width="28.1796875" bestFit="1" customWidth="1"/>
    <col min="10" max="10" width="27.36328125" bestFit="1" customWidth="1"/>
    <col min="11" max="11" width="12.7265625" bestFit="1" customWidth="1"/>
    <col min="12" max="12" width="13.81640625" bestFit="1" customWidth="1"/>
    <col min="13" max="13" width="15.26953125" bestFit="1" customWidth="1"/>
  </cols>
  <sheetData>
    <row r="1" spans="1:13" x14ac:dyDescent="0.35">
      <c r="A1" s="3" t="s">
        <v>0</v>
      </c>
      <c r="B1" s="3" t="s">
        <v>1</v>
      </c>
      <c r="C1" s="3" t="s">
        <v>494</v>
      </c>
      <c r="D1" s="3" t="s">
        <v>569</v>
      </c>
      <c r="E1" s="5" t="s">
        <v>473</v>
      </c>
      <c r="F1" s="3" t="s">
        <v>472</v>
      </c>
      <c r="G1" s="3" t="s">
        <v>485</v>
      </c>
      <c r="H1" s="3" t="s">
        <v>486</v>
      </c>
      <c r="I1" s="3" t="s">
        <v>497</v>
      </c>
      <c r="J1" s="3" t="s">
        <v>498</v>
      </c>
      <c r="K1" s="3" t="s">
        <v>575</v>
      </c>
      <c r="L1" s="3" t="s">
        <v>578</v>
      </c>
      <c r="M1" s="3" t="s">
        <v>579</v>
      </c>
    </row>
    <row r="2" spans="1:13" x14ac:dyDescent="0.35">
      <c r="A2" t="s">
        <v>4</v>
      </c>
      <c r="B2" t="s">
        <v>5</v>
      </c>
      <c r="C2">
        <v>95.570144653320298</v>
      </c>
      <c r="D2">
        <v>44.678521757541894</v>
      </c>
      <c r="E2" s="4" t="s">
        <v>523</v>
      </c>
      <c r="F2" t="s">
        <v>572</v>
      </c>
      <c r="G2">
        <v>0.41106999999999999</v>
      </c>
      <c r="H2">
        <v>0.58893000000000006</v>
      </c>
      <c r="I2">
        <v>41.106999999999999</v>
      </c>
      <c r="J2">
        <v>58.893000000000008</v>
      </c>
      <c r="K2" t="s">
        <v>577</v>
      </c>
      <c r="L2" t="s">
        <v>580</v>
      </c>
      <c r="M2">
        <v>1.26075851917267</v>
      </c>
    </row>
    <row r="3" spans="1:13" x14ac:dyDescent="0.35">
      <c r="A3" t="s">
        <v>8</v>
      </c>
      <c r="B3" t="s">
        <v>9</v>
      </c>
      <c r="C3">
        <v>84.137138366699205</v>
      </c>
      <c r="D3">
        <v>82.33005680959306</v>
      </c>
      <c r="E3" s="4" t="s">
        <v>523</v>
      </c>
      <c r="F3" t="s">
        <v>572</v>
      </c>
      <c r="G3">
        <v>0.27569999999999995</v>
      </c>
      <c r="H3">
        <v>0.72429999999999994</v>
      </c>
      <c r="I3">
        <v>27.569999999999993</v>
      </c>
      <c r="J3">
        <v>72.429999999999993</v>
      </c>
      <c r="K3" t="s">
        <v>576</v>
      </c>
      <c r="L3" t="s">
        <v>581</v>
      </c>
      <c r="M3">
        <v>-2.6621561050414999</v>
      </c>
    </row>
    <row r="4" spans="1:13" x14ac:dyDescent="0.35">
      <c r="A4" t="s">
        <v>10</v>
      </c>
      <c r="B4" t="s">
        <v>11</v>
      </c>
      <c r="C4">
        <v>40.520606994628899</v>
      </c>
      <c r="D4">
        <v>73.122081008667749</v>
      </c>
      <c r="E4" s="4" t="s">
        <v>524</v>
      </c>
      <c r="F4" t="s">
        <v>572</v>
      </c>
      <c r="G4">
        <v>0.45578000000000007</v>
      </c>
      <c r="H4">
        <v>0.54422000000000004</v>
      </c>
      <c r="I4">
        <v>45.57800000000001</v>
      </c>
      <c r="J4">
        <v>54.422000000000004</v>
      </c>
      <c r="K4" t="s">
        <v>576</v>
      </c>
      <c r="L4" t="s">
        <v>581</v>
      </c>
      <c r="M4">
        <v>-0.32158008217811601</v>
      </c>
    </row>
    <row r="5" spans="1:13" x14ac:dyDescent="0.35">
      <c r="A5" t="s">
        <v>12</v>
      </c>
      <c r="B5" t="s">
        <v>13</v>
      </c>
      <c r="C5">
        <v>100</v>
      </c>
      <c r="D5">
        <v>33.350906806588867</v>
      </c>
      <c r="E5" s="4">
        <v>1</v>
      </c>
      <c r="F5" t="s">
        <v>572</v>
      </c>
      <c r="G5">
        <v>0.59316000000000002</v>
      </c>
      <c r="H5">
        <v>0.40683999999999987</v>
      </c>
      <c r="I5">
        <v>59.316000000000003</v>
      </c>
      <c r="J5">
        <v>40.683999999999983</v>
      </c>
      <c r="K5" t="s">
        <v>577</v>
      </c>
      <c r="L5" t="s">
        <v>580</v>
      </c>
      <c r="M5">
        <v>0.33744788169860801</v>
      </c>
    </row>
    <row r="6" spans="1:13" x14ac:dyDescent="0.35">
      <c r="A6" t="s">
        <v>16</v>
      </c>
      <c r="B6" t="s">
        <v>17</v>
      </c>
      <c r="C6">
        <v>100</v>
      </c>
      <c r="D6">
        <v>49.135649350927615</v>
      </c>
      <c r="E6" s="4">
        <v>1</v>
      </c>
      <c r="F6" t="s">
        <v>572</v>
      </c>
      <c r="G6">
        <v>0.86058000000000012</v>
      </c>
      <c r="H6">
        <v>0.13942000000000002</v>
      </c>
      <c r="I6">
        <v>86.058000000000007</v>
      </c>
      <c r="J6">
        <v>13.942000000000002</v>
      </c>
      <c r="K6" t="s">
        <v>577</v>
      </c>
      <c r="L6" t="s">
        <v>580</v>
      </c>
      <c r="M6">
        <v>0.54964613914489702</v>
      </c>
    </row>
    <row r="7" spans="1:13" x14ac:dyDescent="0.35">
      <c r="A7" t="s">
        <v>18</v>
      </c>
      <c r="B7" t="s">
        <v>19</v>
      </c>
      <c r="C7">
        <v>100</v>
      </c>
      <c r="D7">
        <v>30.866860767162734</v>
      </c>
      <c r="E7" s="4">
        <v>1</v>
      </c>
      <c r="F7" t="s">
        <v>572</v>
      </c>
      <c r="G7">
        <v>0.92030000000000012</v>
      </c>
      <c r="H7">
        <v>7.9699999999999979E-2</v>
      </c>
      <c r="I7">
        <v>92.030000000000015</v>
      </c>
      <c r="J7">
        <v>7.969999999999998</v>
      </c>
      <c r="K7" t="s">
        <v>576</v>
      </c>
      <c r="L7" t="s">
        <v>580</v>
      </c>
      <c r="M7">
        <v>0.19774989783763899</v>
      </c>
    </row>
    <row r="8" spans="1:13" x14ac:dyDescent="0.35">
      <c r="A8" t="s">
        <v>20</v>
      </c>
      <c r="B8" t="s">
        <v>21</v>
      </c>
      <c r="C8">
        <v>100</v>
      </c>
      <c r="D8">
        <v>44.296377404200022</v>
      </c>
      <c r="E8" s="4">
        <v>1</v>
      </c>
      <c r="F8" t="s">
        <v>572</v>
      </c>
      <c r="G8">
        <v>0.62467000000000006</v>
      </c>
      <c r="H8">
        <v>0.37533000000000005</v>
      </c>
      <c r="I8">
        <v>62.467000000000006</v>
      </c>
      <c r="J8">
        <v>37.533000000000008</v>
      </c>
      <c r="K8" t="s">
        <v>577</v>
      </c>
      <c r="L8" t="s">
        <v>581</v>
      </c>
      <c r="M8">
        <v>-0.66795110702514604</v>
      </c>
    </row>
    <row r="9" spans="1:13" x14ac:dyDescent="0.35">
      <c r="A9" t="s">
        <v>23</v>
      </c>
      <c r="B9" t="s">
        <v>24</v>
      </c>
      <c r="C9">
        <v>97.354667663574205</v>
      </c>
      <c r="D9">
        <v>28.828341428606912</v>
      </c>
      <c r="E9" s="4" t="s">
        <v>523</v>
      </c>
      <c r="F9" t="s">
        <v>572</v>
      </c>
      <c r="G9">
        <v>0.23046999999999998</v>
      </c>
      <c r="H9">
        <v>0.76953000000000005</v>
      </c>
      <c r="I9">
        <v>23.046999999999997</v>
      </c>
      <c r="J9">
        <v>76.953000000000003</v>
      </c>
      <c r="K9" t="s">
        <v>576</v>
      </c>
      <c r="L9" t="s">
        <v>580</v>
      </c>
      <c r="M9">
        <v>0.85924965143203702</v>
      </c>
    </row>
    <row r="10" spans="1:13" x14ac:dyDescent="0.35">
      <c r="A10" t="s">
        <v>25</v>
      </c>
      <c r="B10" t="s">
        <v>26</v>
      </c>
      <c r="C10">
        <v>100</v>
      </c>
      <c r="D10">
        <v>57.414042155764108</v>
      </c>
      <c r="E10" s="4">
        <v>1</v>
      </c>
      <c r="F10" t="s">
        <v>572</v>
      </c>
      <c r="G10">
        <v>0.89682999999999991</v>
      </c>
      <c r="H10">
        <v>0.10317000000000001</v>
      </c>
      <c r="I10">
        <v>89.682999999999993</v>
      </c>
      <c r="J10">
        <v>10.317000000000002</v>
      </c>
      <c r="K10" t="s">
        <v>576</v>
      </c>
      <c r="L10" t="s">
        <v>580</v>
      </c>
      <c r="M10">
        <v>1.0334244966507</v>
      </c>
    </row>
    <row r="11" spans="1:13" x14ac:dyDescent="0.35">
      <c r="A11" t="s">
        <v>27</v>
      </c>
      <c r="B11" t="s">
        <v>28</v>
      </c>
      <c r="C11">
        <v>100</v>
      </c>
      <c r="D11">
        <v>57.462608351168953</v>
      </c>
      <c r="E11" s="4">
        <v>1</v>
      </c>
      <c r="F11" t="s">
        <v>574</v>
      </c>
      <c r="G11">
        <v>0.66110000000000002</v>
      </c>
      <c r="H11">
        <v>0.33889999999999998</v>
      </c>
      <c r="I11">
        <v>66.11</v>
      </c>
      <c r="J11">
        <v>33.89</v>
      </c>
      <c r="K11" t="s">
        <v>576</v>
      </c>
      <c r="L11" t="s">
        <v>580</v>
      </c>
      <c r="M11">
        <v>0.8921759724617</v>
      </c>
    </row>
    <row r="12" spans="1:13" x14ac:dyDescent="0.35">
      <c r="A12" t="s">
        <v>29</v>
      </c>
      <c r="B12" t="s">
        <v>30</v>
      </c>
      <c r="C12">
        <v>100</v>
      </c>
      <c r="D12">
        <v>51.476091701183158</v>
      </c>
      <c r="E12" s="4">
        <v>1</v>
      </c>
      <c r="F12" t="s">
        <v>574</v>
      </c>
      <c r="G12">
        <v>0.55181000000000002</v>
      </c>
      <c r="H12">
        <v>0.44818999999999998</v>
      </c>
      <c r="I12">
        <v>55.181000000000004</v>
      </c>
      <c r="J12">
        <v>44.818999999999996</v>
      </c>
      <c r="K12" t="s">
        <v>577</v>
      </c>
      <c r="L12" t="s">
        <v>581</v>
      </c>
      <c r="M12">
        <v>-0.80890882015228305</v>
      </c>
    </row>
    <row r="13" spans="1:13" x14ac:dyDescent="0.35">
      <c r="A13" t="s">
        <v>31</v>
      </c>
      <c r="B13" t="s">
        <v>32</v>
      </c>
      <c r="C13">
        <v>7.5884771347045898</v>
      </c>
      <c r="D13">
        <v>41.739041585777052</v>
      </c>
      <c r="E13" s="4" t="s">
        <v>524</v>
      </c>
      <c r="F13" t="s">
        <v>572</v>
      </c>
      <c r="G13">
        <v>0.12667000000000009</v>
      </c>
      <c r="H13">
        <v>0.87332999999999994</v>
      </c>
      <c r="I13">
        <v>12.667000000000009</v>
      </c>
      <c r="J13">
        <v>87.332999999999998</v>
      </c>
      <c r="K13" t="s">
        <v>576</v>
      </c>
      <c r="L13" t="s">
        <v>581</v>
      </c>
      <c r="M13">
        <v>-1.9643751382827801</v>
      </c>
    </row>
    <row r="14" spans="1:13" x14ac:dyDescent="0.35">
      <c r="A14" t="s">
        <v>33</v>
      </c>
      <c r="B14" t="s">
        <v>34</v>
      </c>
      <c r="C14">
        <v>100</v>
      </c>
      <c r="D14">
        <v>49.324572235601863</v>
      </c>
      <c r="E14" s="4">
        <v>1</v>
      </c>
      <c r="F14" t="s">
        <v>574</v>
      </c>
      <c r="G14">
        <v>0.9793400000000001</v>
      </c>
      <c r="H14">
        <v>2.0660000000000001E-2</v>
      </c>
      <c r="I14">
        <v>97.934000000000012</v>
      </c>
      <c r="J14">
        <v>2.0660000000000003</v>
      </c>
      <c r="K14" t="s">
        <v>577</v>
      </c>
      <c r="L14" t="s">
        <v>580</v>
      </c>
      <c r="M14">
        <v>0.42960610985755898</v>
      </c>
    </row>
    <row r="15" spans="1:13" x14ac:dyDescent="0.35">
      <c r="A15" t="s">
        <v>35</v>
      </c>
      <c r="B15" t="s">
        <v>36</v>
      </c>
      <c r="C15">
        <v>41.402614593505902</v>
      </c>
      <c r="D15">
        <v>66.570548902058121</v>
      </c>
      <c r="E15" s="4" t="s">
        <v>524</v>
      </c>
      <c r="F15" t="s">
        <v>572</v>
      </c>
      <c r="G15">
        <v>0.44847000000000004</v>
      </c>
      <c r="H15">
        <v>0.55152999999999996</v>
      </c>
      <c r="I15">
        <v>44.847000000000001</v>
      </c>
      <c r="J15">
        <v>55.152999999999999</v>
      </c>
      <c r="K15" t="s">
        <v>576</v>
      </c>
      <c r="L15" t="s">
        <v>581</v>
      </c>
      <c r="M15">
        <v>-8.7835025042295508E-3</v>
      </c>
    </row>
    <row r="16" spans="1:13" x14ac:dyDescent="0.35">
      <c r="A16" t="s">
        <v>37</v>
      </c>
      <c r="B16" t="s">
        <v>38</v>
      </c>
      <c r="C16">
        <v>19.1647129058838</v>
      </c>
      <c r="D16">
        <v>30.832274170271806</v>
      </c>
      <c r="E16" s="4" t="s">
        <v>524</v>
      </c>
      <c r="F16" t="s">
        <v>572</v>
      </c>
      <c r="G16">
        <v>0.31511000000000006</v>
      </c>
      <c r="H16">
        <v>0.68489</v>
      </c>
      <c r="I16">
        <v>31.511000000000006</v>
      </c>
      <c r="J16">
        <v>68.489000000000004</v>
      </c>
      <c r="K16" t="s">
        <v>577</v>
      </c>
      <c r="L16" t="s">
        <v>581</v>
      </c>
      <c r="M16">
        <v>-0.868710696697235</v>
      </c>
    </row>
    <row r="17" spans="1:13" x14ac:dyDescent="0.35">
      <c r="A17" t="s">
        <v>39</v>
      </c>
      <c r="B17" t="s">
        <v>40</v>
      </c>
      <c r="C17">
        <v>75.92</v>
      </c>
      <c r="D17">
        <v>46.815464995551395</v>
      </c>
      <c r="E17" s="4" t="s">
        <v>523</v>
      </c>
      <c r="F17" t="s">
        <v>483</v>
      </c>
      <c r="G17">
        <v>0.35790000000000011</v>
      </c>
      <c r="H17">
        <v>0.64209999999999978</v>
      </c>
      <c r="I17">
        <v>35.790000000000013</v>
      </c>
      <c r="J17">
        <v>64.20999999999998</v>
      </c>
      <c r="K17" t="s">
        <v>576</v>
      </c>
      <c r="L17" t="s">
        <v>581</v>
      </c>
      <c r="M17">
        <v>-1.25973296165466</v>
      </c>
    </row>
    <row r="18" spans="1:13" x14ac:dyDescent="0.35">
      <c r="A18" t="s">
        <v>41</v>
      </c>
      <c r="B18" t="s">
        <v>42</v>
      </c>
      <c r="C18">
        <v>100</v>
      </c>
      <c r="D18">
        <v>43.663166927071416</v>
      </c>
      <c r="E18" s="4">
        <v>1</v>
      </c>
      <c r="F18" t="s">
        <v>572</v>
      </c>
      <c r="G18">
        <v>0.74580999999999986</v>
      </c>
      <c r="H18">
        <v>0.25419000000000003</v>
      </c>
      <c r="I18">
        <v>74.580999999999989</v>
      </c>
      <c r="J18">
        <v>25.419000000000004</v>
      </c>
      <c r="K18" t="s">
        <v>576</v>
      </c>
      <c r="L18" t="s">
        <v>580</v>
      </c>
      <c r="M18">
        <v>6.8279370665550204E-2</v>
      </c>
    </row>
    <row r="19" spans="1:13" x14ac:dyDescent="0.35">
      <c r="A19" t="s">
        <v>43</v>
      </c>
      <c r="B19" t="s">
        <v>44</v>
      </c>
      <c r="C19">
        <v>100</v>
      </c>
      <c r="D19">
        <v>48.717405519652971</v>
      </c>
      <c r="E19" s="4">
        <v>1</v>
      </c>
      <c r="F19" t="s">
        <v>572</v>
      </c>
      <c r="G19">
        <v>0.88898999999999984</v>
      </c>
      <c r="H19">
        <v>0.11101000000000001</v>
      </c>
      <c r="I19">
        <v>88.898999999999987</v>
      </c>
      <c r="J19">
        <v>11.101000000000001</v>
      </c>
      <c r="K19" t="s">
        <v>577</v>
      </c>
      <c r="L19" t="s">
        <v>581</v>
      </c>
      <c r="M19">
        <v>-0.79270023107528698</v>
      </c>
    </row>
    <row r="20" spans="1:13" x14ac:dyDescent="0.35">
      <c r="A20" t="s">
        <v>459</v>
      </c>
      <c r="B20" t="s">
        <v>45</v>
      </c>
      <c r="C20">
        <v>100</v>
      </c>
      <c r="D20">
        <v>38.44247916893665</v>
      </c>
      <c r="E20" s="4">
        <v>1</v>
      </c>
      <c r="F20" t="s">
        <v>572</v>
      </c>
      <c r="G20">
        <v>0.83</v>
      </c>
      <c r="H20">
        <v>0.17</v>
      </c>
      <c r="I20">
        <v>83</v>
      </c>
      <c r="J20">
        <v>17</v>
      </c>
      <c r="K20" t="s">
        <v>577</v>
      </c>
      <c r="L20" t="s">
        <v>580</v>
      </c>
      <c r="M20">
        <v>0.95994335412979104</v>
      </c>
    </row>
    <row r="21" spans="1:13" x14ac:dyDescent="0.35">
      <c r="A21" t="s">
        <v>46</v>
      </c>
      <c r="B21" t="s">
        <v>47</v>
      </c>
      <c r="C21">
        <v>100</v>
      </c>
      <c r="D21">
        <v>14.122041210951469</v>
      </c>
      <c r="E21" s="4">
        <v>1</v>
      </c>
      <c r="F21" t="s">
        <v>574</v>
      </c>
      <c r="G21">
        <v>0.40135000000000004</v>
      </c>
      <c r="H21">
        <v>0.59865000000000002</v>
      </c>
      <c r="I21">
        <v>40.135000000000005</v>
      </c>
      <c r="J21">
        <v>59.865000000000002</v>
      </c>
      <c r="K21" t="s">
        <v>576</v>
      </c>
      <c r="L21" t="s">
        <v>581</v>
      </c>
      <c r="M21">
        <v>-0.40266400575637801</v>
      </c>
    </row>
    <row r="22" spans="1:13" x14ac:dyDescent="0.35">
      <c r="A22" t="s">
        <v>48</v>
      </c>
      <c r="B22" t="s">
        <v>49</v>
      </c>
      <c r="C22">
        <v>100</v>
      </c>
      <c r="D22">
        <v>39.860729422058171</v>
      </c>
      <c r="E22" s="4">
        <v>1</v>
      </c>
      <c r="F22" t="s">
        <v>574</v>
      </c>
      <c r="G22">
        <v>0.77416000000000007</v>
      </c>
      <c r="H22">
        <v>0.22584000000000001</v>
      </c>
      <c r="I22">
        <v>77.416000000000011</v>
      </c>
      <c r="J22">
        <v>22.584</v>
      </c>
      <c r="K22" t="s">
        <v>576</v>
      </c>
      <c r="L22" t="s">
        <v>580</v>
      </c>
      <c r="M22">
        <v>0.13570626080036199</v>
      </c>
    </row>
    <row r="23" spans="1:13" x14ac:dyDescent="0.35">
      <c r="A23" t="s">
        <v>50</v>
      </c>
      <c r="B23" t="s">
        <v>51</v>
      </c>
      <c r="C23">
        <v>92.214317321777301</v>
      </c>
      <c r="D23">
        <v>23.400981702994351</v>
      </c>
      <c r="E23" s="4" t="s">
        <v>523</v>
      </c>
      <c r="F23" t="s">
        <v>572</v>
      </c>
      <c r="G23">
        <v>0.43742000000000003</v>
      </c>
      <c r="H23">
        <v>0.56257999999999997</v>
      </c>
      <c r="I23">
        <v>43.742000000000004</v>
      </c>
      <c r="J23">
        <v>56.257999999999996</v>
      </c>
      <c r="K23" t="s">
        <v>576</v>
      </c>
      <c r="L23" t="s">
        <v>580</v>
      </c>
      <c r="M23">
        <v>5.2189551293849903E-2</v>
      </c>
    </row>
    <row r="24" spans="1:13" x14ac:dyDescent="0.35">
      <c r="A24" t="s">
        <v>52</v>
      </c>
      <c r="B24" t="s">
        <v>53</v>
      </c>
      <c r="C24">
        <v>100</v>
      </c>
      <c r="D24">
        <v>52.070211522270426</v>
      </c>
      <c r="E24" s="4">
        <v>1</v>
      </c>
      <c r="F24" t="s">
        <v>574</v>
      </c>
      <c r="G24">
        <v>1</v>
      </c>
      <c r="H24">
        <v>0</v>
      </c>
      <c r="I24">
        <v>100</v>
      </c>
      <c r="J24">
        <v>0</v>
      </c>
      <c r="K24" t="s">
        <v>577</v>
      </c>
      <c r="L24" t="s">
        <v>580</v>
      </c>
      <c r="M24">
        <v>0.975613653659821</v>
      </c>
    </row>
    <row r="25" spans="1:13" x14ac:dyDescent="0.35">
      <c r="A25" t="s">
        <v>54</v>
      </c>
      <c r="B25" t="s">
        <v>55</v>
      </c>
      <c r="C25">
        <v>93.039131164550795</v>
      </c>
      <c r="D25">
        <v>51.555540465159289</v>
      </c>
      <c r="E25" s="4" t="s">
        <v>523</v>
      </c>
      <c r="F25" t="s">
        <v>572</v>
      </c>
      <c r="G25">
        <v>0.69303000000000003</v>
      </c>
      <c r="H25">
        <v>0.30697000000000002</v>
      </c>
      <c r="I25">
        <v>69.302999999999997</v>
      </c>
      <c r="J25">
        <v>30.697000000000003</v>
      </c>
      <c r="K25" t="s">
        <v>576</v>
      </c>
      <c r="L25" t="s">
        <v>581</v>
      </c>
      <c r="M25">
        <v>-0.25367596745491</v>
      </c>
    </row>
    <row r="26" spans="1:13" x14ac:dyDescent="0.35">
      <c r="A26" t="s">
        <v>56</v>
      </c>
      <c r="B26" t="s">
        <v>57</v>
      </c>
      <c r="C26">
        <v>100</v>
      </c>
      <c r="D26">
        <v>38.922523512357742</v>
      </c>
      <c r="E26" s="4">
        <v>1</v>
      </c>
      <c r="F26" t="s">
        <v>574</v>
      </c>
      <c r="G26">
        <v>0.86172000000000015</v>
      </c>
      <c r="H26">
        <v>0.13827999999999999</v>
      </c>
      <c r="I26">
        <v>86.172000000000011</v>
      </c>
      <c r="J26">
        <v>13.827999999999999</v>
      </c>
      <c r="K26" t="s">
        <v>577</v>
      </c>
      <c r="L26" t="s">
        <v>581</v>
      </c>
      <c r="M26">
        <v>-0.38103505969047502</v>
      </c>
    </row>
    <row r="27" spans="1:13" x14ac:dyDescent="0.35">
      <c r="A27" t="s">
        <v>58</v>
      </c>
      <c r="B27" t="s">
        <v>59</v>
      </c>
      <c r="C27">
        <v>100</v>
      </c>
      <c r="D27">
        <v>42.045786817545597</v>
      </c>
      <c r="E27" s="4">
        <v>1</v>
      </c>
      <c r="F27" t="s">
        <v>572</v>
      </c>
      <c r="G27">
        <v>0.31373999999999991</v>
      </c>
      <c r="H27">
        <v>0.6862600000000002</v>
      </c>
      <c r="I27">
        <v>31.373999999999992</v>
      </c>
      <c r="J27">
        <v>68.626000000000019</v>
      </c>
      <c r="K27" t="s">
        <v>576</v>
      </c>
      <c r="L27" t="s">
        <v>580</v>
      </c>
      <c r="M27">
        <v>0.960008144378662</v>
      </c>
    </row>
    <row r="28" spans="1:13" x14ac:dyDescent="0.35">
      <c r="A28" t="s">
        <v>60</v>
      </c>
      <c r="B28" t="s">
        <v>61</v>
      </c>
      <c r="C28">
        <v>100</v>
      </c>
      <c r="D28">
        <v>24.568346389372728</v>
      </c>
      <c r="E28" s="4">
        <v>1</v>
      </c>
      <c r="F28" t="s">
        <v>574</v>
      </c>
      <c r="G28">
        <v>0.77797000000000005</v>
      </c>
      <c r="H28">
        <v>0.22203000000000003</v>
      </c>
      <c r="I28">
        <v>77.797000000000011</v>
      </c>
      <c r="J28">
        <v>22.203000000000003</v>
      </c>
      <c r="K28" t="s">
        <v>576</v>
      </c>
      <c r="L28" t="s">
        <v>580</v>
      </c>
      <c r="M28">
        <v>1.14201784133911</v>
      </c>
    </row>
    <row r="29" spans="1:13" x14ac:dyDescent="0.35">
      <c r="A29" t="s">
        <v>62</v>
      </c>
      <c r="B29" t="s">
        <v>63</v>
      </c>
      <c r="C29">
        <v>100</v>
      </c>
      <c r="D29">
        <v>34.574892451692307</v>
      </c>
      <c r="E29" s="4">
        <v>1</v>
      </c>
      <c r="F29" t="s">
        <v>572</v>
      </c>
      <c r="G29">
        <v>0.40094999999999997</v>
      </c>
      <c r="H29">
        <v>0.59904999999999997</v>
      </c>
      <c r="I29">
        <v>40.094999999999999</v>
      </c>
      <c r="J29">
        <v>59.904999999999994</v>
      </c>
      <c r="K29" t="s">
        <v>577</v>
      </c>
      <c r="L29" t="s">
        <v>580</v>
      </c>
      <c r="M29">
        <v>1.1060882806778001</v>
      </c>
    </row>
    <row r="30" spans="1:13" x14ac:dyDescent="0.35">
      <c r="A30" t="s">
        <v>64</v>
      </c>
      <c r="B30" t="s">
        <v>65</v>
      </c>
      <c r="C30">
        <v>60.688396453857401</v>
      </c>
      <c r="D30">
        <v>47.31727865181832</v>
      </c>
      <c r="E30" s="4" t="s">
        <v>525</v>
      </c>
      <c r="F30" t="s">
        <v>572</v>
      </c>
      <c r="G30">
        <v>0.57984000000000013</v>
      </c>
      <c r="H30">
        <v>0.42016000000000003</v>
      </c>
      <c r="I30">
        <v>57.984000000000016</v>
      </c>
      <c r="J30">
        <v>42.016000000000005</v>
      </c>
      <c r="K30" t="s">
        <v>576</v>
      </c>
      <c r="L30" t="s">
        <v>580</v>
      </c>
      <c r="M30">
        <v>0.979198038578033</v>
      </c>
    </row>
    <row r="31" spans="1:13" x14ac:dyDescent="0.35">
      <c r="A31" t="s">
        <v>66</v>
      </c>
      <c r="B31" t="s">
        <v>67</v>
      </c>
      <c r="C31">
        <v>13.9851121902466</v>
      </c>
      <c r="D31">
        <v>42.577513046655319</v>
      </c>
      <c r="E31" s="4" t="s">
        <v>524</v>
      </c>
      <c r="F31" t="s">
        <v>574</v>
      </c>
      <c r="G31">
        <v>0.40646000000000004</v>
      </c>
      <c r="H31">
        <v>0.59354000000000007</v>
      </c>
      <c r="I31">
        <v>40.646000000000001</v>
      </c>
      <c r="J31">
        <v>59.354000000000006</v>
      </c>
      <c r="K31" t="s">
        <v>576</v>
      </c>
      <c r="L31" t="s">
        <v>581</v>
      </c>
      <c r="M31">
        <v>-1.7795487642288199</v>
      </c>
    </row>
    <row r="32" spans="1:13" x14ac:dyDescent="0.35">
      <c r="A32" t="s">
        <v>68</v>
      </c>
      <c r="B32" t="s">
        <v>69</v>
      </c>
      <c r="C32">
        <v>100</v>
      </c>
      <c r="D32">
        <v>46.564483768978207</v>
      </c>
      <c r="E32" s="4">
        <v>1</v>
      </c>
      <c r="F32" t="s">
        <v>574</v>
      </c>
      <c r="G32">
        <v>0.82182999999999995</v>
      </c>
      <c r="H32">
        <v>0.17817000000000005</v>
      </c>
      <c r="I32">
        <v>82.182999999999993</v>
      </c>
      <c r="J32">
        <v>17.817000000000004</v>
      </c>
      <c r="K32" t="s">
        <v>576</v>
      </c>
      <c r="L32" t="s">
        <v>580</v>
      </c>
      <c r="M32">
        <v>1.24041163921356</v>
      </c>
    </row>
    <row r="33" spans="1:13" x14ac:dyDescent="0.35">
      <c r="A33" t="s">
        <v>71</v>
      </c>
      <c r="B33" t="s">
        <v>72</v>
      </c>
      <c r="C33">
        <v>100</v>
      </c>
      <c r="D33">
        <v>7.1837708324074585</v>
      </c>
      <c r="E33" s="4">
        <v>1</v>
      </c>
      <c r="F33" t="s">
        <v>572</v>
      </c>
      <c r="G33">
        <v>0.74077000000000015</v>
      </c>
      <c r="H33">
        <v>0.25922999999999996</v>
      </c>
      <c r="I33">
        <v>74.077000000000012</v>
      </c>
      <c r="J33">
        <v>25.922999999999995</v>
      </c>
      <c r="K33" t="s">
        <v>577</v>
      </c>
      <c r="L33" t="s">
        <v>580</v>
      </c>
      <c r="M33">
        <v>1.2898540496826201</v>
      </c>
    </row>
    <row r="34" spans="1:13" x14ac:dyDescent="0.35">
      <c r="A34" t="s">
        <v>74</v>
      </c>
      <c r="B34" t="s">
        <v>75</v>
      </c>
      <c r="C34">
        <v>100</v>
      </c>
      <c r="D34">
        <v>37.270168411572349</v>
      </c>
      <c r="E34" s="4">
        <v>1</v>
      </c>
      <c r="F34" t="s">
        <v>572</v>
      </c>
      <c r="G34">
        <v>0.89856999999999998</v>
      </c>
      <c r="H34">
        <v>0.10143000000000002</v>
      </c>
      <c r="I34">
        <v>89.856999999999999</v>
      </c>
      <c r="J34">
        <v>10.143000000000002</v>
      </c>
      <c r="K34" t="s">
        <v>576</v>
      </c>
      <c r="L34" t="s">
        <v>580</v>
      </c>
      <c r="M34">
        <v>0.402406215667725</v>
      </c>
    </row>
    <row r="35" spans="1:13" x14ac:dyDescent="0.35">
      <c r="A35" t="s">
        <v>76</v>
      </c>
      <c r="B35" t="s">
        <v>77</v>
      </c>
      <c r="C35">
        <v>100</v>
      </c>
      <c r="D35">
        <v>28.041489433297301</v>
      </c>
      <c r="E35" s="4">
        <v>1</v>
      </c>
      <c r="F35" t="s">
        <v>483</v>
      </c>
      <c r="G35">
        <v>0.57903000000000016</v>
      </c>
      <c r="H35">
        <v>0.42096999999999996</v>
      </c>
      <c r="I35">
        <v>57.903000000000013</v>
      </c>
      <c r="J35">
        <v>42.096999999999994</v>
      </c>
      <c r="K35" t="s">
        <v>576</v>
      </c>
      <c r="L35" t="s">
        <v>581</v>
      </c>
      <c r="M35">
        <v>-0.50222134590148904</v>
      </c>
    </row>
    <row r="36" spans="1:13" x14ac:dyDescent="0.35">
      <c r="A36" t="s">
        <v>78</v>
      </c>
      <c r="B36" t="s">
        <v>79</v>
      </c>
      <c r="C36">
        <v>64.3</v>
      </c>
      <c r="D36">
        <v>35.018804764907692</v>
      </c>
      <c r="E36" s="4" t="s">
        <v>525</v>
      </c>
      <c r="F36" t="s">
        <v>572</v>
      </c>
      <c r="G36">
        <v>0.55545000000000011</v>
      </c>
      <c r="H36">
        <v>0.44455</v>
      </c>
      <c r="I36">
        <v>55.545000000000009</v>
      </c>
      <c r="J36">
        <v>44.454999999999998</v>
      </c>
      <c r="K36" t="s">
        <v>577</v>
      </c>
      <c r="L36" t="s">
        <v>581</v>
      </c>
      <c r="M36">
        <v>-0.90923881530761697</v>
      </c>
    </row>
    <row r="37" spans="1:13" x14ac:dyDescent="0.35">
      <c r="A37" t="s">
        <v>80</v>
      </c>
      <c r="B37" t="s">
        <v>81</v>
      </c>
      <c r="C37">
        <v>60.0747680664063</v>
      </c>
      <c r="D37">
        <v>39.737468746552651</v>
      </c>
      <c r="E37" s="4" t="s">
        <v>525</v>
      </c>
      <c r="F37" t="s">
        <v>572</v>
      </c>
      <c r="G37">
        <v>0.55488999999999999</v>
      </c>
      <c r="H37">
        <v>0.44511000000000006</v>
      </c>
      <c r="I37">
        <v>55.488999999999997</v>
      </c>
      <c r="J37">
        <v>44.511000000000003</v>
      </c>
      <c r="K37" t="s">
        <v>576</v>
      </c>
      <c r="L37" t="s">
        <v>581</v>
      </c>
      <c r="M37">
        <v>-1.06121301651001</v>
      </c>
    </row>
    <row r="38" spans="1:13" x14ac:dyDescent="0.35">
      <c r="A38" t="s">
        <v>82</v>
      </c>
      <c r="B38" t="s">
        <v>83</v>
      </c>
      <c r="C38">
        <v>17.1473789215088</v>
      </c>
      <c r="D38">
        <v>7.8133807932385597</v>
      </c>
      <c r="E38" s="4" t="s">
        <v>524</v>
      </c>
      <c r="F38" t="s">
        <v>572</v>
      </c>
      <c r="G38">
        <v>0.43537000000000003</v>
      </c>
      <c r="H38">
        <v>0.56462999999999997</v>
      </c>
      <c r="I38">
        <v>43.537000000000006</v>
      </c>
      <c r="J38">
        <v>56.462999999999994</v>
      </c>
      <c r="K38" t="s">
        <v>576</v>
      </c>
      <c r="L38" t="s">
        <v>581</v>
      </c>
      <c r="M38">
        <v>-2.2245893478393599</v>
      </c>
    </row>
    <row r="39" spans="1:13" x14ac:dyDescent="0.35">
      <c r="A39" t="s">
        <v>84</v>
      </c>
      <c r="B39" t="s">
        <v>85</v>
      </c>
      <c r="C39">
        <v>56.566169738769503</v>
      </c>
      <c r="D39">
        <v>37.336768753293903</v>
      </c>
      <c r="E39" s="4" t="s">
        <v>525</v>
      </c>
      <c r="F39" t="s">
        <v>574</v>
      </c>
      <c r="G39">
        <v>0.66212000000000004</v>
      </c>
      <c r="H39">
        <v>0.33788000000000001</v>
      </c>
      <c r="I39">
        <v>66.212000000000003</v>
      </c>
      <c r="J39">
        <v>33.788000000000004</v>
      </c>
      <c r="K39" t="s">
        <v>576</v>
      </c>
      <c r="L39" t="s">
        <v>581</v>
      </c>
      <c r="M39">
        <v>-0.52345907688140902</v>
      </c>
    </row>
    <row r="40" spans="1:13" x14ac:dyDescent="0.35">
      <c r="A40" t="s">
        <v>86</v>
      </c>
      <c r="B40" t="s">
        <v>87</v>
      </c>
      <c r="C40">
        <v>99.004455566406307</v>
      </c>
      <c r="D40">
        <v>37.362160985634986</v>
      </c>
      <c r="E40" s="4" t="s">
        <v>523</v>
      </c>
      <c r="F40" t="s">
        <v>574</v>
      </c>
      <c r="G40">
        <v>0.76978000000000002</v>
      </c>
      <c r="H40">
        <v>0.23022000000000001</v>
      </c>
      <c r="I40">
        <v>76.978000000000009</v>
      </c>
      <c r="J40">
        <v>23.022000000000002</v>
      </c>
      <c r="K40" t="s">
        <v>577</v>
      </c>
      <c r="L40" t="s">
        <v>581</v>
      </c>
      <c r="M40">
        <v>-0.88716399669647195</v>
      </c>
    </row>
    <row r="41" spans="1:13" x14ac:dyDescent="0.35">
      <c r="A41" t="s">
        <v>88</v>
      </c>
      <c r="B41" t="s">
        <v>89</v>
      </c>
      <c r="C41">
        <v>77.844215393066406</v>
      </c>
      <c r="D41">
        <v>36.266827752156907</v>
      </c>
      <c r="E41" s="4" t="s">
        <v>523</v>
      </c>
      <c r="F41" t="s">
        <v>572</v>
      </c>
      <c r="G41">
        <v>0.28541</v>
      </c>
      <c r="H41">
        <v>0.71458999999999995</v>
      </c>
      <c r="I41">
        <v>28.541</v>
      </c>
      <c r="J41">
        <v>71.458999999999989</v>
      </c>
      <c r="K41" t="s">
        <v>576</v>
      </c>
      <c r="L41" t="s">
        <v>580</v>
      </c>
      <c r="M41">
        <v>2.2001922130584699E-2</v>
      </c>
    </row>
    <row r="42" spans="1:13" x14ac:dyDescent="0.35">
      <c r="A42" t="s">
        <v>90</v>
      </c>
      <c r="B42" t="s">
        <v>91</v>
      </c>
      <c r="C42">
        <v>92.611587524414105</v>
      </c>
      <c r="D42">
        <v>10.764760658894014</v>
      </c>
      <c r="E42" s="4" t="s">
        <v>523</v>
      </c>
      <c r="F42" t="s">
        <v>574</v>
      </c>
      <c r="G42">
        <v>0.66822999999999999</v>
      </c>
      <c r="H42">
        <v>0.33176999999999995</v>
      </c>
      <c r="I42">
        <v>66.822999999999993</v>
      </c>
      <c r="J42">
        <v>33.176999999999992</v>
      </c>
      <c r="K42" t="s">
        <v>577</v>
      </c>
      <c r="L42" t="s">
        <v>580</v>
      </c>
      <c r="M42">
        <v>0.87119019031524703</v>
      </c>
    </row>
    <row r="43" spans="1:13" x14ac:dyDescent="0.35">
      <c r="A43" t="s">
        <v>92</v>
      </c>
      <c r="B43" t="s">
        <v>93</v>
      </c>
      <c r="C43">
        <v>100</v>
      </c>
      <c r="D43">
        <v>19.745221374043478</v>
      </c>
      <c r="E43" s="4">
        <v>1</v>
      </c>
      <c r="F43" t="s">
        <v>572</v>
      </c>
      <c r="G43">
        <v>0.78478999999999999</v>
      </c>
      <c r="H43">
        <v>0.21521000000000001</v>
      </c>
      <c r="I43">
        <v>78.478999999999999</v>
      </c>
      <c r="J43">
        <v>21.521000000000001</v>
      </c>
      <c r="K43" t="s">
        <v>576</v>
      </c>
      <c r="L43" t="s">
        <v>580</v>
      </c>
      <c r="M43">
        <v>0.64855301380157504</v>
      </c>
    </row>
    <row r="44" spans="1:13" x14ac:dyDescent="0.35">
      <c r="A44" t="s">
        <v>98</v>
      </c>
      <c r="B44" t="s">
        <v>99</v>
      </c>
      <c r="C44">
        <v>100</v>
      </c>
      <c r="D44">
        <v>20.182680259461851</v>
      </c>
      <c r="E44" s="4">
        <v>1</v>
      </c>
      <c r="F44" t="s">
        <v>574</v>
      </c>
      <c r="G44">
        <v>0.66774000000000011</v>
      </c>
      <c r="H44">
        <v>0.33226</v>
      </c>
      <c r="I44">
        <v>66.774000000000015</v>
      </c>
      <c r="J44">
        <v>33.225999999999999</v>
      </c>
      <c r="K44" t="s">
        <v>576</v>
      </c>
      <c r="L44" t="s">
        <v>580</v>
      </c>
      <c r="M44">
        <v>0.59378683567047097</v>
      </c>
    </row>
    <row r="45" spans="1:13" x14ac:dyDescent="0.35">
      <c r="A45" t="s">
        <v>100</v>
      </c>
      <c r="B45" t="s">
        <v>101</v>
      </c>
      <c r="C45">
        <v>100</v>
      </c>
      <c r="D45">
        <v>39.498155901572652</v>
      </c>
      <c r="E45" s="4">
        <v>1</v>
      </c>
      <c r="F45" t="s">
        <v>574</v>
      </c>
      <c r="G45">
        <v>0.72983000000000009</v>
      </c>
      <c r="H45">
        <v>0.27017000000000002</v>
      </c>
      <c r="I45">
        <v>72.983000000000004</v>
      </c>
      <c r="J45">
        <v>27.017000000000003</v>
      </c>
      <c r="K45" t="s">
        <v>577</v>
      </c>
      <c r="L45" t="s">
        <v>580</v>
      </c>
      <c r="M45">
        <v>0.96338421106338501</v>
      </c>
    </row>
    <row r="46" spans="1:13" x14ac:dyDescent="0.35">
      <c r="A46" t="s">
        <v>102</v>
      </c>
      <c r="B46" t="s">
        <v>103</v>
      </c>
      <c r="C46">
        <v>100</v>
      </c>
      <c r="D46">
        <v>21.953638704531823</v>
      </c>
      <c r="E46" s="4">
        <v>1</v>
      </c>
      <c r="F46" t="s">
        <v>574</v>
      </c>
      <c r="G46">
        <v>0.75721000000000005</v>
      </c>
      <c r="H46">
        <v>0.24279000000000001</v>
      </c>
      <c r="I46">
        <v>75.721000000000004</v>
      </c>
      <c r="J46">
        <v>24.279</v>
      </c>
      <c r="K46" t="s">
        <v>577</v>
      </c>
      <c r="L46" t="s">
        <v>580</v>
      </c>
      <c r="M46">
        <v>0.66754114627838101</v>
      </c>
    </row>
    <row r="47" spans="1:13" x14ac:dyDescent="0.35">
      <c r="A47" t="s">
        <v>104</v>
      </c>
      <c r="B47" t="s">
        <v>105</v>
      </c>
      <c r="C47">
        <v>51.782691955566399</v>
      </c>
      <c r="D47">
        <v>23.49332270950514</v>
      </c>
      <c r="E47" s="4" t="s">
        <v>525</v>
      </c>
      <c r="F47" t="s">
        <v>572</v>
      </c>
      <c r="G47">
        <v>0.77522999999999986</v>
      </c>
      <c r="H47">
        <v>0.22477000000000003</v>
      </c>
      <c r="I47">
        <v>77.522999999999982</v>
      </c>
      <c r="J47">
        <v>22.477000000000004</v>
      </c>
      <c r="K47" t="s">
        <v>577</v>
      </c>
      <c r="L47" t="s">
        <v>581</v>
      </c>
      <c r="M47">
        <v>-0.628553986549377</v>
      </c>
    </row>
    <row r="48" spans="1:13" x14ac:dyDescent="0.35">
      <c r="A48" t="s">
        <v>106</v>
      </c>
      <c r="B48" t="s">
        <v>107</v>
      </c>
      <c r="C48">
        <v>100</v>
      </c>
      <c r="D48">
        <v>33.821787490484247</v>
      </c>
      <c r="E48" s="4">
        <v>1</v>
      </c>
      <c r="F48" t="s">
        <v>572</v>
      </c>
      <c r="G48">
        <v>0.70098000000000005</v>
      </c>
      <c r="H48">
        <v>0.29901999999999995</v>
      </c>
      <c r="I48">
        <v>70.097999999999999</v>
      </c>
      <c r="J48">
        <v>29.901999999999994</v>
      </c>
      <c r="K48" t="s">
        <v>577</v>
      </c>
      <c r="L48" t="s">
        <v>580</v>
      </c>
      <c r="M48">
        <v>0.97766309976577803</v>
      </c>
    </row>
    <row r="49" spans="1:13" x14ac:dyDescent="0.35">
      <c r="A49" t="s">
        <v>108</v>
      </c>
      <c r="B49" t="s">
        <v>109</v>
      </c>
      <c r="C49">
        <v>100</v>
      </c>
      <c r="D49">
        <v>28.88609000707666</v>
      </c>
      <c r="E49" s="4">
        <v>1</v>
      </c>
      <c r="F49" t="s">
        <v>574</v>
      </c>
      <c r="G49">
        <v>0.8801500000000001</v>
      </c>
      <c r="H49">
        <v>0.11984999999999998</v>
      </c>
      <c r="I49">
        <v>88.015000000000015</v>
      </c>
      <c r="J49">
        <v>11.984999999999998</v>
      </c>
      <c r="K49" t="s">
        <v>577</v>
      </c>
      <c r="L49" t="s">
        <v>580</v>
      </c>
      <c r="M49">
        <v>0.85291242599487305</v>
      </c>
    </row>
    <row r="50" spans="1:13" x14ac:dyDescent="0.35">
      <c r="A50" t="s">
        <v>110</v>
      </c>
      <c r="B50" t="s">
        <v>111</v>
      </c>
      <c r="C50">
        <v>100</v>
      </c>
      <c r="D50">
        <v>25.149287340983324</v>
      </c>
      <c r="E50" s="4">
        <v>1</v>
      </c>
      <c r="F50" t="s">
        <v>572</v>
      </c>
      <c r="G50">
        <v>0.80647000000000002</v>
      </c>
      <c r="H50">
        <v>0.19353000000000001</v>
      </c>
      <c r="I50">
        <v>80.647000000000006</v>
      </c>
      <c r="J50">
        <v>19.353000000000002</v>
      </c>
      <c r="K50" t="s">
        <v>577</v>
      </c>
      <c r="L50" t="s">
        <v>580</v>
      </c>
      <c r="M50">
        <v>0.241259410977364</v>
      </c>
    </row>
    <row r="51" spans="1:13" x14ac:dyDescent="0.35">
      <c r="A51" t="s">
        <v>112</v>
      </c>
      <c r="B51" t="s">
        <v>113</v>
      </c>
      <c r="C51">
        <v>99.439567565917997</v>
      </c>
      <c r="D51">
        <v>43.075051259115924</v>
      </c>
      <c r="E51" s="4" t="s">
        <v>523</v>
      </c>
      <c r="F51" t="s">
        <v>574</v>
      </c>
      <c r="G51">
        <v>0.71860999999999997</v>
      </c>
      <c r="H51">
        <v>0.28138999999999997</v>
      </c>
      <c r="I51">
        <v>71.86099999999999</v>
      </c>
      <c r="J51">
        <v>28.138999999999996</v>
      </c>
      <c r="K51" t="s">
        <v>577</v>
      </c>
      <c r="L51" t="s">
        <v>581</v>
      </c>
      <c r="M51">
        <v>-1.09974193572998</v>
      </c>
    </row>
    <row r="52" spans="1:13" x14ac:dyDescent="0.35">
      <c r="A52" t="s">
        <v>119</v>
      </c>
      <c r="B52" t="s">
        <v>120</v>
      </c>
      <c r="C52">
        <v>99.936813354492202</v>
      </c>
      <c r="D52">
        <v>3.6196980129117247</v>
      </c>
      <c r="E52" s="4">
        <v>1</v>
      </c>
      <c r="F52" t="s">
        <v>572</v>
      </c>
      <c r="G52">
        <v>0.64215999999999995</v>
      </c>
      <c r="H52">
        <v>0.35783999999999999</v>
      </c>
      <c r="I52">
        <v>64.215999999999994</v>
      </c>
      <c r="J52">
        <v>35.783999999999999</v>
      </c>
      <c r="K52" t="s">
        <v>576</v>
      </c>
      <c r="L52" t="s">
        <v>581</v>
      </c>
      <c r="M52">
        <v>-9.1710433363914504E-2</v>
      </c>
    </row>
    <row r="53" spans="1:13" x14ac:dyDescent="0.35">
      <c r="A53" t="s">
        <v>121</v>
      </c>
      <c r="B53" t="s">
        <v>122</v>
      </c>
      <c r="C53">
        <v>100</v>
      </c>
      <c r="D53">
        <v>27.967679947356018</v>
      </c>
      <c r="E53" s="4">
        <v>1</v>
      </c>
      <c r="F53" t="s">
        <v>572</v>
      </c>
      <c r="G53">
        <v>0.43329999999999996</v>
      </c>
      <c r="H53">
        <v>0.56670000000000009</v>
      </c>
      <c r="I53">
        <v>43.33</v>
      </c>
      <c r="J53">
        <v>56.670000000000009</v>
      </c>
      <c r="K53" t="s">
        <v>577</v>
      </c>
      <c r="L53" t="s">
        <v>581</v>
      </c>
      <c r="M53">
        <v>-1.4397268295288099</v>
      </c>
    </row>
    <row r="54" spans="1:13" x14ac:dyDescent="0.35">
      <c r="A54" t="s">
        <v>124</v>
      </c>
      <c r="B54" t="s">
        <v>125</v>
      </c>
      <c r="C54">
        <v>46.680461883544901</v>
      </c>
      <c r="D54">
        <v>43.701987275953577</v>
      </c>
      <c r="E54" s="4" t="s">
        <v>524</v>
      </c>
      <c r="F54" t="s">
        <v>483</v>
      </c>
      <c r="G54">
        <v>0.23038114285714298</v>
      </c>
      <c r="H54">
        <v>0.76961885714285705</v>
      </c>
      <c r="I54">
        <v>23.038114285714297</v>
      </c>
      <c r="J54">
        <v>76.9618857142857</v>
      </c>
      <c r="K54" t="s">
        <v>577</v>
      </c>
      <c r="L54" t="s">
        <v>581</v>
      </c>
      <c r="M54">
        <v>-0.66228240728378296</v>
      </c>
    </row>
    <row r="55" spans="1:13" x14ac:dyDescent="0.35">
      <c r="A55" t="s">
        <v>126</v>
      </c>
      <c r="B55" t="s">
        <v>127</v>
      </c>
      <c r="C55">
        <v>100</v>
      </c>
      <c r="D55">
        <v>21.993465514172836</v>
      </c>
      <c r="E55" s="4">
        <v>1</v>
      </c>
      <c r="F55" t="s">
        <v>574</v>
      </c>
      <c r="G55">
        <v>0.80023999999999995</v>
      </c>
      <c r="H55">
        <v>0.19975999999999999</v>
      </c>
      <c r="I55">
        <v>80.024000000000001</v>
      </c>
      <c r="J55">
        <v>19.975999999999999</v>
      </c>
      <c r="K55" t="s">
        <v>577</v>
      </c>
      <c r="L55" t="s">
        <v>580</v>
      </c>
      <c r="M55">
        <v>0.40221449732780501</v>
      </c>
    </row>
    <row r="56" spans="1:13" x14ac:dyDescent="0.35">
      <c r="A56" t="s">
        <v>128</v>
      </c>
      <c r="B56" t="s">
        <v>129</v>
      </c>
      <c r="C56">
        <v>100</v>
      </c>
      <c r="D56">
        <v>27.726673218997362</v>
      </c>
      <c r="E56" s="4">
        <v>1</v>
      </c>
      <c r="F56" t="s">
        <v>572</v>
      </c>
      <c r="G56">
        <v>0.67415000000000003</v>
      </c>
      <c r="H56">
        <v>0.32584999999999997</v>
      </c>
      <c r="I56">
        <v>67.415000000000006</v>
      </c>
      <c r="J56">
        <v>32.584999999999994</v>
      </c>
      <c r="K56" t="s">
        <v>577</v>
      </c>
      <c r="L56" t="s">
        <v>580</v>
      </c>
      <c r="M56">
        <v>0.66279625892639205</v>
      </c>
    </row>
    <row r="57" spans="1:13" x14ac:dyDescent="0.35">
      <c r="A57" t="s">
        <v>130</v>
      </c>
      <c r="B57" t="s">
        <v>131</v>
      </c>
      <c r="C57">
        <v>42.9</v>
      </c>
      <c r="D57">
        <v>27.078561306511666</v>
      </c>
      <c r="E57" s="4" t="s">
        <v>524</v>
      </c>
      <c r="F57" t="s">
        <v>483</v>
      </c>
      <c r="G57">
        <v>0.20379</v>
      </c>
      <c r="H57">
        <v>0.79620999999999997</v>
      </c>
      <c r="I57">
        <v>20.379000000000001</v>
      </c>
      <c r="J57">
        <v>79.620999999999995</v>
      </c>
      <c r="K57" t="s">
        <v>577</v>
      </c>
      <c r="L57" t="s">
        <v>581</v>
      </c>
      <c r="M57">
        <v>-1.6172451972961399</v>
      </c>
    </row>
    <row r="58" spans="1:13" x14ac:dyDescent="0.35">
      <c r="A58" t="s">
        <v>134</v>
      </c>
      <c r="B58" t="s">
        <v>135</v>
      </c>
      <c r="C58">
        <v>100</v>
      </c>
      <c r="D58">
        <v>23.778812144092417</v>
      </c>
      <c r="E58" s="4">
        <v>1</v>
      </c>
      <c r="F58" t="s">
        <v>574</v>
      </c>
      <c r="G58">
        <v>0.84494999999999998</v>
      </c>
      <c r="H58">
        <v>0.15504999999999999</v>
      </c>
      <c r="I58">
        <v>84.495000000000005</v>
      </c>
      <c r="J58">
        <v>15.504999999999999</v>
      </c>
      <c r="K58" t="s">
        <v>576</v>
      </c>
      <c r="L58" t="s">
        <v>580</v>
      </c>
      <c r="M58">
        <v>0.98259186744689897</v>
      </c>
    </row>
    <row r="59" spans="1:13" x14ac:dyDescent="0.35">
      <c r="A59" t="s">
        <v>136</v>
      </c>
      <c r="B59" t="s">
        <v>137</v>
      </c>
      <c r="C59">
        <v>98.646049499511705</v>
      </c>
      <c r="D59">
        <v>24.116372166551919</v>
      </c>
      <c r="E59" s="4" t="s">
        <v>523</v>
      </c>
      <c r="F59" t="s">
        <v>572</v>
      </c>
      <c r="G59">
        <v>0.54467999999999994</v>
      </c>
      <c r="H59">
        <v>0.45532</v>
      </c>
      <c r="I59">
        <v>54.467999999999996</v>
      </c>
      <c r="J59">
        <v>45.532000000000004</v>
      </c>
      <c r="K59" t="s">
        <v>577</v>
      </c>
      <c r="L59" t="s">
        <v>580</v>
      </c>
      <c r="M59">
        <v>0.89702945947647095</v>
      </c>
    </row>
    <row r="60" spans="1:13" x14ac:dyDescent="0.35">
      <c r="A60" t="s">
        <v>138</v>
      </c>
      <c r="B60" t="s">
        <v>139</v>
      </c>
      <c r="C60">
        <v>100</v>
      </c>
      <c r="D60">
        <v>22.037620730239823</v>
      </c>
      <c r="E60" s="4">
        <v>1</v>
      </c>
      <c r="F60" t="s">
        <v>574</v>
      </c>
      <c r="G60">
        <v>0.79977999999999982</v>
      </c>
      <c r="H60">
        <v>0.20021999999999998</v>
      </c>
      <c r="I60">
        <v>79.97799999999998</v>
      </c>
      <c r="J60">
        <v>20.021999999999998</v>
      </c>
      <c r="K60" t="s">
        <v>576</v>
      </c>
      <c r="L60" t="s">
        <v>581</v>
      </c>
      <c r="M60">
        <v>-0.106349594891071</v>
      </c>
    </row>
    <row r="61" spans="1:13" x14ac:dyDescent="0.35">
      <c r="A61" t="s">
        <v>142</v>
      </c>
      <c r="B61" t="s">
        <v>143</v>
      </c>
      <c r="C61">
        <v>91.395500183105497</v>
      </c>
      <c r="D61">
        <v>22.676810151419954</v>
      </c>
      <c r="E61" s="4" t="s">
        <v>523</v>
      </c>
      <c r="F61" t="s">
        <v>574</v>
      </c>
      <c r="G61">
        <v>0.87549999999999994</v>
      </c>
      <c r="H61">
        <v>0.12449999999999999</v>
      </c>
      <c r="I61">
        <v>87.55</v>
      </c>
      <c r="J61">
        <v>12.45</v>
      </c>
      <c r="K61" t="s">
        <v>577</v>
      </c>
      <c r="L61" t="s">
        <v>581</v>
      </c>
      <c r="M61">
        <v>-0.110105983912945</v>
      </c>
    </row>
    <row r="62" spans="1:13" x14ac:dyDescent="0.35">
      <c r="A62" t="s">
        <v>144</v>
      </c>
      <c r="B62" t="s">
        <v>145</v>
      </c>
      <c r="C62">
        <v>100</v>
      </c>
      <c r="D62">
        <v>35.147152840545836</v>
      </c>
      <c r="E62" s="4">
        <v>1</v>
      </c>
      <c r="F62" t="s">
        <v>574</v>
      </c>
      <c r="G62">
        <v>0.83073000000000008</v>
      </c>
      <c r="H62">
        <v>0.16927</v>
      </c>
      <c r="I62">
        <v>83.073000000000008</v>
      </c>
      <c r="J62">
        <v>16.927</v>
      </c>
      <c r="K62" t="s">
        <v>577</v>
      </c>
      <c r="L62" t="s">
        <v>580</v>
      </c>
      <c r="M62">
        <v>0.34793263673782299</v>
      </c>
    </row>
    <row r="63" spans="1:13" x14ac:dyDescent="0.35">
      <c r="A63" t="s">
        <v>146</v>
      </c>
      <c r="B63" t="s">
        <v>147</v>
      </c>
      <c r="C63">
        <v>100</v>
      </c>
      <c r="D63">
        <v>29.07558495132966</v>
      </c>
      <c r="E63" s="4">
        <v>1</v>
      </c>
      <c r="F63" t="s">
        <v>572</v>
      </c>
      <c r="G63">
        <v>0.54025000000000001</v>
      </c>
      <c r="H63">
        <v>0.45975000000000005</v>
      </c>
      <c r="I63">
        <v>54.024999999999999</v>
      </c>
      <c r="J63">
        <v>45.975000000000001</v>
      </c>
      <c r="K63" t="s">
        <v>576</v>
      </c>
      <c r="L63" t="s">
        <v>581</v>
      </c>
      <c r="M63">
        <v>-0.32011508941650402</v>
      </c>
    </row>
    <row r="64" spans="1:13" x14ac:dyDescent="0.35">
      <c r="A64" t="s">
        <v>148</v>
      </c>
      <c r="B64" t="s">
        <v>149</v>
      </c>
      <c r="C64">
        <v>79.3</v>
      </c>
      <c r="D64">
        <v>8.8230200940300687</v>
      </c>
      <c r="E64" s="4" t="s">
        <v>523</v>
      </c>
      <c r="F64" t="s">
        <v>572</v>
      </c>
      <c r="G64">
        <v>0.55313000000000012</v>
      </c>
      <c r="H64">
        <v>0.44686999999999988</v>
      </c>
      <c r="I64">
        <v>55.313000000000009</v>
      </c>
      <c r="J64">
        <v>44.686999999999991</v>
      </c>
      <c r="K64" t="s">
        <v>577</v>
      </c>
      <c r="L64" t="s">
        <v>581</v>
      </c>
      <c r="M64">
        <v>-0.138907715678215</v>
      </c>
    </row>
    <row r="65" spans="1:13" x14ac:dyDescent="0.35">
      <c r="A65" t="s">
        <v>151</v>
      </c>
      <c r="B65" t="s">
        <v>152</v>
      </c>
      <c r="C65">
        <v>33.5</v>
      </c>
      <c r="D65">
        <v>24.135289045966857</v>
      </c>
      <c r="E65" s="4" t="s">
        <v>524</v>
      </c>
      <c r="F65" t="s">
        <v>572</v>
      </c>
      <c r="G65">
        <v>0.38150000000000001</v>
      </c>
      <c r="H65">
        <v>0.61849999999999994</v>
      </c>
      <c r="I65">
        <v>38.15</v>
      </c>
      <c r="J65">
        <v>61.849999999999994</v>
      </c>
      <c r="K65" t="s">
        <v>577</v>
      </c>
      <c r="L65" t="s">
        <v>581</v>
      </c>
      <c r="M65">
        <v>-0.396070927381516</v>
      </c>
    </row>
    <row r="66" spans="1:13" x14ac:dyDescent="0.35">
      <c r="A66" t="s">
        <v>460</v>
      </c>
      <c r="B66" t="s">
        <v>153</v>
      </c>
      <c r="C66">
        <v>47.757087707519503</v>
      </c>
      <c r="D66">
        <v>26.509427640827383</v>
      </c>
      <c r="E66" s="4" t="s">
        <v>524</v>
      </c>
      <c r="F66" t="s">
        <v>572</v>
      </c>
      <c r="G66">
        <v>0.61</v>
      </c>
      <c r="H66">
        <v>0.39</v>
      </c>
      <c r="I66">
        <v>61</v>
      </c>
      <c r="J66">
        <v>39</v>
      </c>
      <c r="K66" t="s">
        <v>576</v>
      </c>
      <c r="L66" t="s">
        <v>581</v>
      </c>
      <c r="M66">
        <v>-0.44204419851303101</v>
      </c>
    </row>
    <row r="67" spans="1:13" x14ac:dyDescent="0.35">
      <c r="A67" t="s">
        <v>154</v>
      </c>
      <c r="B67" t="s">
        <v>155</v>
      </c>
      <c r="C67">
        <v>14.655790328979499</v>
      </c>
      <c r="D67">
        <v>18.373539199357005</v>
      </c>
      <c r="E67" s="4" t="s">
        <v>524</v>
      </c>
      <c r="F67" t="s">
        <v>572</v>
      </c>
      <c r="G67">
        <v>0.50834000000000001</v>
      </c>
      <c r="H67">
        <v>0.49166000000000004</v>
      </c>
      <c r="I67">
        <v>50.834000000000003</v>
      </c>
      <c r="J67">
        <v>49.166000000000004</v>
      </c>
      <c r="K67" t="s">
        <v>576</v>
      </c>
      <c r="L67" t="s">
        <v>581</v>
      </c>
      <c r="M67">
        <v>-0.44527557492256198</v>
      </c>
    </row>
    <row r="68" spans="1:13" x14ac:dyDescent="0.35">
      <c r="A68" t="s">
        <v>156</v>
      </c>
      <c r="B68" t="s">
        <v>157</v>
      </c>
      <c r="C68">
        <v>67.889289855957003</v>
      </c>
      <c r="D68">
        <v>33.417999133775318</v>
      </c>
      <c r="E68" s="4" t="s">
        <v>525</v>
      </c>
      <c r="F68" t="s">
        <v>574</v>
      </c>
      <c r="G68">
        <v>0.4029600000000001</v>
      </c>
      <c r="H68">
        <v>0.5970399999999999</v>
      </c>
      <c r="I68">
        <v>40.296000000000006</v>
      </c>
      <c r="J68">
        <v>59.703999999999994</v>
      </c>
      <c r="K68" t="s">
        <v>576</v>
      </c>
      <c r="L68" t="s">
        <v>581</v>
      </c>
      <c r="M68">
        <v>-0.146742969751358</v>
      </c>
    </row>
    <row r="69" spans="1:13" x14ac:dyDescent="0.35">
      <c r="A69" t="s">
        <v>158</v>
      </c>
      <c r="B69" t="s">
        <v>159</v>
      </c>
      <c r="C69">
        <v>100</v>
      </c>
      <c r="D69">
        <v>28.086970551983249</v>
      </c>
      <c r="E69" s="4">
        <v>1</v>
      </c>
      <c r="F69" t="s">
        <v>574</v>
      </c>
      <c r="G69">
        <v>0.78643999999999992</v>
      </c>
      <c r="H69">
        <v>0.21356000000000003</v>
      </c>
      <c r="I69">
        <v>78.643999999999991</v>
      </c>
      <c r="J69">
        <v>21.356000000000002</v>
      </c>
      <c r="K69" t="s">
        <v>577</v>
      </c>
      <c r="L69" t="s">
        <v>581</v>
      </c>
      <c r="M69">
        <v>-0.12970364093780501</v>
      </c>
    </row>
    <row r="70" spans="1:13" x14ac:dyDescent="0.35">
      <c r="A70" t="s">
        <v>160</v>
      </c>
      <c r="B70" t="s">
        <v>161</v>
      </c>
      <c r="C70">
        <v>92.344367980957003</v>
      </c>
      <c r="D70">
        <v>11.313659713129901</v>
      </c>
      <c r="E70" s="4" t="s">
        <v>523</v>
      </c>
      <c r="F70" t="s">
        <v>572</v>
      </c>
      <c r="G70">
        <v>0.35656000000000004</v>
      </c>
      <c r="H70">
        <v>0.6434399999999999</v>
      </c>
      <c r="I70">
        <v>35.656000000000006</v>
      </c>
      <c r="J70">
        <v>64.343999999999994</v>
      </c>
      <c r="K70" t="s">
        <v>576</v>
      </c>
      <c r="L70" t="s">
        <v>580</v>
      </c>
      <c r="M70">
        <v>0.99859225749969505</v>
      </c>
    </row>
    <row r="71" spans="1:13" x14ac:dyDescent="0.35">
      <c r="A71" t="s">
        <v>163</v>
      </c>
      <c r="B71" t="s">
        <v>164</v>
      </c>
      <c r="C71">
        <v>91.779228210449205</v>
      </c>
      <c r="D71">
        <v>18.938647126573823</v>
      </c>
      <c r="E71" s="4" t="s">
        <v>523</v>
      </c>
      <c r="F71" t="s">
        <v>572</v>
      </c>
      <c r="G71">
        <v>0.52491999999999994</v>
      </c>
      <c r="H71">
        <v>0.47508</v>
      </c>
      <c r="I71">
        <v>52.491999999999997</v>
      </c>
      <c r="J71">
        <v>47.508000000000003</v>
      </c>
      <c r="K71" t="s">
        <v>576</v>
      </c>
      <c r="L71" t="s">
        <v>581</v>
      </c>
      <c r="M71">
        <v>-0.54500371217727706</v>
      </c>
    </row>
    <row r="72" spans="1:13" x14ac:dyDescent="0.35">
      <c r="A72" t="s">
        <v>166</v>
      </c>
      <c r="B72" t="s">
        <v>167</v>
      </c>
      <c r="C72">
        <v>84.242904663085895</v>
      </c>
      <c r="D72">
        <v>12.052907697338959</v>
      </c>
      <c r="E72" s="4" t="s">
        <v>523</v>
      </c>
      <c r="F72" t="s">
        <v>572</v>
      </c>
      <c r="G72">
        <v>0.28784000000000004</v>
      </c>
      <c r="H72">
        <v>0.7121599999999999</v>
      </c>
      <c r="I72">
        <v>28.784000000000002</v>
      </c>
      <c r="J72">
        <v>71.215999999999994</v>
      </c>
      <c r="K72" t="s">
        <v>577</v>
      </c>
      <c r="L72" t="s">
        <v>581</v>
      </c>
      <c r="M72">
        <v>-3.4218925982713699E-2</v>
      </c>
    </row>
    <row r="73" spans="1:13" x14ac:dyDescent="0.35">
      <c r="A73" t="s">
        <v>169</v>
      </c>
      <c r="B73" t="s">
        <v>170</v>
      </c>
      <c r="C73">
        <v>100</v>
      </c>
      <c r="D73">
        <v>9.5909408559970846</v>
      </c>
      <c r="E73" s="4">
        <v>1</v>
      </c>
      <c r="F73" t="s">
        <v>572</v>
      </c>
      <c r="G73">
        <v>1</v>
      </c>
      <c r="H73">
        <v>0</v>
      </c>
      <c r="I73">
        <v>100</v>
      </c>
      <c r="J73">
        <v>0</v>
      </c>
      <c r="K73" t="s">
        <v>576</v>
      </c>
      <c r="L73" t="s">
        <v>580</v>
      </c>
      <c r="M73">
        <v>0.73615837097168002</v>
      </c>
    </row>
    <row r="74" spans="1:13" x14ac:dyDescent="0.35">
      <c r="A74" t="s">
        <v>171</v>
      </c>
      <c r="B74" t="s">
        <v>172</v>
      </c>
      <c r="C74">
        <v>87.576629638671903</v>
      </c>
      <c r="D74">
        <v>-27.691866654890106</v>
      </c>
      <c r="E74" s="4" t="s">
        <v>523</v>
      </c>
      <c r="F74" t="s">
        <v>572</v>
      </c>
      <c r="G74">
        <v>0.55893000000000004</v>
      </c>
      <c r="H74">
        <v>0.44107000000000002</v>
      </c>
      <c r="I74">
        <v>55.893000000000001</v>
      </c>
      <c r="J74">
        <v>44.106999999999999</v>
      </c>
      <c r="K74" t="s">
        <v>576</v>
      </c>
      <c r="L74" t="s">
        <v>581</v>
      </c>
      <c r="M74">
        <v>-0.43745616078376798</v>
      </c>
    </row>
    <row r="75" spans="1:13" x14ac:dyDescent="0.35">
      <c r="A75" t="s">
        <v>174</v>
      </c>
      <c r="B75" t="s">
        <v>175</v>
      </c>
      <c r="C75">
        <v>100</v>
      </c>
      <c r="D75">
        <v>6.9021509105449965</v>
      </c>
      <c r="E75" s="4">
        <v>1</v>
      </c>
      <c r="F75" t="s">
        <v>574</v>
      </c>
      <c r="G75">
        <v>0.59613000000000005</v>
      </c>
      <c r="H75">
        <v>0.40387000000000001</v>
      </c>
      <c r="I75">
        <v>59.613000000000007</v>
      </c>
      <c r="J75">
        <v>40.387</v>
      </c>
      <c r="K75" t="s">
        <v>577</v>
      </c>
      <c r="L75" t="s">
        <v>580</v>
      </c>
      <c r="M75">
        <v>0.65419113636016801</v>
      </c>
    </row>
    <row r="76" spans="1:13" x14ac:dyDescent="0.35">
      <c r="A76" t="s">
        <v>176</v>
      </c>
      <c r="B76" t="s">
        <v>177</v>
      </c>
      <c r="C76">
        <v>38.6901664733887</v>
      </c>
      <c r="D76">
        <v>14.027983084375716</v>
      </c>
      <c r="E76" s="4" t="s">
        <v>524</v>
      </c>
      <c r="F76" t="s">
        <v>572</v>
      </c>
      <c r="G76">
        <v>0.60883000000000009</v>
      </c>
      <c r="H76">
        <v>0.39116999999999991</v>
      </c>
      <c r="I76">
        <v>60.88300000000001</v>
      </c>
      <c r="J76">
        <v>39.11699999999999</v>
      </c>
      <c r="K76" t="s">
        <v>576</v>
      </c>
      <c r="L76" t="s">
        <v>581</v>
      </c>
      <c r="M76">
        <v>-0.74554747343063399</v>
      </c>
    </row>
    <row r="77" spans="1:13" x14ac:dyDescent="0.35">
      <c r="A77" t="s">
        <v>178</v>
      </c>
      <c r="B77" t="s">
        <v>179</v>
      </c>
      <c r="C77">
        <v>100</v>
      </c>
      <c r="D77">
        <v>15.651797242626229</v>
      </c>
      <c r="E77" s="4">
        <v>1</v>
      </c>
      <c r="F77" t="s">
        <v>574</v>
      </c>
      <c r="G77">
        <v>0.72108000000000005</v>
      </c>
      <c r="H77">
        <v>0.27892</v>
      </c>
      <c r="I77">
        <v>72.108000000000004</v>
      </c>
      <c r="J77">
        <v>27.891999999999999</v>
      </c>
      <c r="K77" t="s">
        <v>577</v>
      </c>
      <c r="L77" t="s">
        <v>580</v>
      </c>
      <c r="M77">
        <v>0.64338093996047996</v>
      </c>
    </row>
    <row r="78" spans="1:13" x14ac:dyDescent="0.35">
      <c r="A78" t="s">
        <v>184</v>
      </c>
      <c r="B78" t="s">
        <v>185</v>
      </c>
      <c r="C78">
        <v>97.62</v>
      </c>
      <c r="D78">
        <v>16.599271820790257</v>
      </c>
      <c r="E78" s="4" t="s">
        <v>523</v>
      </c>
      <c r="F78" t="s">
        <v>572</v>
      </c>
      <c r="G78">
        <v>0.55176999999999998</v>
      </c>
      <c r="H78">
        <v>0.44822999999999996</v>
      </c>
      <c r="I78">
        <v>55.177</v>
      </c>
      <c r="J78">
        <v>44.822999999999993</v>
      </c>
      <c r="K78" t="s">
        <v>576</v>
      </c>
      <c r="L78" t="s">
        <v>581</v>
      </c>
      <c r="M78">
        <v>-0.379699736833572</v>
      </c>
    </row>
    <row r="79" spans="1:13" x14ac:dyDescent="0.35">
      <c r="A79" t="s">
        <v>188</v>
      </c>
      <c r="B79" t="s">
        <v>189</v>
      </c>
      <c r="C79">
        <v>84.526817321777301</v>
      </c>
      <c r="D79">
        <v>24.747505172738197</v>
      </c>
      <c r="E79" s="4" t="s">
        <v>523</v>
      </c>
      <c r="F79" t="s">
        <v>572</v>
      </c>
      <c r="G79">
        <v>0.33534999999999998</v>
      </c>
      <c r="H79">
        <v>0.66464999999999996</v>
      </c>
      <c r="I79">
        <v>33.534999999999997</v>
      </c>
      <c r="J79">
        <v>66.465000000000003</v>
      </c>
      <c r="K79" t="s">
        <v>577</v>
      </c>
      <c r="L79" t="s">
        <v>581</v>
      </c>
      <c r="M79">
        <v>-0.96042650938034102</v>
      </c>
    </row>
    <row r="80" spans="1:13" x14ac:dyDescent="0.35">
      <c r="A80" t="s">
        <v>191</v>
      </c>
      <c r="B80" t="s">
        <v>192</v>
      </c>
      <c r="C80">
        <v>100</v>
      </c>
      <c r="D80">
        <v>9.4902848789329415</v>
      </c>
      <c r="E80" s="4">
        <v>1</v>
      </c>
      <c r="F80" t="s">
        <v>572</v>
      </c>
      <c r="G80">
        <v>0.63834000000000002</v>
      </c>
      <c r="H80">
        <v>0.36165999999999998</v>
      </c>
      <c r="I80">
        <v>63.834000000000003</v>
      </c>
      <c r="J80">
        <v>36.165999999999997</v>
      </c>
      <c r="K80" t="s">
        <v>576</v>
      </c>
      <c r="L80" t="s">
        <v>580</v>
      </c>
      <c r="M80">
        <v>0.83384966850280795</v>
      </c>
    </row>
    <row r="81" spans="1:13" x14ac:dyDescent="0.35">
      <c r="A81" t="s">
        <v>461</v>
      </c>
      <c r="B81" t="s">
        <v>193</v>
      </c>
      <c r="C81">
        <v>100</v>
      </c>
      <c r="D81">
        <v>18.747027255151337</v>
      </c>
      <c r="E81" s="4">
        <v>1</v>
      </c>
      <c r="F81" t="s">
        <v>574</v>
      </c>
      <c r="G81">
        <v>0.74</v>
      </c>
      <c r="H81">
        <v>0.26</v>
      </c>
      <c r="I81">
        <v>74</v>
      </c>
      <c r="J81">
        <v>26</v>
      </c>
      <c r="K81" t="s">
        <v>577</v>
      </c>
      <c r="L81" t="s">
        <v>581</v>
      </c>
      <c r="M81">
        <v>-0.81402063369750999</v>
      </c>
    </row>
    <row r="82" spans="1:13" x14ac:dyDescent="0.35">
      <c r="A82" t="s">
        <v>194</v>
      </c>
      <c r="B82" t="s">
        <v>195</v>
      </c>
      <c r="C82">
        <v>100</v>
      </c>
      <c r="D82">
        <v>-14.347000479827202</v>
      </c>
      <c r="E82" s="4">
        <v>1</v>
      </c>
      <c r="F82" t="s">
        <v>572</v>
      </c>
      <c r="G82">
        <v>0.69723000000000002</v>
      </c>
      <c r="H82">
        <v>0.30277000000000004</v>
      </c>
      <c r="I82">
        <v>69.722999999999999</v>
      </c>
      <c r="J82">
        <v>30.277000000000005</v>
      </c>
      <c r="K82" t="s">
        <v>577</v>
      </c>
      <c r="L82" t="s">
        <v>581</v>
      </c>
      <c r="M82">
        <v>-2.30333304405212</v>
      </c>
    </row>
    <row r="83" spans="1:13" x14ac:dyDescent="0.35">
      <c r="A83" t="s">
        <v>196</v>
      </c>
      <c r="B83" t="s">
        <v>197</v>
      </c>
      <c r="C83">
        <v>100</v>
      </c>
      <c r="D83">
        <v>9.9696802259649377</v>
      </c>
      <c r="E83" s="4">
        <v>1</v>
      </c>
      <c r="F83" t="s">
        <v>572</v>
      </c>
      <c r="G83">
        <v>0.94318999999999997</v>
      </c>
      <c r="H83">
        <v>5.6810000000000006E-2</v>
      </c>
      <c r="I83">
        <v>94.319000000000003</v>
      </c>
      <c r="J83">
        <v>5.6810000000000009</v>
      </c>
      <c r="K83" t="s">
        <v>576</v>
      </c>
      <c r="L83" t="s">
        <v>580</v>
      </c>
      <c r="M83">
        <v>1.3465887308120701</v>
      </c>
    </row>
    <row r="84" spans="1:13" x14ac:dyDescent="0.35">
      <c r="A84" t="s">
        <v>198</v>
      </c>
      <c r="B84" t="s">
        <v>199</v>
      </c>
      <c r="C84">
        <v>100</v>
      </c>
      <c r="D84">
        <v>14.506102382277161</v>
      </c>
      <c r="E84" s="4">
        <v>1</v>
      </c>
      <c r="F84" t="s">
        <v>572</v>
      </c>
      <c r="G84">
        <v>0.92269999999999996</v>
      </c>
      <c r="H84">
        <v>7.7300000000000008E-2</v>
      </c>
      <c r="I84">
        <v>92.27</v>
      </c>
      <c r="J84">
        <v>7.73</v>
      </c>
      <c r="K84" t="s">
        <v>577</v>
      </c>
      <c r="L84" t="s">
        <v>581</v>
      </c>
      <c r="M84">
        <v>-0.79936724901199296</v>
      </c>
    </row>
    <row r="85" spans="1:13" x14ac:dyDescent="0.35">
      <c r="A85" t="s">
        <v>200</v>
      </c>
      <c r="B85" t="s">
        <v>201</v>
      </c>
      <c r="C85">
        <v>100</v>
      </c>
      <c r="D85">
        <v>20.655551456072526</v>
      </c>
      <c r="E85" s="4">
        <v>1</v>
      </c>
      <c r="F85" t="s">
        <v>574</v>
      </c>
      <c r="G85">
        <v>0.69277000000000011</v>
      </c>
      <c r="H85">
        <v>0.30723000000000006</v>
      </c>
      <c r="I85">
        <v>69.277000000000015</v>
      </c>
      <c r="J85">
        <v>30.723000000000006</v>
      </c>
      <c r="K85" t="s">
        <v>577</v>
      </c>
      <c r="L85" t="s">
        <v>580</v>
      </c>
      <c r="M85">
        <v>0.355933427810669</v>
      </c>
    </row>
    <row r="86" spans="1:13" x14ac:dyDescent="0.35">
      <c r="A86" t="s">
        <v>202</v>
      </c>
      <c r="B86" t="s">
        <v>203</v>
      </c>
      <c r="C86">
        <v>98.204269409179702</v>
      </c>
      <c r="D86">
        <v>25.137847810288672</v>
      </c>
      <c r="E86" s="4" t="s">
        <v>523</v>
      </c>
      <c r="F86" t="s">
        <v>572</v>
      </c>
      <c r="G86">
        <v>0.55282999999999993</v>
      </c>
      <c r="H86">
        <v>0.44717000000000001</v>
      </c>
      <c r="I86">
        <v>55.282999999999994</v>
      </c>
      <c r="J86">
        <v>44.716999999999999</v>
      </c>
      <c r="K86" t="s">
        <v>577</v>
      </c>
      <c r="L86" t="s">
        <v>580</v>
      </c>
      <c r="M86">
        <v>0.295468419790268</v>
      </c>
    </row>
    <row r="87" spans="1:13" x14ac:dyDescent="0.35">
      <c r="A87" t="s">
        <v>204</v>
      </c>
      <c r="B87" t="s">
        <v>205</v>
      </c>
      <c r="C87">
        <v>100</v>
      </c>
      <c r="D87">
        <v>12.257034233516096</v>
      </c>
      <c r="E87" s="4">
        <v>1</v>
      </c>
      <c r="F87" t="s">
        <v>572</v>
      </c>
      <c r="G87">
        <v>0.84126999999999996</v>
      </c>
      <c r="H87">
        <v>0.15872999999999998</v>
      </c>
      <c r="I87">
        <v>84.126999999999995</v>
      </c>
      <c r="J87">
        <v>15.872999999999998</v>
      </c>
      <c r="K87" t="s">
        <v>576</v>
      </c>
      <c r="L87" t="s">
        <v>581</v>
      </c>
      <c r="M87">
        <v>-0.496246248483658</v>
      </c>
    </row>
    <row r="88" spans="1:13" x14ac:dyDescent="0.35">
      <c r="A88" t="s">
        <v>206</v>
      </c>
      <c r="B88" t="s">
        <v>207</v>
      </c>
      <c r="C88">
        <v>100</v>
      </c>
      <c r="D88">
        <v>14.63122907176942</v>
      </c>
      <c r="E88" s="4">
        <v>1</v>
      </c>
      <c r="F88" t="s">
        <v>574</v>
      </c>
      <c r="G88">
        <v>0.94316000000000011</v>
      </c>
      <c r="H88">
        <v>5.6840000000000009E-2</v>
      </c>
      <c r="I88">
        <v>94.316000000000017</v>
      </c>
      <c r="J88">
        <v>5.6840000000000011</v>
      </c>
      <c r="K88" t="s">
        <v>577</v>
      </c>
      <c r="L88" t="s">
        <v>580</v>
      </c>
      <c r="M88">
        <v>0.96818900108337402</v>
      </c>
    </row>
    <row r="89" spans="1:13" x14ac:dyDescent="0.35">
      <c r="A89" t="s">
        <v>208</v>
      </c>
      <c r="B89" t="s">
        <v>209</v>
      </c>
      <c r="C89">
        <v>100</v>
      </c>
      <c r="D89">
        <v>27.165781412067254</v>
      </c>
      <c r="E89" s="4">
        <v>1</v>
      </c>
      <c r="F89" t="s">
        <v>574</v>
      </c>
      <c r="G89">
        <v>0.53238999999999992</v>
      </c>
      <c r="H89">
        <v>0.46761000000000003</v>
      </c>
      <c r="I89">
        <v>53.23899999999999</v>
      </c>
      <c r="J89">
        <v>46.761000000000003</v>
      </c>
      <c r="K89" t="s">
        <v>577</v>
      </c>
      <c r="L89" t="s">
        <v>580</v>
      </c>
      <c r="M89">
        <v>1.46297342143953E-3</v>
      </c>
    </row>
    <row r="90" spans="1:13" x14ac:dyDescent="0.35">
      <c r="A90" t="s">
        <v>210</v>
      </c>
      <c r="B90" t="s">
        <v>211</v>
      </c>
      <c r="C90">
        <v>56</v>
      </c>
      <c r="D90">
        <v>5.698790837536329</v>
      </c>
      <c r="E90" s="4" t="s">
        <v>525</v>
      </c>
      <c r="F90" t="s">
        <v>483</v>
      </c>
      <c r="G90">
        <v>0.26494000000000001</v>
      </c>
      <c r="H90">
        <v>0.73506000000000005</v>
      </c>
      <c r="I90">
        <v>26.494</v>
      </c>
      <c r="J90">
        <v>73.506</v>
      </c>
      <c r="K90" t="s">
        <v>576</v>
      </c>
      <c r="L90" t="s">
        <v>581</v>
      </c>
      <c r="M90">
        <v>-1.3544565439224201</v>
      </c>
    </row>
    <row r="91" spans="1:13" x14ac:dyDescent="0.35">
      <c r="A91" t="s">
        <v>212</v>
      </c>
      <c r="B91" t="s">
        <v>213</v>
      </c>
      <c r="C91">
        <v>99.996101379394503</v>
      </c>
      <c r="D91">
        <v>10.44291024534931</v>
      </c>
      <c r="E91" s="4">
        <v>1</v>
      </c>
      <c r="F91" t="s">
        <v>572</v>
      </c>
      <c r="G91">
        <v>0.36014000000000002</v>
      </c>
      <c r="H91">
        <v>0.6398600000000001</v>
      </c>
      <c r="I91">
        <v>36.014000000000003</v>
      </c>
      <c r="J91">
        <v>63.986000000000011</v>
      </c>
      <c r="K91" t="s">
        <v>576</v>
      </c>
      <c r="L91" t="s">
        <v>581</v>
      </c>
      <c r="M91">
        <v>-0.65201967954635598</v>
      </c>
    </row>
    <row r="92" spans="1:13" x14ac:dyDescent="0.35">
      <c r="A92" t="s">
        <v>214</v>
      </c>
      <c r="B92" t="s">
        <v>215</v>
      </c>
      <c r="C92">
        <v>49.770656585693402</v>
      </c>
      <c r="D92">
        <v>1.7278176433318895</v>
      </c>
      <c r="E92" s="4" t="s">
        <v>524</v>
      </c>
      <c r="F92" t="s">
        <v>483</v>
      </c>
      <c r="G92">
        <v>0.2118000000000001</v>
      </c>
      <c r="H92">
        <v>0.7881999999999999</v>
      </c>
      <c r="I92">
        <v>21.18000000000001</v>
      </c>
      <c r="J92">
        <v>78.819999999999993</v>
      </c>
      <c r="K92" t="s">
        <v>577</v>
      </c>
      <c r="L92" t="s">
        <v>580</v>
      </c>
      <c r="M92">
        <v>0.20619080960750599</v>
      </c>
    </row>
    <row r="93" spans="1:13" x14ac:dyDescent="0.35">
      <c r="A93" t="s">
        <v>216</v>
      </c>
      <c r="B93" t="s">
        <v>217</v>
      </c>
      <c r="C93">
        <v>84.936271667480497</v>
      </c>
      <c r="D93">
        <v>0.25838615749747146</v>
      </c>
      <c r="E93" s="4" t="s">
        <v>523</v>
      </c>
      <c r="F93" t="s">
        <v>572</v>
      </c>
      <c r="G93">
        <v>0.44603000000000009</v>
      </c>
      <c r="H93">
        <v>0.55396999999999996</v>
      </c>
      <c r="I93">
        <v>44.603000000000009</v>
      </c>
      <c r="J93">
        <v>55.396999999999998</v>
      </c>
      <c r="K93" t="s">
        <v>577</v>
      </c>
      <c r="L93" t="s">
        <v>580</v>
      </c>
      <c r="M93">
        <v>0.84692633152008101</v>
      </c>
    </row>
    <row r="94" spans="1:13" x14ac:dyDescent="0.35">
      <c r="A94" t="s">
        <v>218</v>
      </c>
      <c r="B94" t="s">
        <v>219</v>
      </c>
      <c r="C94">
        <v>100</v>
      </c>
      <c r="D94">
        <v>-8.9883603700994623</v>
      </c>
      <c r="E94" s="4">
        <v>1</v>
      </c>
      <c r="F94" t="s">
        <v>572</v>
      </c>
      <c r="G94">
        <v>0.32279000000000008</v>
      </c>
      <c r="H94">
        <v>0.67720999999999998</v>
      </c>
      <c r="I94">
        <v>32.279000000000011</v>
      </c>
      <c r="J94">
        <v>67.721000000000004</v>
      </c>
      <c r="K94" t="s">
        <v>576</v>
      </c>
      <c r="L94" t="s">
        <v>580</v>
      </c>
      <c r="M94">
        <v>0.60680544376373302</v>
      </c>
    </row>
    <row r="95" spans="1:13" x14ac:dyDescent="0.35">
      <c r="A95" t="s">
        <v>220</v>
      </c>
      <c r="B95" t="s">
        <v>221</v>
      </c>
      <c r="C95">
        <v>100</v>
      </c>
      <c r="D95">
        <v>12.199877944108849</v>
      </c>
      <c r="E95" s="4">
        <v>1</v>
      </c>
      <c r="F95" t="s">
        <v>572</v>
      </c>
      <c r="G95">
        <v>0.82711999999999997</v>
      </c>
      <c r="H95">
        <v>0.17288000000000001</v>
      </c>
      <c r="I95">
        <v>82.712000000000003</v>
      </c>
      <c r="J95">
        <v>17.288</v>
      </c>
      <c r="K95" t="s">
        <v>577</v>
      </c>
      <c r="L95" t="s">
        <v>580</v>
      </c>
      <c r="M95">
        <v>0.15357650816440599</v>
      </c>
    </row>
    <row r="96" spans="1:13" x14ac:dyDescent="0.35">
      <c r="A96" t="s">
        <v>222</v>
      </c>
      <c r="B96" t="s">
        <v>223</v>
      </c>
      <c r="C96">
        <v>100</v>
      </c>
      <c r="D96">
        <v>37.707391471970851</v>
      </c>
      <c r="E96" s="4">
        <v>1</v>
      </c>
      <c r="F96" t="s">
        <v>574</v>
      </c>
      <c r="G96">
        <v>0.98373999999999995</v>
      </c>
      <c r="H96">
        <v>1.626E-2</v>
      </c>
      <c r="I96">
        <v>98.373999999999995</v>
      </c>
      <c r="J96">
        <v>1.6260000000000001</v>
      </c>
      <c r="K96" t="s">
        <v>577</v>
      </c>
      <c r="L96" t="s">
        <v>581</v>
      </c>
      <c r="M96">
        <v>-5.6500710546970402E-2</v>
      </c>
    </row>
    <row r="97" spans="1:13" x14ac:dyDescent="0.35">
      <c r="A97" t="s">
        <v>225</v>
      </c>
      <c r="B97" t="s">
        <v>226</v>
      </c>
      <c r="C97">
        <v>87.095771789550795</v>
      </c>
      <c r="D97">
        <v>9.9361403870204832</v>
      </c>
      <c r="E97" s="4" t="s">
        <v>523</v>
      </c>
      <c r="F97" t="s">
        <v>483</v>
      </c>
      <c r="G97">
        <v>0.40669</v>
      </c>
      <c r="H97">
        <v>0.59331</v>
      </c>
      <c r="I97">
        <v>40.668999999999997</v>
      </c>
      <c r="J97">
        <v>59.331000000000003</v>
      </c>
      <c r="K97" t="s">
        <v>576</v>
      </c>
      <c r="L97" t="s">
        <v>580</v>
      </c>
      <c r="M97">
        <v>0.52490651607513406</v>
      </c>
    </row>
    <row r="98" spans="1:13" x14ac:dyDescent="0.35">
      <c r="A98" t="s">
        <v>227</v>
      </c>
      <c r="B98" t="s">
        <v>228</v>
      </c>
      <c r="C98">
        <v>100</v>
      </c>
      <c r="D98">
        <v>6.0933832000307051</v>
      </c>
      <c r="E98" s="4">
        <v>1</v>
      </c>
      <c r="F98" t="s">
        <v>572</v>
      </c>
      <c r="G98">
        <v>0.8803700000000001</v>
      </c>
      <c r="H98">
        <v>0.11962999999999999</v>
      </c>
      <c r="I98">
        <v>88.037000000000006</v>
      </c>
      <c r="J98">
        <v>11.962999999999999</v>
      </c>
      <c r="K98" t="s">
        <v>577</v>
      </c>
      <c r="L98" t="s">
        <v>581</v>
      </c>
      <c r="M98">
        <v>-1.61568403244019</v>
      </c>
    </row>
    <row r="99" spans="1:13" x14ac:dyDescent="0.35">
      <c r="A99" t="s">
        <v>229</v>
      </c>
      <c r="B99" t="s">
        <v>230</v>
      </c>
      <c r="C99">
        <v>19.8</v>
      </c>
      <c r="D99">
        <v>2.9312416332841709</v>
      </c>
      <c r="E99" s="4" t="s">
        <v>524</v>
      </c>
      <c r="F99" t="s">
        <v>572</v>
      </c>
      <c r="G99">
        <v>0.50505</v>
      </c>
      <c r="H99">
        <v>0.49495</v>
      </c>
      <c r="I99">
        <v>50.505000000000003</v>
      </c>
      <c r="J99">
        <v>49.494999999999997</v>
      </c>
      <c r="K99" t="s">
        <v>577</v>
      </c>
      <c r="L99" t="s">
        <v>581</v>
      </c>
      <c r="M99">
        <v>-0.441768199205399</v>
      </c>
    </row>
    <row r="100" spans="1:13" x14ac:dyDescent="0.35">
      <c r="A100" t="s">
        <v>231</v>
      </c>
      <c r="B100" t="s">
        <v>232</v>
      </c>
      <c r="C100">
        <v>98.536727905273494</v>
      </c>
      <c r="D100">
        <v>10.991215791433035</v>
      </c>
      <c r="E100" s="4" t="s">
        <v>523</v>
      </c>
      <c r="F100" t="s">
        <v>574</v>
      </c>
      <c r="G100">
        <v>0.78960999999999992</v>
      </c>
      <c r="H100">
        <v>0.21039000000000002</v>
      </c>
      <c r="I100">
        <v>78.960999999999999</v>
      </c>
      <c r="J100">
        <v>21.039000000000001</v>
      </c>
      <c r="K100" t="s">
        <v>576</v>
      </c>
      <c r="L100" t="s">
        <v>581</v>
      </c>
      <c r="M100">
        <v>-2.2747378349304199</v>
      </c>
    </row>
    <row r="101" spans="1:13" x14ac:dyDescent="0.35">
      <c r="A101" t="s">
        <v>233</v>
      </c>
      <c r="B101" t="s">
        <v>234</v>
      </c>
      <c r="C101">
        <v>97.760917663574205</v>
      </c>
      <c r="D101">
        <v>-4.2333310822393928</v>
      </c>
      <c r="E101" s="4" t="s">
        <v>523</v>
      </c>
      <c r="F101" t="s">
        <v>572</v>
      </c>
      <c r="G101">
        <v>0.18585999999999991</v>
      </c>
      <c r="H101">
        <v>0.8141400000000002</v>
      </c>
      <c r="I101">
        <v>18.585999999999991</v>
      </c>
      <c r="J101">
        <v>81.414000000000016</v>
      </c>
      <c r="K101" t="s">
        <v>577</v>
      </c>
      <c r="L101" t="s">
        <v>580</v>
      </c>
      <c r="M101">
        <v>0.99859225749969505</v>
      </c>
    </row>
    <row r="102" spans="1:13" x14ac:dyDescent="0.35">
      <c r="A102" t="s">
        <v>238</v>
      </c>
      <c r="B102" t="s">
        <v>239</v>
      </c>
      <c r="C102">
        <v>100</v>
      </c>
      <c r="D102">
        <v>10.33308973122946</v>
      </c>
      <c r="E102" s="4">
        <v>1</v>
      </c>
      <c r="F102" t="s">
        <v>572</v>
      </c>
      <c r="G102">
        <v>0.14286000000000004</v>
      </c>
      <c r="H102">
        <v>0.8571399999999999</v>
      </c>
      <c r="I102">
        <v>14.286000000000005</v>
      </c>
      <c r="J102">
        <v>85.713999999999984</v>
      </c>
      <c r="K102" t="s">
        <v>576</v>
      </c>
      <c r="L102" t="s">
        <v>580</v>
      </c>
      <c r="M102">
        <v>1.45326995849609</v>
      </c>
    </row>
    <row r="103" spans="1:13" x14ac:dyDescent="0.35">
      <c r="A103" t="s">
        <v>240</v>
      </c>
      <c r="B103" t="s">
        <v>241</v>
      </c>
      <c r="C103">
        <v>95.588233947753906</v>
      </c>
      <c r="D103">
        <v>8.9067363600672813</v>
      </c>
      <c r="E103" s="4" t="s">
        <v>523</v>
      </c>
      <c r="F103" t="s">
        <v>572</v>
      </c>
      <c r="G103">
        <v>0.18474999999999983</v>
      </c>
      <c r="H103">
        <v>0.81525000000000014</v>
      </c>
      <c r="I103">
        <v>18.474999999999984</v>
      </c>
      <c r="J103">
        <v>81.52500000000002</v>
      </c>
      <c r="K103" t="s">
        <v>577</v>
      </c>
      <c r="L103" t="s">
        <v>581</v>
      </c>
      <c r="M103">
        <v>-1.1340050026774399E-2</v>
      </c>
    </row>
    <row r="104" spans="1:13" x14ac:dyDescent="0.35">
      <c r="A104" t="s">
        <v>244</v>
      </c>
      <c r="B104" t="s">
        <v>245</v>
      </c>
      <c r="C104">
        <v>29.7333087921143</v>
      </c>
      <c r="D104">
        <v>4.0789901502689174</v>
      </c>
      <c r="E104" s="4" t="s">
        <v>524</v>
      </c>
      <c r="F104" t="s">
        <v>572</v>
      </c>
      <c r="G104">
        <v>0.28371999999999997</v>
      </c>
      <c r="H104">
        <v>0.71627999999999992</v>
      </c>
      <c r="I104">
        <v>28.371999999999996</v>
      </c>
      <c r="J104">
        <v>71.627999999999986</v>
      </c>
      <c r="K104" t="s">
        <v>576</v>
      </c>
      <c r="L104" t="s">
        <v>581</v>
      </c>
      <c r="M104">
        <v>-0.24485586583614299</v>
      </c>
    </row>
    <row r="105" spans="1:13" x14ac:dyDescent="0.35">
      <c r="A105" t="s">
        <v>247</v>
      </c>
      <c r="B105" t="s">
        <v>248</v>
      </c>
      <c r="C105">
        <v>100</v>
      </c>
      <c r="D105">
        <v>5.3293849867343956</v>
      </c>
      <c r="E105" s="4">
        <v>1</v>
      </c>
      <c r="F105" t="s">
        <v>572</v>
      </c>
      <c r="G105">
        <v>0.66532999999999998</v>
      </c>
      <c r="H105">
        <v>0.33466999999999997</v>
      </c>
      <c r="I105">
        <v>66.533000000000001</v>
      </c>
      <c r="J105">
        <v>33.466999999999999</v>
      </c>
      <c r="K105" t="s">
        <v>577</v>
      </c>
      <c r="L105" t="s">
        <v>580</v>
      </c>
      <c r="M105">
        <v>0.81472122669220004</v>
      </c>
    </row>
    <row r="106" spans="1:13" x14ac:dyDescent="0.35">
      <c r="A106" t="s">
        <v>249</v>
      </c>
      <c r="B106" t="s">
        <v>250</v>
      </c>
      <c r="C106">
        <v>100</v>
      </c>
      <c r="D106">
        <v>9.7311955311529328</v>
      </c>
      <c r="E106" s="4">
        <v>1</v>
      </c>
      <c r="F106" t="s">
        <v>572</v>
      </c>
      <c r="G106">
        <v>0.90688999999999997</v>
      </c>
      <c r="H106">
        <v>9.3110000000000082E-2</v>
      </c>
      <c r="I106">
        <v>90.688999999999993</v>
      </c>
      <c r="J106">
        <v>9.3110000000000088</v>
      </c>
      <c r="K106" t="s">
        <v>576</v>
      </c>
      <c r="L106" t="s">
        <v>580</v>
      </c>
      <c r="M106">
        <v>1.4036171436309799</v>
      </c>
    </row>
    <row r="107" spans="1:13" x14ac:dyDescent="0.35">
      <c r="A107" t="s">
        <v>251</v>
      </c>
      <c r="B107" t="s">
        <v>252</v>
      </c>
      <c r="C107">
        <v>100</v>
      </c>
      <c r="D107">
        <v>13.110660820959275</v>
      </c>
      <c r="E107" s="4">
        <v>1</v>
      </c>
      <c r="F107" t="s">
        <v>574</v>
      </c>
      <c r="G107">
        <v>0.67357</v>
      </c>
      <c r="H107">
        <v>0.32642999999999994</v>
      </c>
      <c r="I107">
        <v>67.356999999999999</v>
      </c>
      <c r="J107">
        <v>32.642999999999994</v>
      </c>
      <c r="K107" t="s">
        <v>576</v>
      </c>
      <c r="L107" t="s">
        <v>580</v>
      </c>
      <c r="M107">
        <v>0.46721956133842502</v>
      </c>
    </row>
    <row r="108" spans="1:13" x14ac:dyDescent="0.35">
      <c r="A108" t="s">
        <v>253</v>
      </c>
      <c r="B108" t="s">
        <v>254</v>
      </c>
      <c r="C108">
        <v>100</v>
      </c>
      <c r="D108">
        <v>17.362693553881925</v>
      </c>
      <c r="E108" s="4">
        <v>1</v>
      </c>
      <c r="F108" t="s">
        <v>572</v>
      </c>
      <c r="G108">
        <v>1</v>
      </c>
      <c r="H108">
        <v>0</v>
      </c>
      <c r="I108">
        <v>100</v>
      </c>
      <c r="J108">
        <v>0</v>
      </c>
      <c r="K108" t="s">
        <v>577</v>
      </c>
      <c r="L108" t="s">
        <v>580</v>
      </c>
      <c r="M108">
        <v>1.3905671834945701</v>
      </c>
    </row>
    <row r="109" spans="1:13" x14ac:dyDescent="0.35">
      <c r="A109" t="s">
        <v>256</v>
      </c>
      <c r="B109" t="s">
        <v>257</v>
      </c>
      <c r="C109">
        <v>100</v>
      </c>
      <c r="D109">
        <v>5.1260143715463453</v>
      </c>
      <c r="E109" s="4">
        <v>1</v>
      </c>
      <c r="F109" t="s">
        <v>572</v>
      </c>
      <c r="G109">
        <v>0.61172000000000004</v>
      </c>
      <c r="H109">
        <v>0.38828000000000001</v>
      </c>
      <c r="I109">
        <v>61.172000000000004</v>
      </c>
      <c r="J109">
        <v>38.828000000000003</v>
      </c>
      <c r="K109" t="s">
        <v>576</v>
      </c>
      <c r="L109" t="s">
        <v>581</v>
      </c>
      <c r="M109">
        <v>-0.31761777400970498</v>
      </c>
    </row>
    <row r="110" spans="1:13" x14ac:dyDescent="0.35">
      <c r="A110" t="s">
        <v>259</v>
      </c>
      <c r="B110" t="s">
        <v>260</v>
      </c>
      <c r="C110">
        <v>100</v>
      </c>
      <c r="D110">
        <v>26.125965889714365</v>
      </c>
      <c r="E110" s="4">
        <v>1</v>
      </c>
      <c r="F110" t="s">
        <v>572</v>
      </c>
      <c r="G110">
        <v>0.45207999999999993</v>
      </c>
      <c r="H110">
        <v>0.54792000000000007</v>
      </c>
      <c r="I110">
        <v>45.207999999999991</v>
      </c>
      <c r="J110">
        <v>54.792000000000009</v>
      </c>
      <c r="K110" t="s">
        <v>576</v>
      </c>
      <c r="L110" t="s">
        <v>581</v>
      </c>
      <c r="M110">
        <v>-0.30549877882003801</v>
      </c>
    </row>
    <row r="111" spans="1:13" x14ac:dyDescent="0.35">
      <c r="A111" t="s">
        <v>261</v>
      </c>
      <c r="B111" t="s">
        <v>262</v>
      </c>
      <c r="C111">
        <v>22.9</v>
      </c>
      <c r="D111">
        <v>8.8666594910577192</v>
      </c>
      <c r="E111" s="4" t="s">
        <v>524</v>
      </c>
      <c r="F111" t="s">
        <v>572</v>
      </c>
      <c r="G111">
        <v>0.36375999999999992</v>
      </c>
      <c r="H111">
        <v>0.63623999999999992</v>
      </c>
      <c r="I111">
        <v>36.375999999999991</v>
      </c>
      <c r="J111">
        <v>63.623999999999995</v>
      </c>
      <c r="K111" t="s">
        <v>577</v>
      </c>
      <c r="L111" t="s">
        <v>581</v>
      </c>
      <c r="M111">
        <v>-0.29418647289276101</v>
      </c>
    </row>
    <row r="112" spans="1:13" x14ac:dyDescent="0.35">
      <c r="A112" t="s">
        <v>263</v>
      </c>
      <c r="B112" t="s">
        <v>264</v>
      </c>
      <c r="C112">
        <v>100</v>
      </c>
      <c r="D112">
        <v>23.830906299315959</v>
      </c>
      <c r="E112" s="4">
        <v>1</v>
      </c>
      <c r="F112" t="s">
        <v>572</v>
      </c>
      <c r="G112">
        <v>0.47504999999999997</v>
      </c>
      <c r="H112">
        <v>0.52495000000000003</v>
      </c>
      <c r="I112">
        <v>47.504999999999995</v>
      </c>
      <c r="J112">
        <v>52.495000000000005</v>
      </c>
      <c r="K112" t="s">
        <v>577</v>
      </c>
      <c r="L112" t="s">
        <v>580</v>
      </c>
      <c r="M112">
        <v>0.40803319215774497</v>
      </c>
    </row>
    <row r="113" spans="1:13" x14ac:dyDescent="0.35">
      <c r="A113" t="s">
        <v>266</v>
      </c>
      <c r="B113" t="s">
        <v>267</v>
      </c>
      <c r="C113">
        <v>100</v>
      </c>
      <c r="D113">
        <v>20.709892910200235</v>
      </c>
      <c r="E113" s="4">
        <v>1</v>
      </c>
      <c r="F113" t="s">
        <v>574</v>
      </c>
      <c r="G113">
        <v>0.79783999999999999</v>
      </c>
      <c r="H113">
        <v>0.20216000000000001</v>
      </c>
      <c r="I113">
        <v>79.784000000000006</v>
      </c>
      <c r="J113">
        <v>20.216000000000001</v>
      </c>
      <c r="K113" t="s">
        <v>577</v>
      </c>
      <c r="L113" t="s">
        <v>581</v>
      </c>
      <c r="M113">
        <v>-0.63371813297271695</v>
      </c>
    </row>
    <row r="114" spans="1:13" x14ac:dyDescent="0.35">
      <c r="A114" t="s">
        <v>268</v>
      </c>
      <c r="B114" t="s">
        <v>269</v>
      </c>
      <c r="C114">
        <v>93.138046264648395</v>
      </c>
      <c r="D114">
        <v>19.366082686457517</v>
      </c>
      <c r="E114" s="4" t="s">
        <v>523</v>
      </c>
      <c r="F114" t="s">
        <v>572</v>
      </c>
      <c r="G114">
        <v>0.73192000000000013</v>
      </c>
      <c r="H114">
        <v>0.26807999999999998</v>
      </c>
      <c r="I114">
        <v>73.192000000000007</v>
      </c>
      <c r="J114">
        <v>26.808</v>
      </c>
      <c r="K114" t="s">
        <v>577</v>
      </c>
      <c r="L114" t="s">
        <v>580</v>
      </c>
      <c r="M114">
        <v>0.83496367931366</v>
      </c>
    </row>
    <row r="115" spans="1:13" x14ac:dyDescent="0.35">
      <c r="A115" t="s">
        <v>271</v>
      </c>
      <c r="B115" t="s">
        <v>272</v>
      </c>
      <c r="C115">
        <v>100</v>
      </c>
      <c r="D115">
        <v>18.844754094234077</v>
      </c>
      <c r="E115" s="4">
        <v>1</v>
      </c>
      <c r="F115" t="s">
        <v>572</v>
      </c>
      <c r="G115">
        <v>0.57328999999999997</v>
      </c>
      <c r="H115">
        <v>0.42671000000000003</v>
      </c>
      <c r="I115">
        <v>57.328999999999994</v>
      </c>
      <c r="J115">
        <v>42.671000000000006</v>
      </c>
      <c r="K115" t="s">
        <v>577</v>
      </c>
      <c r="L115" t="s">
        <v>581</v>
      </c>
      <c r="M115">
        <v>-0.35531261563301098</v>
      </c>
    </row>
    <row r="116" spans="1:13" x14ac:dyDescent="0.35">
      <c r="A116" t="s">
        <v>273</v>
      </c>
      <c r="B116" t="s">
        <v>274</v>
      </c>
      <c r="C116">
        <v>35.069499969482401</v>
      </c>
      <c r="D116">
        <v>-1.7437924627278081</v>
      </c>
      <c r="E116" s="4" t="s">
        <v>524</v>
      </c>
      <c r="F116" t="s">
        <v>572</v>
      </c>
      <c r="G116">
        <v>0.41441</v>
      </c>
      <c r="H116">
        <v>0.58558999999999994</v>
      </c>
      <c r="I116">
        <v>41.441000000000003</v>
      </c>
      <c r="J116">
        <v>58.558999999999997</v>
      </c>
      <c r="K116" t="s">
        <v>577</v>
      </c>
      <c r="L116" t="s">
        <v>581</v>
      </c>
      <c r="M116">
        <v>-1.61284875869751</v>
      </c>
    </row>
    <row r="117" spans="1:13" x14ac:dyDescent="0.35">
      <c r="A117" t="s">
        <v>275</v>
      </c>
      <c r="B117" t="s">
        <v>276</v>
      </c>
      <c r="C117">
        <v>100</v>
      </c>
      <c r="D117">
        <v>17.766294156810126</v>
      </c>
      <c r="E117" s="4">
        <v>1</v>
      </c>
      <c r="F117" t="s">
        <v>572</v>
      </c>
      <c r="G117">
        <v>0.95644000000000007</v>
      </c>
      <c r="H117">
        <v>4.3559999999999897E-2</v>
      </c>
      <c r="I117">
        <v>95.644000000000005</v>
      </c>
      <c r="J117">
        <v>4.3559999999999901</v>
      </c>
      <c r="K117" t="s">
        <v>576</v>
      </c>
      <c r="L117" t="s">
        <v>580</v>
      </c>
      <c r="M117">
        <v>1.0664597749710101</v>
      </c>
    </row>
    <row r="118" spans="1:13" x14ac:dyDescent="0.35">
      <c r="A118" t="s">
        <v>277</v>
      </c>
      <c r="B118" t="s">
        <v>278</v>
      </c>
      <c r="C118">
        <v>57.009384155273402</v>
      </c>
      <c r="D118">
        <v>9.373178954164187</v>
      </c>
      <c r="E118" s="4" t="s">
        <v>525</v>
      </c>
      <c r="F118" t="s">
        <v>572</v>
      </c>
      <c r="G118">
        <v>0.35205999999999998</v>
      </c>
      <c r="H118">
        <v>0.64794000000000007</v>
      </c>
      <c r="I118">
        <v>35.205999999999996</v>
      </c>
      <c r="J118">
        <v>64.794000000000011</v>
      </c>
      <c r="K118" t="s">
        <v>576</v>
      </c>
      <c r="L118" t="s">
        <v>581</v>
      </c>
      <c r="M118">
        <v>-0.808124959468842</v>
      </c>
    </row>
    <row r="119" spans="1:13" x14ac:dyDescent="0.35">
      <c r="A119" t="s">
        <v>280</v>
      </c>
      <c r="B119" t="s">
        <v>281</v>
      </c>
      <c r="C119">
        <v>100</v>
      </c>
      <c r="D119">
        <v>19.301580127760854</v>
      </c>
      <c r="E119" s="4">
        <v>1</v>
      </c>
      <c r="F119" t="s">
        <v>572</v>
      </c>
      <c r="G119">
        <v>0.64423999999999992</v>
      </c>
      <c r="H119">
        <v>0.35576000000000002</v>
      </c>
      <c r="I119">
        <v>64.423999999999992</v>
      </c>
      <c r="J119">
        <v>35.576000000000001</v>
      </c>
      <c r="K119" t="s">
        <v>576</v>
      </c>
      <c r="L119" t="s">
        <v>580</v>
      </c>
      <c r="M119">
        <v>0.26871621608734098</v>
      </c>
    </row>
    <row r="120" spans="1:13" x14ac:dyDescent="0.35">
      <c r="A120" t="s">
        <v>282</v>
      </c>
      <c r="B120" t="s">
        <v>283</v>
      </c>
      <c r="C120">
        <v>81.775032043457003</v>
      </c>
      <c r="D120">
        <v>4.2126859024009766</v>
      </c>
      <c r="E120" s="4" t="s">
        <v>523</v>
      </c>
      <c r="F120" t="s">
        <v>572</v>
      </c>
      <c r="G120">
        <v>0.73570000000000002</v>
      </c>
      <c r="H120">
        <v>0.26430000000000003</v>
      </c>
      <c r="I120">
        <v>73.570000000000007</v>
      </c>
      <c r="J120">
        <v>26.430000000000003</v>
      </c>
      <c r="K120" t="s">
        <v>576</v>
      </c>
      <c r="L120" t="s">
        <v>580</v>
      </c>
      <c r="M120">
        <v>0.78760010004043601</v>
      </c>
    </row>
    <row r="121" spans="1:13" x14ac:dyDescent="0.35">
      <c r="A121" t="s">
        <v>285</v>
      </c>
      <c r="B121" t="s">
        <v>286</v>
      </c>
      <c r="C121">
        <v>24.198339462280298</v>
      </c>
      <c r="D121">
        <v>9.0595326992140262</v>
      </c>
      <c r="E121" s="4" t="s">
        <v>524</v>
      </c>
      <c r="F121" t="s">
        <v>574</v>
      </c>
      <c r="G121">
        <v>0.32816000000000006</v>
      </c>
      <c r="H121">
        <v>0.67183999999999988</v>
      </c>
      <c r="I121">
        <v>32.81600000000001</v>
      </c>
      <c r="J121">
        <v>67.183999999999983</v>
      </c>
      <c r="K121" t="s">
        <v>576</v>
      </c>
      <c r="L121" t="s">
        <v>581</v>
      </c>
      <c r="M121">
        <v>-1.0968146324157699</v>
      </c>
    </row>
    <row r="122" spans="1:13" x14ac:dyDescent="0.35">
      <c r="A122" t="s">
        <v>287</v>
      </c>
      <c r="B122" t="s">
        <v>288</v>
      </c>
      <c r="C122">
        <v>41.652107238769503</v>
      </c>
      <c r="D122">
        <v>26.163457690217506</v>
      </c>
      <c r="E122" s="4" t="s">
        <v>524</v>
      </c>
      <c r="F122" t="s">
        <v>572</v>
      </c>
      <c r="G122">
        <v>0.6101700000000001</v>
      </c>
      <c r="H122">
        <v>0.38983000000000001</v>
      </c>
      <c r="I122">
        <v>61.01700000000001</v>
      </c>
      <c r="J122">
        <v>38.983000000000004</v>
      </c>
      <c r="K122" t="s">
        <v>576</v>
      </c>
      <c r="L122" t="s">
        <v>581</v>
      </c>
      <c r="M122">
        <v>-0.74869155883789096</v>
      </c>
    </row>
    <row r="123" spans="1:13" x14ac:dyDescent="0.35">
      <c r="A123" t="s">
        <v>289</v>
      </c>
      <c r="B123" t="s">
        <v>290</v>
      </c>
      <c r="C123">
        <v>98.781784057617202</v>
      </c>
      <c r="D123">
        <v>19.046316825768127</v>
      </c>
      <c r="E123" s="4" t="s">
        <v>523</v>
      </c>
      <c r="F123" t="s">
        <v>572</v>
      </c>
      <c r="G123">
        <v>0.39447000000000004</v>
      </c>
      <c r="H123">
        <v>0.6055299999999999</v>
      </c>
      <c r="I123">
        <v>39.447000000000003</v>
      </c>
      <c r="J123">
        <v>60.55299999999999</v>
      </c>
      <c r="K123" t="s">
        <v>577</v>
      </c>
      <c r="L123" t="s">
        <v>580</v>
      </c>
      <c r="M123">
        <v>0.99921816587448098</v>
      </c>
    </row>
    <row r="124" spans="1:13" x14ac:dyDescent="0.35">
      <c r="A124" t="s">
        <v>291</v>
      </c>
      <c r="B124" t="s">
        <v>292</v>
      </c>
      <c r="C124">
        <v>11</v>
      </c>
      <c r="D124">
        <v>4.8860465515915417</v>
      </c>
      <c r="E124" s="4" t="s">
        <v>524</v>
      </c>
      <c r="F124" t="s">
        <v>574</v>
      </c>
      <c r="G124">
        <v>0.16647999999999996</v>
      </c>
      <c r="H124">
        <v>0.83352000000000004</v>
      </c>
      <c r="I124">
        <v>16.647999999999996</v>
      </c>
      <c r="J124">
        <v>83.352000000000004</v>
      </c>
      <c r="K124" t="s">
        <v>576</v>
      </c>
      <c r="L124" t="s">
        <v>581</v>
      </c>
      <c r="M124">
        <v>-0.11612751334905599</v>
      </c>
    </row>
    <row r="125" spans="1:13" x14ac:dyDescent="0.35">
      <c r="A125" t="s">
        <v>293</v>
      </c>
      <c r="B125" t="s">
        <v>294</v>
      </c>
      <c r="C125">
        <v>100</v>
      </c>
      <c r="D125">
        <v>12.191268767515268</v>
      </c>
      <c r="E125" s="4">
        <v>1</v>
      </c>
      <c r="F125" t="s">
        <v>572</v>
      </c>
      <c r="G125">
        <v>0.76005999999999985</v>
      </c>
      <c r="H125">
        <v>0.23994000000000001</v>
      </c>
      <c r="I125">
        <v>76.005999999999986</v>
      </c>
      <c r="J125">
        <v>23.994</v>
      </c>
      <c r="K125" t="s">
        <v>577</v>
      </c>
      <c r="L125" t="s">
        <v>580</v>
      </c>
      <c r="M125">
        <v>0.12948593497276301</v>
      </c>
    </row>
    <row r="126" spans="1:13" x14ac:dyDescent="0.35">
      <c r="A126" t="s">
        <v>296</v>
      </c>
      <c r="B126" t="s">
        <v>297</v>
      </c>
      <c r="C126">
        <v>51.782424926757798</v>
      </c>
      <c r="D126">
        <v>4.3484806355909589</v>
      </c>
      <c r="E126" s="4" t="s">
        <v>525</v>
      </c>
      <c r="F126" t="s">
        <v>572</v>
      </c>
      <c r="G126">
        <v>0.48570999999999998</v>
      </c>
      <c r="H126">
        <v>0.51429000000000002</v>
      </c>
      <c r="I126">
        <v>48.570999999999998</v>
      </c>
      <c r="J126">
        <v>51.429000000000002</v>
      </c>
      <c r="K126" t="s">
        <v>576</v>
      </c>
      <c r="L126" t="s">
        <v>580</v>
      </c>
      <c r="M126">
        <v>0.69952899217605602</v>
      </c>
    </row>
    <row r="127" spans="1:13" x14ac:dyDescent="0.35">
      <c r="A127" t="s">
        <v>299</v>
      </c>
      <c r="B127" t="s">
        <v>300</v>
      </c>
      <c r="C127">
        <v>16.2172336578369</v>
      </c>
      <c r="D127">
        <v>15.085786527000172</v>
      </c>
      <c r="E127" s="4" t="s">
        <v>524</v>
      </c>
      <c r="F127" t="s">
        <v>572</v>
      </c>
      <c r="G127">
        <v>0.19302999999999998</v>
      </c>
      <c r="H127">
        <v>0.80696999999999997</v>
      </c>
      <c r="I127">
        <v>19.302999999999997</v>
      </c>
      <c r="J127">
        <v>80.697000000000003</v>
      </c>
      <c r="K127" t="s">
        <v>576</v>
      </c>
      <c r="L127" t="s">
        <v>581</v>
      </c>
      <c r="M127">
        <v>-1.10075747966766</v>
      </c>
    </row>
    <row r="128" spans="1:13" x14ac:dyDescent="0.35">
      <c r="A128" t="s">
        <v>301</v>
      </c>
      <c r="B128" t="s">
        <v>302</v>
      </c>
      <c r="C128">
        <v>59.3</v>
      </c>
      <c r="D128">
        <v>-1.6819713054849612</v>
      </c>
      <c r="E128" s="4" t="s">
        <v>525</v>
      </c>
      <c r="F128" t="s">
        <v>572</v>
      </c>
      <c r="G128">
        <v>0.49403000000000002</v>
      </c>
      <c r="H128">
        <v>0.50597000000000003</v>
      </c>
      <c r="I128">
        <v>49.403000000000006</v>
      </c>
      <c r="J128">
        <v>50.597000000000001</v>
      </c>
      <c r="K128" t="s">
        <v>577</v>
      </c>
      <c r="L128" t="s">
        <v>581</v>
      </c>
      <c r="M128">
        <v>-1.87388896942139</v>
      </c>
    </row>
    <row r="129" spans="1:13" x14ac:dyDescent="0.35">
      <c r="A129" t="s">
        <v>303</v>
      </c>
      <c r="B129" t="s">
        <v>304</v>
      </c>
      <c r="C129">
        <v>81.796798706054702</v>
      </c>
      <c r="D129">
        <v>3.72905152731312</v>
      </c>
      <c r="E129" s="4" t="s">
        <v>523</v>
      </c>
      <c r="F129" t="s">
        <v>572</v>
      </c>
      <c r="G129">
        <v>0.5944100000000001</v>
      </c>
      <c r="H129">
        <v>0.40559000000000001</v>
      </c>
      <c r="I129">
        <v>59.44100000000001</v>
      </c>
      <c r="J129">
        <v>40.558999999999997</v>
      </c>
      <c r="K129" t="s">
        <v>577</v>
      </c>
      <c r="L129" t="s">
        <v>581</v>
      </c>
      <c r="M129">
        <v>-9.5483571290969793E-2</v>
      </c>
    </row>
    <row r="130" spans="1:13" x14ac:dyDescent="0.35">
      <c r="A130" t="s">
        <v>305</v>
      </c>
      <c r="B130" t="s">
        <v>306</v>
      </c>
      <c r="C130">
        <v>100</v>
      </c>
      <c r="D130">
        <v>-6.8893431520887063</v>
      </c>
      <c r="E130" s="4">
        <v>1</v>
      </c>
      <c r="F130" t="s">
        <v>574</v>
      </c>
      <c r="G130">
        <v>0.91523999999999994</v>
      </c>
      <c r="H130">
        <v>8.4759999999999988E-2</v>
      </c>
      <c r="I130">
        <v>91.524000000000001</v>
      </c>
      <c r="J130">
        <v>8.4759999999999991</v>
      </c>
      <c r="K130" t="s">
        <v>576</v>
      </c>
      <c r="L130" t="s">
        <v>580</v>
      </c>
      <c r="M130">
        <v>0.89693319797515902</v>
      </c>
    </row>
    <row r="131" spans="1:13" x14ac:dyDescent="0.35">
      <c r="A131" t="s">
        <v>307</v>
      </c>
      <c r="B131" t="s">
        <v>308</v>
      </c>
      <c r="C131">
        <v>100</v>
      </c>
      <c r="D131">
        <v>-7.0745802888451115</v>
      </c>
      <c r="E131" s="4">
        <v>1</v>
      </c>
      <c r="F131" t="s">
        <v>574</v>
      </c>
      <c r="G131">
        <v>0.80989999999999984</v>
      </c>
      <c r="H131">
        <v>0.19009999999999999</v>
      </c>
      <c r="I131">
        <v>80.989999999999981</v>
      </c>
      <c r="J131">
        <v>19.009999999999998</v>
      </c>
      <c r="K131" t="s">
        <v>576</v>
      </c>
      <c r="L131" t="s">
        <v>580</v>
      </c>
      <c r="M131">
        <v>1.1816209554672199</v>
      </c>
    </row>
    <row r="132" spans="1:13" x14ac:dyDescent="0.35">
      <c r="A132" t="s">
        <v>309</v>
      </c>
      <c r="B132" t="s">
        <v>310</v>
      </c>
      <c r="C132">
        <v>90.7</v>
      </c>
      <c r="D132">
        <v>-6.1218463247764419</v>
      </c>
      <c r="E132" s="4" t="s">
        <v>523</v>
      </c>
      <c r="F132" t="s">
        <v>572</v>
      </c>
      <c r="G132">
        <v>0.19382999999999989</v>
      </c>
      <c r="H132">
        <v>0.80617000000000016</v>
      </c>
      <c r="I132">
        <v>19.382999999999988</v>
      </c>
      <c r="J132">
        <v>80.617000000000019</v>
      </c>
      <c r="K132" t="s">
        <v>577</v>
      </c>
      <c r="L132" t="s">
        <v>581</v>
      </c>
      <c r="M132">
        <v>-0.84698998928070102</v>
      </c>
    </row>
    <row r="133" spans="1:13" x14ac:dyDescent="0.35">
      <c r="A133" t="s">
        <v>312</v>
      </c>
      <c r="B133" t="s">
        <v>313</v>
      </c>
      <c r="C133">
        <v>100</v>
      </c>
      <c r="D133">
        <v>17.086551216275446</v>
      </c>
      <c r="E133" s="4">
        <v>1</v>
      </c>
      <c r="F133" t="s">
        <v>572</v>
      </c>
      <c r="G133">
        <v>0.86364999999999992</v>
      </c>
      <c r="H133">
        <v>0.13635</v>
      </c>
      <c r="I133">
        <v>86.364999999999995</v>
      </c>
      <c r="J133">
        <v>13.635</v>
      </c>
      <c r="K133" t="s">
        <v>577</v>
      </c>
      <c r="L133" t="s">
        <v>580</v>
      </c>
      <c r="M133">
        <v>1.50114333629608</v>
      </c>
    </row>
    <row r="134" spans="1:13" x14ac:dyDescent="0.35">
      <c r="A134" t="s">
        <v>315</v>
      </c>
      <c r="B134" t="s">
        <v>316</v>
      </c>
      <c r="C134">
        <v>100</v>
      </c>
      <c r="D134">
        <v>6.9806479690736198</v>
      </c>
      <c r="E134" s="4">
        <v>1</v>
      </c>
      <c r="F134" t="s">
        <v>572</v>
      </c>
      <c r="G134">
        <v>0.78519000000000005</v>
      </c>
      <c r="H134">
        <v>0.21481</v>
      </c>
      <c r="I134">
        <v>78.519000000000005</v>
      </c>
      <c r="J134">
        <v>21.481000000000002</v>
      </c>
      <c r="K134" t="s">
        <v>577</v>
      </c>
      <c r="L134" t="s">
        <v>580</v>
      </c>
      <c r="M134">
        <v>0.74976563453674305</v>
      </c>
    </row>
    <row r="135" spans="1:13" x14ac:dyDescent="0.35">
      <c r="A135" t="s">
        <v>318</v>
      </c>
      <c r="B135" t="s">
        <v>319</v>
      </c>
      <c r="C135">
        <v>99.147438049316406</v>
      </c>
      <c r="D135">
        <v>-11.364287621649664</v>
      </c>
      <c r="E135" s="4" t="s">
        <v>523</v>
      </c>
      <c r="F135" t="s">
        <v>572</v>
      </c>
      <c r="G135">
        <v>0.39700000000000002</v>
      </c>
      <c r="H135">
        <v>0.60299999999999998</v>
      </c>
      <c r="I135">
        <v>39.700000000000003</v>
      </c>
      <c r="J135">
        <v>60.3</v>
      </c>
      <c r="K135" t="s">
        <v>577</v>
      </c>
      <c r="L135" t="s">
        <v>581</v>
      </c>
      <c r="M135">
        <v>-2.4738738536834699</v>
      </c>
    </row>
    <row r="136" spans="1:13" x14ac:dyDescent="0.35">
      <c r="A136" t="s">
        <v>320</v>
      </c>
      <c r="B136" t="s">
        <v>321</v>
      </c>
      <c r="C136">
        <v>93.417800903320298</v>
      </c>
      <c r="D136">
        <v>-0.23769550018760058</v>
      </c>
      <c r="E136" s="4" t="s">
        <v>523</v>
      </c>
      <c r="F136" t="s">
        <v>483</v>
      </c>
      <c r="G136">
        <v>0.67200000000000015</v>
      </c>
      <c r="H136">
        <v>0.32799999999999996</v>
      </c>
      <c r="I136">
        <v>67.200000000000017</v>
      </c>
      <c r="J136">
        <v>32.799999999999997</v>
      </c>
      <c r="K136" t="s">
        <v>577</v>
      </c>
      <c r="L136" t="s">
        <v>580</v>
      </c>
      <c r="M136">
        <v>0.40072774887085</v>
      </c>
    </row>
    <row r="137" spans="1:13" x14ac:dyDescent="0.35">
      <c r="A137" t="s">
        <v>322</v>
      </c>
      <c r="B137" t="s">
        <v>323</v>
      </c>
      <c r="C137">
        <v>94.851745605468807</v>
      </c>
      <c r="D137">
        <v>-1.1969407763665052</v>
      </c>
      <c r="E137" s="4" t="s">
        <v>523</v>
      </c>
      <c r="F137" t="s">
        <v>572</v>
      </c>
      <c r="G137">
        <v>0.79232999999999998</v>
      </c>
      <c r="H137">
        <v>0.20766999999999999</v>
      </c>
      <c r="I137">
        <v>79.233000000000004</v>
      </c>
      <c r="J137">
        <v>20.766999999999999</v>
      </c>
      <c r="K137" t="s">
        <v>576</v>
      </c>
      <c r="L137" t="s">
        <v>581</v>
      </c>
      <c r="M137">
        <v>-0.20793484151363401</v>
      </c>
    </row>
    <row r="138" spans="1:13" x14ac:dyDescent="0.35">
      <c r="A138" t="s">
        <v>324</v>
      </c>
      <c r="B138" t="s">
        <v>325</v>
      </c>
      <c r="C138">
        <v>90.981613159179702</v>
      </c>
      <c r="D138">
        <v>20.059001697578882</v>
      </c>
      <c r="E138" s="4" t="s">
        <v>523</v>
      </c>
      <c r="F138" t="s">
        <v>572</v>
      </c>
      <c r="G138">
        <v>0.44235000000000002</v>
      </c>
      <c r="H138">
        <v>0.55764999999999998</v>
      </c>
      <c r="I138">
        <v>44.234999999999999</v>
      </c>
      <c r="J138">
        <v>55.765000000000001</v>
      </c>
      <c r="K138" t="s">
        <v>577</v>
      </c>
      <c r="L138" t="s">
        <v>581</v>
      </c>
      <c r="M138">
        <v>-1.37869036197662</v>
      </c>
    </row>
    <row r="139" spans="1:13" x14ac:dyDescent="0.35">
      <c r="A139" t="s">
        <v>326</v>
      </c>
      <c r="B139" t="s">
        <v>327</v>
      </c>
      <c r="C139">
        <v>99.289352416992202</v>
      </c>
      <c r="D139">
        <v>11.143077495436408</v>
      </c>
      <c r="E139" s="4" t="s">
        <v>523</v>
      </c>
      <c r="F139" t="s">
        <v>572</v>
      </c>
      <c r="G139">
        <v>0.88151000000000002</v>
      </c>
      <c r="H139">
        <v>0.11848999999999998</v>
      </c>
      <c r="I139">
        <v>88.150999999999996</v>
      </c>
      <c r="J139">
        <v>11.848999999999998</v>
      </c>
      <c r="K139" t="s">
        <v>577</v>
      </c>
      <c r="L139" t="s">
        <v>580</v>
      </c>
      <c r="M139">
        <v>0.84692633152008101</v>
      </c>
    </row>
    <row r="140" spans="1:13" x14ac:dyDescent="0.35">
      <c r="A140" t="s">
        <v>328</v>
      </c>
      <c r="B140" t="s">
        <v>329</v>
      </c>
      <c r="C140">
        <v>22.932153701782202</v>
      </c>
      <c r="D140">
        <v>-21.374632445825142</v>
      </c>
      <c r="E140" s="4" t="s">
        <v>524</v>
      </c>
      <c r="F140" t="s">
        <v>572</v>
      </c>
      <c r="G140">
        <v>0.13084999999999988</v>
      </c>
      <c r="H140">
        <v>0.86915000000000009</v>
      </c>
      <c r="I140">
        <v>13.084999999999988</v>
      </c>
      <c r="J140">
        <v>86.915000000000006</v>
      </c>
      <c r="K140" t="s">
        <v>576</v>
      </c>
      <c r="L140" t="s">
        <v>581</v>
      </c>
      <c r="M140">
        <v>-0.50431650876998901</v>
      </c>
    </row>
    <row r="141" spans="1:13" x14ac:dyDescent="0.35">
      <c r="A141" t="s">
        <v>330</v>
      </c>
      <c r="B141" t="s">
        <v>331</v>
      </c>
      <c r="C141">
        <v>100</v>
      </c>
      <c r="D141">
        <v>-17.381482297397117</v>
      </c>
      <c r="E141" s="4">
        <v>1</v>
      </c>
      <c r="F141" t="s">
        <v>574</v>
      </c>
      <c r="G141">
        <v>0.60545000000000004</v>
      </c>
      <c r="H141">
        <v>0.39455000000000007</v>
      </c>
      <c r="I141">
        <v>60.545000000000002</v>
      </c>
      <c r="J141">
        <v>39.455000000000005</v>
      </c>
      <c r="K141" t="s">
        <v>577</v>
      </c>
      <c r="L141" t="s">
        <v>580</v>
      </c>
      <c r="M141">
        <v>0.496157646179199</v>
      </c>
    </row>
    <row r="142" spans="1:13" x14ac:dyDescent="0.35">
      <c r="A142" t="s">
        <v>335</v>
      </c>
      <c r="B142" t="s">
        <v>336</v>
      </c>
      <c r="C142">
        <v>100</v>
      </c>
      <c r="D142">
        <v>0.22527264755444343</v>
      </c>
      <c r="E142" s="4">
        <v>1</v>
      </c>
      <c r="F142" t="s">
        <v>574</v>
      </c>
      <c r="G142">
        <v>0.64556000000000002</v>
      </c>
      <c r="H142">
        <v>0.35444000000000009</v>
      </c>
      <c r="I142">
        <v>64.555999999999997</v>
      </c>
      <c r="J142">
        <v>35.44400000000001</v>
      </c>
      <c r="K142" t="s">
        <v>577</v>
      </c>
      <c r="L142" t="s">
        <v>580</v>
      </c>
      <c r="M142">
        <v>0.95862579345703103</v>
      </c>
    </row>
    <row r="143" spans="1:13" x14ac:dyDescent="0.35">
      <c r="A143" t="s">
        <v>337</v>
      </c>
      <c r="B143" t="s">
        <v>338</v>
      </c>
      <c r="C143">
        <v>98.4</v>
      </c>
      <c r="D143">
        <v>-1.644446919507152</v>
      </c>
      <c r="E143" s="4" t="s">
        <v>523</v>
      </c>
      <c r="F143" t="s">
        <v>572</v>
      </c>
      <c r="G143">
        <v>0.60189999999999999</v>
      </c>
      <c r="H143">
        <v>0.39810000000000001</v>
      </c>
      <c r="I143">
        <v>60.19</v>
      </c>
      <c r="J143">
        <v>39.81</v>
      </c>
      <c r="K143" t="s">
        <v>577</v>
      </c>
      <c r="L143" t="s">
        <v>580</v>
      </c>
      <c r="M143">
        <v>0.13447080552578</v>
      </c>
    </row>
    <row r="144" spans="1:13" x14ac:dyDescent="0.35">
      <c r="A144" t="s">
        <v>339</v>
      </c>
      <c r="B144" t="s">
        <v>340</v>
      </c>
      <c r="C144">
        <v>100</v>
      </c>
      <c r="D144">
        <v>-12.348566785453126</v>
      </c>
      <c r="E144" s="4">
        <v>1</v>
      </c>
      <c r="F144" t="s">
        <v>572</v>
      </c>
      <c r="G144">
        <v>0.7571</v>
      </c>
      <c r="H144">
        <v>0.24290000000000003</v>
      </c>
      <c r="I144">
        <v>75.709999999999994</v>
      </c>
      <c r="J144">
        <v>24.290000000000003</v>
      </c>
      <c r="K144" t="s">
        <v>577</v>
      </c>
      <c r="L144" t="s">
        <v>581</v>
      </c>
      <c r="M144">
        <v>-1.9708783626556401</v>
      </c>
    </row>
    <row r="145" spans="1:13" x14ac:dyDescent="0.35">
      <c r="A145" t="s">
        <v>344</v>
      </c>
      <c r="B145" t="s">
        <v>345</v>
      </c>
      <c r="C145">
        <v>100</v>
      </c>
      <c r="D145">
        <v>15.842033271629804</v>
      </c>
      <c r="E145" s="4">
        <v>1</v>
      </c>
      <c r="F145" t="s">
        <v>572</v>
      </c>
      <c r="G145">
        <v>0.99381000000000019</v>
      </c>
      <c r="H145">
        <v>6.1900000000000002E-3</v>
      </c>
      <c r="I145">
        <v>99.381000000000014</v>
      </c>
      <c r="J145">
        <v>0.61899999999999999</v>
      </c>
      <c r="K145" t="s">
        <v>576</v>
      </c>
      <c r="L145" t="s">
        <v>580</v>
      </c>
      <c r="M145">
        <v>0.88412374258041404</v>
      </c>
    </row>
    <row r="146" spans="1:13" x14ac:dyDescent="0.35">
      <c r="A146" t="s">
        <v>346</v>
      </c>
      <c r="B146" t="s">
        <v>347</v>
      </c>
      <c r="C146">
        <v>100</v>
      </c>
      <c r="D146">
        <v>-3.6070491626012338</v>
      </c>
      <c r="E146" s="4">
        <v>1</v>
      </c>
      <c r="F146" t="s">
        <v>572</v>
      </c>
      <c r="G146">
        <v>0.54947000000000001</v>
      </c>
      <c r="H146">
        <v>0.45052999999999999</v>
      </c>
      <c r="I146">
        <v>54.947000000000003</v>
      </c>
      <c r="J146">
        <v>45.052999999999997</v>
      </c>
      <c r="K146" t="s">
        <v>577</v>
      </c>
      <c r="L146" t="s">
        <v>580</v>
      </c>
      <c r="M146">
        <v>0.26682320237159701</v>
      </c>
    </row>
    <row r="147" spans="1:13" x14ac:dyDescent="0.35">
      <c r="A147" t="s">
        <v>348</v>
      </c>
      <c r="B147" t="s">
        <v>349</v>
      </c>
      <c r="C147">
        <v>100</v>
      </c>
      <c r="D147">
        <v>40.137449994871268</v>
      </c>
      <c r="E147" s="4">
        <v>1</v>
      </c>
      <c r="F147" t="s">
        <v>574</v>
      </c>
      <c r="G147">
        <v>0.74203000000000008</v>
      </c>
      <c r="H147">
        <v>0.25797000000000003</v>
      </c>
      <c r="I147">
        <v>74.203000000000003</v>
      </c>
      <c r="J147">
        <v>25.797000000000004</v>
      </c>
      <c r="K147" t="s">
        <v>577</v>
      </c>
      <c r="L147" t="s">
        <v>581</v>
      </c>
      <c r="M147">
        <v>-0.94768816232681297</v>
      </c>
    </row>
    <row r="148" spans="1:13" x14ac:dyDescent="0.35">
      <c r="A148" t="s">
        <v>350</v>
      </c>
      <c r="B148" t="s">
        <v>351</v>
      </c>
      <c r="C148">
        <v>29.37</v>
      </c>
      <c r="D148">
        <v>10.05084807656829</v>
      </c>
      <c r="E148" s="4" t="s">
        <v>524</v>
      </c>
      <c r="F148" t="s">
        <v>572</v>
      </c>
      <c r="G148">
        <v>0.30730999999999997</v>
      </c>
      <c r="H148">
        <v>0.69269000000000003</v>
      </c>
      <c r="I148">
        <v>30.730999999999998</v>
      </c>
      <c r="J148">
        <v>69.269000000000005</v>
      </c>
      <c r="K148" t="s">
        <v>577</v>
      </c>
      <c r="L148" t="s">
        <v>581</v>
      </c>
      <c r="M148">
        <v>-6.6518664360046401E-2</v>
      </c>
    </row>
    <row r="149" spans="1:13" x14ac:dyDescent="0.35">
      <c r="A149" t="s">
        <v>353</v>
      </c>
      <c r="B149" t="s">
        <v>354</v>
      </c>
      <c r="C149">
        <v>100</v>
      </c>
      <c r="D149">
        <v>-7.332356943984081</v>
      </c>
      <c r="E149" s="4">
        <v>1</v>
      </c>
      <c r="F149" t="s">
        <v>572</v>
      </c>
      <c r="G149">
        <v>0.83529999999999993</v>
      </c>
      <c r="H149">
        <v>0.16469999999999999</v>
      </c>
      <c r="I149">
        <v>83.529999999999987</v>
      </c>
      <c r="J149">
        <v>16.47</v>
      </c>
      <c r="K149" t="s">
        <v>577</v>
      </c>
      <c r="L149" t="s">
        <v>581</v>
      </c>
      <c r="M149">
        <v>-0.47277110815048201</v>
      </c>
    </row>
    <row r="150" spans="1:13" x14ac:dyDescent="0.35">
      <c r="A150" t="s">
        <v>355</v>
      </c>
      <c r="B150" t="s">
        <v>356</v>
      </c>
      <c r="C150">
        <v>38.5284423828125</v>
      </c>
      <c r="D150">
        <v>-20.274264035876843</v>
      </c>
      <c r="E150" s="4" t="s">
        <v>524</v>
      </c>
      <c r="F150" t="s">
        <v>572</v>
      </c>
      <c r="G150">
        <v>0.34227000000000007</v>
      </c>
      <c r="H150">
        <v>0.65772999999999981</v>
      </c>
      <c r="I150">
        <v>34.227000000000004</v>
      </c>
      <c r="J150">
        <v>65.772999999999982</v>
      </c>
      <c r="K150" t="s">
        <v>576</v>
      </c>
      <c r="L150" t="s">
        <v>581</v>
      </c>
      <c r="M150">
        <v>-2.33110570907593</v>
      </c>
    </row>
    <row r="151" spans="1:13" x14ac:dyDescent="0.35">
      <c r="A151" t="s">
        <v>357</v>
      </c>
      <c r="B151" t="s">
        <v>358</v>
      </c>
      <c r="C151">
        <v>64.5</v>
      </c>
      <c r="D151">
        <v>0.84254936670695302</v>
      </c>
      <c r="E151" s="4" t="s">
        <v>525</v>
      </c>
      <c r="F151" t="s">
        <v>572</v>
      </c>
      <c r="G151">
        <v>0.44423999999999997</v>
      </c>
      <c r="H151">
        <v>0.55576000000000003</v>
      </c>
      <c r="I151">
        <v>44.423999999999999</v>
      </c>
      <c r="J151">
        <v>55.576000000000001</v>
      </c>
      <c r="K151" t="s">
        <v>577</v>
      </c>
      <c r="L151" t="s">
        <v>581</v>
      </c>
      <c r="M151">
        <v>-0.22595489025116</v>
      </c>
    </row>
    <row r="152" spans="1:13" x14ac:dyDescent="0.35">
      <c r="A152" t="s">
        <v>359</v>
      </c>
      <c r="B152" t="s">
        <v>360</v>
      </c>
      <c r="C152">
        <v>100</v>
      </c>
      <c r="D152">
        <v>-2.7070894990469063</v>
      </c>
      <c r="E152" s="4">
        <v>1</v>
      </c>
      <c r="F152" t="s">
        <v>572</v>
      </c>
      <c r="G152">
        <v>1</v>
      </c>
      <c r="H152">
        <v>0</v>
      </c>
      <c r="I152">
        <v>100</v>
      </c>
      <c r="J152">
        <v>0</v>
      </c>
      <c r="K152" t="s">
        <v>576</v>
      </c>
      <c r="L152" t="s">
        <v>580</v>
      </c>
      <c r="M152">
        <v>1.4774689674377399</v>
      </c>
    </row>
    <row r="153" spans="1:13" x14ac:dyDescent="0.35">
      <c r="A153" t="s">
        <v>361</v>
      </c>
      <c r="B153" t="s">
        <v>362</v>
      </c>
      <c r="C153">
        <v>47.919143676757798</v>
      </c>
      <c r="D153">
        <v>-5.8486049335426902</v>
      </c>
      <c r="E153" s="4" t="s">
        <v>524</v>
      </c>
      <c r="F153" t="s">
        <v>572</v>
      </c>
      <c r="G153">
        <v>0.23225999999999997</v>
      </c>
      <c r="H153">
        <v>0.76773999999999998</v>
      </c>
      <c r="I153">
        <v>23.225999999999996</v>
      </c>
      <c r="J153">
        <v>76.774000000000001</v>
      </c>
      <c r="K153" t="s">
        <v>577</v>
      </c>
      <c r="L153" t="s">
        <v>580</v>
      </c>
      <c r="M153">
        <v>0.49175438284874001</v>
      </c>
    </row>
    <row r="154" spans="1:13" x14ac:dyDescent="0.35">
      <c r="A154" t="s">
        <v>363</v>
      </c>
      <c r="B154" t="s">
        <v>364</v>
      </c>
      <c r="C154">
        <v>20.3</v>
      </c>
      <c r="D154">
        <v>6.9604318786891746</v>
      </c>
      <c r="E154" s="4" t="s">
        <v>524</v>
      </c>
      <c r="F154" t="s">
        <v>572</v>
      </c>
      <c r="G154">
        <v>0.40706999999999993</v>
      </c>
      <c r="H154">
        <v>0.59293000000000007</v>
      </c>
      <c r="I154">
        <v>40.706999999999994</v>
      </c>
      <c r="J154">
        <v>59.293000000000006</v>
      </c>
      <c r="K154" t="s">
        <v>576</v>
      </c>
      <c r="L154" t="s">
        <v>581</v>
      </c>
      <c r="M154">
        <v>-0.16711315512657199</v>
      </c>
    </row>
    <row r="155" spans="1:13" x14ac:dyDescent="0.35">
      <c r="A155" t="s">
        <v>365</v>
      </c>
      <c r="B155" t="s">
        <v>366</v>
      </c>
      <c r="C155">
        <v>98.618896484375</v>
      </c>
      <c r="D155">
        <v>-3.62817849934101</v>
      </c>
      <c r="E155" s="4" t="s">
        <v>523</v>
      </c>
      <c r="F155" t="s">
        <v>572</v>
      </c>
      <c r="G155">
        <v>0.67642999999999998</v>
      </c>
      <c r="H155">
        <v>0.32356999999999997</v>
      </c>
      <c r="I155">
        <v>67.643000000000001</v>
      </c>
      <c r="J155">
        <v>32.356999999999999</v>
      </c>
      <c r="K155" t="s">
        <v>576</v>
      </c>
      <c r="L155" t="s">
        <v>581</v>
      </c>
      <c r="M155">
        <v>-0.104568757116795</v>
      </c>
    </row>
    <row r="156" spans="1:13" x14ac:dyDescent="0.35">
      <c r="A156" t="s">
        <v>368</v>
      </c>
      <c r="B156" t="s">
        <v>369</v>
      </c>
      <c r="C156">
        <v>29.890317916870099</v>
      </c>
      <c r="D156">
        <v>3.5705863240059892</v>
      </c>
      <c r="E156" s="4" t="s">
        <v>524</v>
      </c>
      <c r="F156" t="s">
        <v>572</v>
      </c>
      <c r="G156">
        <v>0.40516999999999997</v>
      </c>
      <c r="H156">
        <v>0.59482999999999997</v>
      </c>
      <c r="I156">
        <v>40.516999999999996</v>
      </c>
      <c r="J156">
        <v>59.482999999999997</v>
      </c>
      <c r="K156" t="s">
        <v>577</v>
      </c>
      <c r="L156" t="s">
        <v>581</v>
      </c>
      <c r="M156">
        <v>-2.34715795516968</v>
      </c>
    </row>
    <row r="157" spans="1:13" x14ac:dyDescent="0.35">
      <c r="A157" t="s">
        <v>370</v>
      </c>
      <c r="B157" t="s">
        <v>371</v>
      </c>
      <c r="C157">
        <v>100</v>
      </c>
      <c r="D157">
        <v>-4.3641522454522823</v>
      </c>
      <c r="E157" s="4">
        <v>1</v>
      </c>
      <c r="F157" t="s">
        <v>574</v>
      </c>
      <c r="G157">
        <v>0.55798999999999999</v>
      </c>
      <c r="H157">
        <v>0.44200999999999996</v>
      </c>
      <c r="I157">
        <v>55.798999999999999</v>
      </c>
      <c r="J157">
        <v>44.200999999999993</v>
      </c>
      <c r="K157" t="s">
        <v>577</v>
      </c>
      <c r="L157" t="s">
        <v>580</v>
      </c>
      <c r="M157">
        <v>0.13328160345554399</v>
      </c>
    </row>
    <row r="158" spans="1:13" x14ac:dyDescent="0.35">
      <c r="A158" t="s">
        <v>373</v>
      </c>
      <c r="B158" t="s">
        <v>374</v>
      </c>
      <c r="C158">
        <v>8.9476280212402308</v>
      </c>
      <c r="D158">
        <v>10.929257882661643</v>
      </c>
      <c r="E158" s="4" t="s">
        <v>524</v>
      </c>
      <c r="F158" t="s">
        <v>574</v>
      </c>
      <c r="G158">
        <v>0.19267999999999993</v>
      </c>
      <c r="H158">
        <v>0.80732000000000015</v>
      </c>
      <c r="I158">
        <v>19.267999999999994</v>
      </c>
      <c r="J158">
        <v>80.732000000000014</v>
      </c>
      <c r="K158" t="s">
        <v>576</v>
      </c>
      <c r="L158" t="s">
        <v>581</v>
      </c>
      <c r="M158">
        <v>-2.41249680519104</v>
      </c>
    </row>
    <row r="159" spans="1:13" x14ac:dyDescent="0.35">
      <c r="A159" t="s">
        <v>377</v>
      </c>
      <c r="B159" t="s">
        <v>378</v>
      </c>
      <c r="C159">
        <v>65.440483093261705</v>
      </c>
      <c r="D159">
        <v>-1.4738817886436839</v>
      </c>
      <c r="E159" s="4" t="s">
        <v>525</v>
      </c>
      <c r="F159" t="s">
        <v>572</v>
      </c>
      <c r="G159">
        <v>0.66173999999999988</v>
      </c>
      <c r="H159">
        <v>0.33825999999999995</v>
      </c>
      <c r="I159">
        <v>66.173999999999992</v>
      </c>
      <c r="J159">
        <v>33.825999999999993</v>
      </c>
      <c r="K159" t="s">
        <v>576</v>
      </c>
      <c r="L159" t="s">
        <v>580</v>
      </c>
      <c r="M159">
        <v>0.215979158878326</v>
      </c>
    </row>
    <row r="160" spans="1:13" x14ac:dyDescent="0.35">
      <c r="A160" t="s">
        <v>379</v>
      </c>
      <c r="B160" t="s">
        <v>380</v>
      </c>
      <c r="C160">
        <v>87.176315307617202</v>
      </c>
      <c r="D160">
        <v>7.0341550346085064</v>
      </c>
      <c r="E160" s="4" t="s">
        <v>523</v>
      </c>
      <c r="F160" t="s">
        <v>574</v>
      </c>
      <c r="G160">
        <v>0.65999999999999992</v>
      </c>
      <c r="H160">
        <v>0.33999999999999997</v>
      </c>
      <c r="I160">
        <v>65.999999999999986</v>
      </c>
      <c r="J160">
        <v>34</v>
      </c>
      <c r="K160" t="s">
        <v>577</v>
      </c>
      <c r="L160" t="s">
        <v>580</v>
      </c>
      <c r="M160">
        <v>0.15281789004802701</v>
      </c>
    </row>
    <row r="161" spans="1:13" x14ac:dyDescent="0.35">
      <c r="A161" t="s">
        <v>381</v>
      </c>
      <c r="B161" t="s">
        <v>382</v>
      </c>
      <c r="C161">
        <v>100</v>
      </c>
      <c r="D161">
        <v>-4.1830933566339148</v>
      </c>
      <c r="E161" s="4">
        <v>1</v>
      </c>
      <c r="F161" t="s">
        <v>574</v>
      </c>
      <c r="G161">
        <v>0.53368000000000004</v>
      </c>
      <c r="H161">
        <v>0.46632000000000007</v>
      </c>
      <c r="I161">
        <v>53.368000000000002</v>
      </c>
      <c r="J161">
        <v>46.632000000000005</v>
      </c>
      <c r="K161" t="s">
        <v>577</v>
      </c>
      <c r="L161" t="s">
        <v>580</v>
      </c>
      <c r="M161">
        <v>0.70823055505752597</v>
      </c>
    </row>
    <row r="162" spans="1:13" x14ac:dyDescent="0.35">
      <c r="A162" t="s">
        <v>383</v>
      </c>
      <c r="B162" t="s">
        <v>384</v>
      </c>
      <c r="C162">
        <v>100</v>
      </c>
      <c r="D162">
        <v>-7.8160815535543406</v>
      </c>
      <c r="E162" s="4">
        <v>1</v>
      </c>
      <c r="F162" t="s">
        <v>574</v>
      </c>
      <c r="G162">
        <v>0.49628000000000005</v>
      </c>
      <c r="H162">
        <v>0.50372000000000006</v>
      </c>
      <c r="I162">
        <v>49.628000000000007</v>
      </c>
      <c r="J162">
        <v>50.372000000000007</v>
      </c>
      <c r="K162" t="s">
        <v>576</v>
      </c>
      <c r="L162" t="s">
        <v>580</v>
      </c>
      <c r="M162">
        <v>0.97914189100265503</v>
      </c>
    </row>
    <row r="163" spans="1:13" x14ac:dyDescent="0.35">
      <c r="A163" t="s">
        <v>385</v>
      </c>
      <c r="B163" t="s">
        <v>386</v>
      </c>
      <c r="C163">
        <v>100</v>
      </c>
      <c r="D163">
        <v>-6.3242099339906694</v>
      </c>
      <c r="E163" s="4">
        <v>1</v>
      </c>
      <c r="F163" t="s">
        <v>572</v>
      </c>
      <c r="G163">
        <v>0.86112</v>
      </c>
      <c r="H163">
        <v>0.13887999999999998</v>
      </c>
      <c r="I163">
        <v>86.111999999999995</v>
      </c>
      <c r="J163">
        <v>13.887999999999998</v>
      </c>
      <c r="K163" t="s">
        <v>577</v>
      </c>
      <c r="L163" t="s">
        <v>580</v>
      </c>
      <c r="M163">
        <v>1.00078213214874</v>
      </c>
    </row>
    <row r="164" spans="1:13" x14ac:dyDescent="0.35">
      <c r="A164" t="s">
        <v>389</v>
      </c>
      <c r="B164" t="s">
        <v>390</v>
      </c>
      <c r="C164">
        <v>100</v>
      </c>
      <c r="D164">
        <v>-3.7915798942601575</v>
      </c>
      <c r="E164" s="4">
        <v>1</v>
      </c>
      <c r="F164" t="s">
        <v>572</v>
      </c>
      <c r="G164">
        <v>0.54540999999999995</v>
      </c>
      <c r="H164">
        <v>0.45459000000000011</v>
      </c>
      <c r="I164">
        <v>54.540999999999997</v>
      </c>
      <c r="J164">
        <v>45.45900000000001</v>
      </c>
      <c r="K164" t="s">
        <v>576</v>
      </c>
      <c r="L164" t="s">
        <v>580</v>
      </c>
      <c r="M164">
        <v>0.71595317125320401</v>
      </c>
    </row>
    <row r="165" spans="1:13" x14ac:dyDescent="0.35">
      <c r="A165" t="s">
        <v>391</v>
      </c>
      <c r="B165" t="s">
        <v>392</v>
      </c>
      <c r="C165">
        <v>100</v>
      </c>
      <c r="D165">
        <v>-6.2031923935306121</v>
      </c>
      <c r="E165" s="4">
        <v>1</v>
      </c>
      <c r="F165" t="s">
        <v>483</v>
      </c>
      <c r="G165">
        <v>0.58467000000000002</v>
      </c>
      <c r="H165">
        <v>0.41533000000000003</v>
      </c>
      <c r="I165">
        <v>58.466999999999999</v>
      </c>
      <c r="J165">
        <v>41.533000000000001</v>
      </c>
      <c r="K165" t="s">
        <v>577</v>
      </c>
      <c r="L165" t="s">
        <v>581</v>
      </c>
      <c r="M165">
        <v>-2.9060361385345499</v>
      </c>
    </row>
    <row r="166" spans="1:13" x14ac:dyDescent="0.35">
      <c r="A166" t="s">
        <v>394</v>
      </c>
      <c r="B166" t="s">
        <v>395</v>
      </c>
      <c r="C166">
        <v>8.8308982849121094</v>
      </c>
      <c r="D166">
        <v>-4.0265606225566737</v>
      </c>
      <c r="E166" s="4" t="s">
        <v>524</v>
      </c>
      <c r="F166" t="s">
        <v>574</v>
      </c>
      <c r="G166">
        <v>0.22781999999999999</v>
      </c>
      <c r="H166">
        <v>0.77217999999999998</v>
      </c>
      <c r="I166">
        <v>22.782</v>
      </c>
      <c r="J166">
        <v>77.218000000000004</v>
      </c>
      <c r="K166" t="s">
        <v>576</v>
      </c>
      <c r="L166" t="s">
        <v>581</v>
      </c>
      <c r="M166">
        <v>-1.3018941879272501</v>
      </c>
    </row>
    <row r="167" spans="1:13" x14ac:dyDescent="0.35">
      <c r="A167" t="s">
        <v>398</v>
      </c>
      <c r="B167" t="s">
        <v>399</v>
      </c>
      <c r="C167">
        <v>46.928375244140597</v>
      </c>
      <c r="D167">
        <v>-17.301440544006681</v>
      </c>
      <c r="E167" s="4" t="s">
        <v>524</v>
      </c>
      <c r="F167" t="s">
        <v>572</v>
      </c>
      <c r="G167">
        <v>0.40965000000000001</v>
      </c>
      <c r="H167">
        <v>0.59034999999999993</v>
      </c>
      <c r="I167">
        <v>40.965000000000003</v>
      </c>
      <c r="J167">
        <v>59.034999999999997</v>
      </c>
      <c r="K167" t="s">
        <v>576</v>
      </c>
      <c r="L167" t="s">
        <v>581</v>
      </c>
      <c r="M167">
        <v>-0.17511710524558999</v>
      </c>
    </row>
    <row r="168" spans="1:13" x14ac:dyDescent="0.35">
      <c r="A168" t="s">
        <v>400</v>
      </c>
      <c r="B168" t="s">
        <v>401</v>
      </c>
      <c r="C168">
        <v>100</v>
      </c>
      <c r="D168">
        <v>-5.6799084050622488</v>
      </c>
      <c r="E168" s="4">
        <v>1</v>
      </c>
      <c r="F168" t="s">
        <v>572</v>
      </c>
      <c r="G168">
        <v>0.52671000000000001</v>
      </c>
      <c r="H168">
        <v>0.47328999999999999</v>
      </c>
      <c r="I168">
        <v>52.670999999999999</v>
      </c>
      <c r="J168">
        <v>47.329000000000001</v>
      </c>
      <c r="K168" t="s">
        <v>576</v>
      </c>
      <c r="L168" t="s">
        <v>581</v>
      </c>
      <c r="M168">
        <v>-0.99130022525787398</v>
      </c>
    </row>
    <row r="169" spans="1:13" x14ac:dyDescent="0.35">
      <c r="A169" t="s">
        <v>402</v>
      </c>
      <c r="B169" t="s">
        <v>403</v>
      </c>
      <c r="C169">
        <v>100</v>
      </c>
      <c r="D169">
        <v>-11.470107150952579</v>
      </c>
      <c r="E169" s="4">
        <v>1</v>
      </c>
      <c r="F169" t="s">
        <v>572</v>
      </c>
      <c r="G169">
        <v>0.27018000000000003</v>
      </c>
      <c r="H169">
        <v>0.72982000000000002</v>
      </c>
      <c r="I169">
        <v>27.018000000000004</v>
      </c>
      <c r="J169">
        <v>72.981999999999999</v>
      </c>
      <c r="K169" t="s">
        <v>576</v>
      </c>
      <c r="L169" t="s">
        <v>581</v>
      </c>
      <c r="M169">
        <v>-0.78061830997466997</v>
      </c>
    </row>
    <row r="170" spans="1:13" x14ac:dyDescent="0.35">
      <c r="A170" t="s">
        <v>404</v>
      </c>
      <c r="B170" t="s">
        <v>405</v>
      </c>
      <c r="C170">
        <v>100</v>
      </c>
      <c r="D170">
        <v>-5.5648193915631845</v>
      </c>
      <c r="E170" s="4">
        <v>1</v>
      </c>
      <c r="F170" t="s">
        <v>572</v>
      </c>
      <c r="G170">
        <v>0.50766</v>
      </c>
      <c r="H170">
        <v>0.49234</v>
      </c>
      <c r="I170">
        <v>50.765999999999998</v>
      </c>
      <c r="J170">
        <v>49.234000000000002</v>
      </c>
      <c r="K170" t="s">
        <v>576</v>
      </c>
      <c r="L170" t="s">
        <v>581</v>
      </c>
      <c r="M170">
        <v>-0.195148065686226</v>
      </c>
    </row>
    <row r="171" spans="1:13" x14ac:dyDescent="0.35">
      <c r="A171" t="s">
        <v>407</v>
      </c>
      <c r="B171" t="s">
        <v>408</v>
      </c>
      <c r="C171">
        <v>63.394138336181598</v>
      </c>
      <c r="D171">
        <v>-15.217298738901915</v>
      </c>
      <c r="E171" s="4" t="s">
        <v>525</v>
      </c>
      <c r="F171" t="s">
        <v>574</v>
      </c>
      <c r="G171">
        <v>0.34022000000000002</v>
      </c>
      <c r="H171">
        <v>0.65977999999999992</v>
      </c>
      <c r="I171">
        <v>34.022000000000006</v>
      </c>
      <c r="J171">
        <v>65.977999999999994</v>
      </c>
      <c r="K171" t="s">
        <v>576</v>
      </c>
      <c r="L171" t="s">
        <v>581</v>
      </c>
      <c r="M171">
        <v>-1.7668042331934E-2</v>
      </c>
    </row>
    <row r="172" spans="1:13" x14ac:dyDescent="0.35">
      <c r="A172" t="s">
        <v>410</v>
      </c>
      <c r="B172" t="s">
        <v>411</v>
      </c>
      <c r="C172">
        <v>97.02</v>
      </c>
      <c r="D172">
        <v>-7.079311882164137</v>
      </c>
      <c r="E172" s="4" t="s">
        <v>523</v>
      </c>
      <c r="F172" t="s">
        <v>572</v>
      </c>
      <c r="G172">
        <v>0.23898</v>
      </c>
      <c r="H172">
        <v>0.76102000000000003</v>
      </c>
      <c r="I172">
        <v>23.898</v>
      </c>
      <c r="J172">
        <v>76.102000000000004</v>
      </c>
      <c r="K172" t="s">
        <v>577</v>
      </c>
      <c r="L172" t="s">
        <v>580</v>
      </c>
      <c r="M172">
        <v>0.89702945947647095</v>
      </c>
    </row>
    <row r="173" spans="1:13" x14ac:dyDescent="0.35">
      <c r="A173" t="s">
        <v>414</v>
      </c>
      <c r="B173" t="s">
        <v>415</v>
      </c>
      <c r="C173">
        <v>100</v>
      </c>
      <c r="D173">
        <v>-0.21051724949498785</v>
      </c>
      <c r="E173" s="4">
        <v>1</v>
      </c>
      <c r="F173" t="s">
        <v>574</v>
      </c>
      <c r="G173">
        <v>8.2699999999999899E-2</v>
      </c>
      <c r="H173">
        <v>0.9173</v>
      </c>
      <c r="I173">
        <v>8.2699999999999907</v>
      </c>
      <c r="J173">
        <v>91.73</v>
      </c>
      <c r="K173" t="s">
        <v>576</v>
      </c>
      <c r="L173" t="s">
        <v>580</v>
      </c>
      <c r="M173">
        <v>0.277257770299912</v>
      </c>
    </row>
    <row r="174" spans="1:13" x14ac:dyDescent="0.35">
      <c r="A174" t="s">
        <v>416</v>
      </c>
      <c r="B174" t="s">
        <v>417</v>
      </c>
      <c r="C174">
        <v>100</v>
      </c>
      <c r="D174">
        <v>0.29949650024084418</v>
      </c>
      <c r="E174" s="4">
        <v>1</v>
      </c>
      <c r="F174" t="s">
        <v>574</v>
      </c>
      <c r="G174">
        <v>0.67259000000000002</v>
      </c>
      <c r="H174">
        <v>0.32741000000000003</v>
      </c>
      <c r="I174">
        <v>67.259</v>
      </c>
      <c r="J174">
        <v>32.741000000000007</v>
      </c>
      <c r="K174" t="s">
        <v>576</v>
      </c>
      <c r="L174" t="s">
        <v>581</v>
      </c>
      <c r="M174">
        <v>-1.1397223472595199</v>
      </c>
    </row>
    <row r="175" spans="1:13" x14ac:dyDescent="0.35">
      <c r="A175" t="s">
        <v>418</v>
      </c>
      <c r="B175" t="s">
        <v>419</v>
      </c>
      <c r="C175">
        <v>100</v>
      </c>
      <c r="D175">
        <v>-7.574975697744021</v>
      </c>
      <c r="E175" s="4">
        <v>1</v>
      </c>
      <c r="F175" t="s">
        <v>572</v>
      </c>
      <c r="G175">
        <v>0.74363000000000001</v>
      </c>
      <c r="H175">
        <v>0.25636999999999999</v>
      </c>
      <c r="I175">
        <v>74.363</v>
      </c>
      <c r="J175">
        <v>25.637</v>
      </c>
      <c r="K175" t="s">
        <v>576</v>
      </c>
      <c r="L175" t="s">
        <v>581</v>
      </c>
      <c r="M175">
        <v>-2.0072147846221902</v>
      </c>
    </row>
    <row r="176" spans="1:13" x14ac:dyDescent="0.35">
      <c r="A176" t="s">
        <v>420</v>
      </c>
      <c r="B176" t="s">
        <v>421</v>
      </c>
      <c r="C176">
        <v>99.426155090332003</v>
      </c>
      <c r="D176">
        <v>-2.5352370765523524</v>
      </c>
      <c r="E176" s="4" t="s">
        <v>523</v>
      </c>
      <c r="F176" t="s">
        <v>572</v>
      </c>
      <c r="G176">
        <v>0.61489000000000005</v>
      </c>
      <c r="H176">
        <v>0.38511000000000001</v>
      </c>
      <c r="I176">
        <v>61.489000000000004</v>
      </c>
      <c r="J176">
        <v>38.511000000000003</v>
      </c>
      <c r="K176" t="s">
        <v>576</v>
      </c>
      <c r="L176" t="s">
        <v>580</v>
      </c>
      <c r="M176">
        <v>1.3827502727508501</v>
      </c>
    </row>
    <row r="177" spans="1:13" x14ac:dyDescent="0.35">
      <c r="A177" t="s">
        <v>422</v>
      </c>
      <c r="B177" t="s">
        <v>423</v>
      </c>
      <c r="C177">
        <v>32.799999999999997</v>
      </c>
      <c r="D177">
        <v>-11.621181330889359</v>
      </c>
      <c r="E177" s="4" t="s">
        <v>524</v>
      </c>
      <c r="F177" t="s">
        <v>572</v>
      </c>
      <c r="G177">
        <v>0.33022999999999991</v>
      </c>
      <c r="H177">
        <v>0.66976999999999998</v>
      </c>
      <c r="I177">
        <v>33.022999999999989</v>
      </c>
      <c r="J177">
        <v>66.977000000000004</v>
      </c>
      <c r="K177" t="s">
        <v>576</v>
      </c>
      <c r="L177" t="s">
        <v>581</v>
      </c>
      <c r="M177">
        <v>-0.44824677705764798</v>
      </c>
    </row>
    <row r="178" spans="1:13" x14ac:dyDescent="0.35">
      <c r="A178" t="s">
        <v>424</v>
      </c>
      <c r="B178" t="s">
        <v>425</v>
      </c>
      <c r="C178">
        <v>26.7</v>
      </c>
      <c r="D178">
        <v>-29.566218279012375</v>
      </c>
      <c r="E178" s="4" t="s">
        <v>524</v>
      </c>
      <c r="F178" t="s">
        <v>572</v>
      </c>
      <c r="G178">
        <v>0.16794000000000003</v>
      </c>
      <c r="H178">
        <v>0.83205999999999991</v>
      </c>
      <c r="I178">
        <v>16.794000000000004</v>
      </c>
      <c r="J178">
        <v>83.205999999999989</v>
      </c>
      <c r="K178" t="s">
        <v>576</v>
      </c>
      <c r="L178" t="s">
        <v>581</v>
      </c>
      <c r="M178">
        <v>-0.71827632188796997</v>
      </c>
    </row>
    <row r="179" spans="1:13" x14ac:dyDescent="0.35">
      <c r="A179" t="s">
        <v>426</v>
      </c>
      <c r="B179" t="s">
        <v>427</v>
      </c>
      <c r="C179">
        <v>100</v>
      </c>
      <c r="D179">
        <v>-21.447821888144709</v>
      </c>
      <c r="E179" s="4">
        <v>1</v>
      </c>
      <c r="F179" t="s">
        <v>574</v>
      </c>
      <c r="G179">
        <v>0.70139999999999991</v>
      </c>
      <c r="H179">
        <v>0.29860000000000003</v>
      </c>
      <c r="I179">
        <v>70.139999999999986</v>
      </c>
      <c r="J179">
        <v>29.860000000000003</v>
      </c>
      <c r="K179" t="s">
        <v>577</v>
      </c>
      <c r="L179" t="s">
        <v>581</v>
      </c>
      <c r="M179">
        <v>-1.8533319234848</v>
      </c>
    </row>
    <row r="180" spans="1:13" x14ac:dyDescent="0.35">
      <c r="A180" t="s">
        <v>429</v>
      </c>
      <c r="B180" t="s">
        <v>430</v>
      </c>
      <c r="C180">
        <v>100</v>
      </c>
      <c r="D180">
        <v>-15.887883562242511</v>
      </c>
      <c r="E180" s="4">
        <v>1</v>
      </c>
      <c r="F180" t="s">
        <v>572</v>
      </c>
      <c r="G180">
        <v>0.95600999999999992</v>
      </c>
      <c r="H180">
        <v>4.3990000000000001E-2</v>
      </c>
      <c r="I180">
        <v>95.600999999999985</v>
      </c>
      <c r="J180">
        <v>4.399</v>
      </c>
      <c r="K180" t="s">
        <v>576</v>
      </c>
      <c r="L180" t="s">
        <v>580</v>
      </c>
      <c r="M180">
        <v>1.0485217571258501</v>
      </c>
    </row>
    <row r="181" spans="1:13" x14ac:dyDescent="0.35">
      <c r="A181" t="s">
        <v>431</v>
      </c>
      <c r="B181" t="s">
        <v>432</v>
      </c>
      <c r="C181">
        <v>100</v>
      </c>
      <c r="D181">
        <v>-3.0038862512261986</v>
      </c>
      <c r="E181" s="4">
        <v>1</v>
      </c>
      <c r="F181" t="s">
        <v>572</v>
      </c>
      <c r="G181">
        <v>0.8196</v>
      </c>
      <c r="H181">
        <v>0.18039999999999998</v>
      </c>
      <c r="I181">
        <v>81.96</v>
      </c>
      <c r="J181">
        <v>18.04</v>
      </c>
      <c r="K181" t="s">
        <v>576</v>
      </c>
      <c r="L181" t="s">
        <v>580</v>
      </c>
      <c r="M181">
        <v>0.385635316371918</v>
      </c>
    </row>
    <row r="182" spans="1:13" x14ac:dyDescent="0.35">
      <c r="A182" t="s">
        <v>433</v>
      </c>
      <c r="B182" t="s">
        <v>434</v>
      </c>
      <c r="C182">
        <v>100</v>
      </c>
      <c r="D182">
        <v>-10.234759261093172</v>
      </c>
      <c r="E182" s="4">
        <v>1</v>
      </c>
      <c r="F182" t="s">
        <v>572</v>
      </c>
      <c r="G182">
        <v>0.36620000000000003</v>
      </c>
      <c r="H182">
        <v>0.63380000000000003</v>
      </c>
      <c r="I182">
        <v>36.620000000000005</v>
      </c>
      <c r="J182">
        <v>63.38</v>
      </c>
      <c r="K182" t="s">
        <v>577</v>
      </c>
      <c r="L182" t="s">
        <v>581</v>
      </c>
      <c r="M182">
        <v>-0.28075370192527799</v>
      </c>
    </row>
    <row r="183" spans="1:13" x14ac:dyDescent="0.35">
      <c r="A183" t="s">
        <v>435</v>
      </c>
      <c r="B183" t="s">
        <v>436</v>
      </c>
      <c r="C183">
        <v>100</v>
      </c>
      <c r="D183">
        <v>-11.090424124597508</v>
      </c>
      <c r="E183" s="4">
        <v>1</v>
      </c>
      <c r="F183" t="s">
        <v>572</v>
      </c>
      <c r="G183">
        <v>0.51246999999999998</v>
      </c>
      <c r="H183">
        <v>0.48752999999999996</v>
      </c>
      <c r="I183">
        <v>51.247</v>
      </c>
      <c r="J183">
        <v>48.752999999999993</v>
      </c>
      <c r="K183" t="s">
        <v>576</v>
      </c>
      <c r="L183" t="s">
        <v>580</v>
      </c>
      <c r="M183">
        <v>0.99859225749969505</v>
      </c>
    </row>
    <row r="184" spans="1:13" x14ac:dyDescent="0.35">
      <c r="A184" t="s">
        <v>437</v>
      </c>
      <c r="B184" t="s">
        <v>438</v>
      </c>
      <c r="C184">
        <v>99.603836059570298</v>
      </c>
      <c r="D184">
        <v>-11.726393502691595</v>
      </c>
      <c r="E184" s="4">
        <v>1</v>
      </c>
      <c r="F184" t="s">
        <v>572</v>
      </c>
      <c r="G184">
        <v>0.89097999999999999</v>
      </c>
      <c r="H184">
        <v>0.10901999999999999</v>
      </c>
      <c r="I184">
        <v>89.097999999999999</v>
      </c>
      <c r="J184">
        <v>10.901999999999999</v>
      </c>
      <c r="K184" t="s">
        <v>576</v>
      </c>
      <c r="L184" t="s">
        <v>581</v>
      </c>
      <c r="M184">
        <v>-1.0229766368866</v>
      </c>
    </row>
    <row r="185" spans="1:13" x14ac:dyDescent="0.35">
      <c r="A185" t="s">
        <v>441</v>
      </c>
      <c r="B185" t="s">
        <v>442</v>
      </c>
      <c r="C185">
        <v>100</v>
      </c>
      <c r="D185">
        <v>-38.103122007746585</v>
      </c>
      <c r="E185" s="4">
        <v>1</v>
      </c>
      <c r="F185" t="s">
        <v>572</v>
      </c>
      <c r="G185">
        <v>0.34878999999999999</v>
      </c>
      <c r="H185">
        <v>0.65120999999999984</v>
      </c>
      <c r="I185">
        <v>34.878999999999998</v>
      </c>
      <c r="J185">
        <v>65.120999999999981</v>
      </c>
      <c r="K185" t="s">
        <v>577</v>
      </c>
      <c r="L185" t="s">
        <v>580</v>
      </c>
      <c r="M185">
        <v>0.22683252394199399</v>
      </c>
    </row>
    <row r="186" spans="1:13" x14ac:dyDescent="0.35">
      <c r="A186" t="s">
        <v>443</v>
      </c>
      <c r="B186" t="s">
        <v>444</v>
      </c>
      <c r="C186">
        <v>57.82</v>
      </c>
      <c r="D186">
        <v>-32.668203798665651</v>
      </c>
      <c r="E186" s="4" t="s">
        <v>525</v>
      </c>
      <c r="F186" t="s">
        <v>572</v>
      </c>
      <c r="G186">
        <v>0.26754000000000006</v>
      </c>
      <c r="H186">
        <v>0.73245999999999989</v>
      </c>
      <c r="I186">
        <v>26.754000000000005</v>
      </c>
      <c r="J186">
        <v>73.245999999999995</v>
      </c>
      <c r="K186" t="s">
        <v>577</v>
      </c>
      <c r="L186" t="s">
        <v>580</v>
      </c>
      <c r="M186">
        <v>0.48971042037010198</v>
      </c>
    </row>
    <row r="187" spans="1:13" x14ac:dyDescent="0.35">
      <c r="A187" t="s">
        <v>446</v>
      </c>
      <c r="B187" t="s">
        <v>447</v>
      </c>
      <c r="C187">
        <v>100</v>
      </c>
      <c r="D187">
        <v>-15.624970617013132</v>
      </c>
      <c r="E187" s="4">
        <v>1</v>
      </c>
      <c r="F187" t="s">
        <v>572</v>
      </c>
      <c r="G187">
        <v>0.18830000000000002</v>
      </c>
      <c r="H187">
        <v>0.81169999999999998</v>
      </c>
      <c r="I187">
        <v>18.830000000000002</v>
      </c>
      <c r="J187">
        <v>81.17</v>
      </c>
      <c r="K187" t="s">
        <v>576</v>
      </c>
      <c r="L187" t="s">
        <v>580</v>
      </c>
      <c r="M187">
        <v>1.1758835315704299</v>
      </c>
    </row>
    <row r="188" spans="1:13" x14ac:dyDescent="0.35">
      <c r="A188" t="s">
        <v>448</v>
      </c>
      <c r="B188" t="s">
        <v>449</v>
      </c>
      <c r="C188">
        <v>100</v>
      </c>
      <c r="D188">
        <v>-13.109598547151077</v>
      </c>
      <c r="E188" s="4">
        <v>1</v>
      </c>
      <c r="F188" t="s">
        <v>572</v>
      </c>
      <c r="G188">
        <v>1</v>
      </c>
      <c r="H188">
        <v>0</v>
      </c>
      <c r="I188">
        <v>100</v>
      </c>
      <c r="J188">
        <v>0</v>
      </c>
      <c r="K188" t="s">
        <v>576</v>
      </c>
      <c r="L188" t="s">
        <v>581</v>
      </c>
      <c r="M188">
        <v>-0.28593334555625899</v>
      </c>
    </row>
    <row r="189" spans="1:13" x14ac:dyDescent="0.35">
      <c r="A189" t="s">
        <v>450</v>
      </c>
      <c r="B189" t="s">
        <v>451</v>
      </c>
      <c r="C189">
        <v>71.642349243164105</v>
      </c>
      <c r="D189">
        <v>-22.442174433155998</v>
      </c>
      <c r="E189" s="4" t="s">
        <v>525</v>
      </c>
      <c r="F189" t="s">
        <v>574</v>
      </c>
      <c r="G189">
        <v>0.35769000000000001</v>
      </c>
      <c r="H189">
        <v>0.64230999999999983</v>
      </c>
      <c r="I189">
        <v>35.768999999999998</v>
      </c>
      <c r="J189">
        <v>64.23099999999998</v>
      </c>
      <c r="K189" t="s">
        <v>576</v>
      </c>
      <c r="L189" t="s">
        <v>581</v>
      </c>
      <c r="M189">
        <v>-2.7844886779785201</v>
      </c>
    </row>
    <row r="190" spans="1:13" x14ac:dyDescent="0.35">
      <c r="A190" t="s">
        <v>452</v>
      </c>
      <c r="B190" t="s">
        <v>453</v>
      </c>
      <c r="C190">
        <v>84.2</v>
      </c>
      <c r="D190">
        <v>-28.734534247989313</v>
      </c>
      <c r="E190" s="4" t="s">
        <v>523</v>
      </c>
      <c r="F190" t="s">
        <v>574</v>
      </c>
      <c r="G190">
        <v>0.65782000000000018</v>
      </c>
      <c r="H190">
        <v>0.34217999999999998</v>
      </c>
      <c r="I190">
        <v>65.782000000000025</v>
      </c>
      <c r="J190">
        <v>34.217999999999996</v>
      </c>
      <c r="K190" t="s">
        <v>577</v>
      </c>
      <c r="L190" t="s">
        <v>581</v>
      </c>
      <c r="M190">
        <v>-0.14908500015735601</v>
      </c>
    </row>
    <row r="191" spans="1:13" x14ac:dyDescent="0.35">
      <c r="A191" t="s">
        <v>454</v>
      </c>
      <c r="B191" t="s">
        <v>455</v>
      </c>
      <c r="C191">
        <v>27.219337463378899</v>
      </c>
      <c r="D191">
        <v>-43.871374237288165</v>
      </c>
      <c r="E191" s="4" t="s">
        <v>524</v>
      </c>
      <c r="F191" t="s">
        <v>572</v>
      </c>
      <c r="G191">
        <v>0.41839999999999994</v>
      </c>
      <c r="H191">
        <v>0.58160000000000001</v>
      </c>
      <c r="I191">
        <v>41.839999999999996</v>
      </c>
      <c r="J191">
        <v>58.160000000000004</v>
      </c>
      <c r="K191" t="s">
        <v>576</v>
      </c>
      <c r="L191" t="s">
        <v>580</v>
      </c>
      <c r="M191">
        <v>0.132928282022476</v>
      </c>
    </row>
    <row r="192" spans="1:13" x14ac:dyDescent="0.35">
      <c r="A192" t="s">
        <v>456</v>
      </c>
      <c r="B192" t="s">
        <v>457</v>
      </c>
      <c r="C192">
        <v>38.145137786865199</v>
      </c>
      <c r="D192">
        <v>-83.177025970997434</v>
      </c>
      <c r="E192" s="4" t="s">
        <v>524</v>
      </c>
      <c r="F192" t="s">
        <v>572</v>
      </c>
      <c r="G192">
        <v>0.32207000000000002</v>
      </c>
      <c r="H192">
        <v>0.67793000000000003</v>
      </c>
      <c r="I192">
        <v>32.207000000000001</v>
      </c>
      <c r="J192">
        <v>67.793000000000006</v>
      </c>
      <c r="K192" t="s">
        <v>576</v>
      </c>
      <c r="L192" t="s">
        <v>581</v>
      </c>
      <c r="M192">
        <v>-0.62080973386764504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D718-5C62-4E42-BE99-8E3D47D61274}">
  <dimension ref="A6:J66"/>
  <sheetViews>
    <sheetView zoomScale="101" workbookViewId="0">
      <selection activeCell="E13" sqref="E13"/>
    </sheetView>
  </sheetViews>
  <sheetFormatPr defaultColWidth="10.90625" defaultRowHeight="14.5" x14ac:dyDescent="0.35"/>
  <cols>
    <col min="1" max="1" width="17.81640625" bestFit="1" customWidth="1"/>
    <col min="2" max="2" width="31.81640625" bestFit="1" customWidth="1"/>
    <col min="3" max="3" width="24.1796875" bestFit="1" customWidth="1"/>
    <col min="4" max="5" width="16.6328125" bestFit="1" customWidth="1"/>
    <col min="6" max="6" width="20.6328125" bestFit="1" customWidth="1"/>
    <col min="7" max="7" width="21" bestFit="1" customWidth="1"/>
    <col min="8" max="8" width="20.1796875" bestFit="1" customWidth="1"/>
  </cols>
  <sheetData>
    <row r="6" spans="1:10" x14ac:dyDescent="0.35">
      <c r="A6" s="25" t="s">
        <v>0</v>
      </c>
      <c r="B6" s="25" t="s">
        <v>505</v>
      </c>
      <c r="C6" s="25" t="s">
        <v>506</v>
      </c>
      <c r="D6" s="25" t="s">
        <v>504</v>
      </c>
      <c r="G6" s="25" t="s">
        <v>0</v>
      </c>
      <c r="H6" s="25" t="s">
        <v>507</v>
      </c>
      <c r="I6" s="25" t="s">
        <v>506</v>
      </c>
      <c r="J6" s="25" t="s">
        <v>501</v>
      </c>
    </row>
    <row r="7" spans="1:10" x14ac:dyDescent="0.35">
      <c r="A7" s="26" t="s">
        <v>359</v>
      </c>
      <c r="B7" s="27">
        <v>100</v>
      </c>
      <c r="C7" s="27">
        <v>100</v>
      </c>
      <c r="D7" s="26" t="s">
        <v>503</v>
      </c>
      <c r="G7" s="26" t="s">
        <v>414</v>
      </c>
      <c r="H7" s="27">
        <v>91.73</v>
      </c>
      <c r="I7" s="27">
        <v>100</v>
      </c>
      <c r="J7" s="26" t="s">
        <v>502</v>
      </c>
    </row>
    <row r="8" spans="1:10" x14ac:dyDescent="0.35">
      <c r="A8" s="26" t="s">
        <v>169</v>
      </c>
      <c r="B8" s="27">
        <v>100</v>
      </c>
      <c r="C8" s="27">
        <v>100</v>
      </c>
      <c r="D8" s="26" t="s">
        <v>503</v>
      </c>
      <c r="G8" s="26" t="s">
        <v>31</v>
      </c>
      <c r="H8" s="27">
        <v>87.332999999999998</v>
      </c>
      <c r="I8" s="27">
        <v>7.5884771347045898</v>
      </c>
      <c r="J8" s="26" t="s">
        <v>502</v>
      </c>
    </row>
    <row r="9" spans="1:10" x14ac:dyDescent="0.35">
      <c r="A9" s="26" t="s">
        <v>448</v>
      </c>
      <c r="B9" s="27">
        <v>100</v>
      </c>
      <c r="C9" s="27">
        <v>100</v>
      </c>
      <c r="D9" s="26" t="s">
        <v>503</v>
      </c>
      <c r="G9" s="26" t="s">
        <v>328</v>
      </c>
      <c r="H9" s="27">
        <v>86.915000000000006</v>
      </c>
      <c r="I9" s="27">
        <v>22.932153701782202</v>
      </c>
      <c r="J9" s="26" t="s">
        <v>502</v>
      </c>
    </row>
    <row r="10" spans="1:10" x14ac:dyDescent="0.35">
      <c r="A10" s="26" t="s">
        <v>311</v>
      </c>
      <c r="B10" s="27">
        <v>100</v>
      </c>
      <c r="C10" s="27">
        <v>100</v>
      </c>
      <c r="D10" s="26" t="s">
        <v>503</v>
      </c>
      <c r="G10" s="26" t="s">
        <v>238</v>
      </c>
      <c r="H10" s="27">
        <v>85.713999999999984</v>
      </c>
      <c r="I10" s="27">
        <v>100</v>
      </c>
      <c r="J10" s="26" t="s">
        <v>503</v>
      </c>
    </row>
    <row r="11" spans="1:10" x14ac:dyDescent="0.35">
      <c r="A11" s="26" t="s">
        <v>52</v>
      </c>
      <c r="B11" s="27">
        <v>100</v>
      </c>
      <c r="C11" s="27">
        <v>99.202804565429702</v>
      </c>
      <c r="D11" s="26" t="s">
        <v>503</v>
      </c>
      <c r="G11" s="26" t="s">
        <v>291</v>
      </c>
      <c r="H11" s="27">
        <v>83.352000000000004</v>
      </c>
      <c r="I11" s="27">
        <v>11</v>
      </c>
      <c r="J11" s="26" t="s">
        <v>502</v>
      </c>
    </row>
    <row r="12" spans="1:10" x14ac:dyDescent="0.35">
      <c r="A12" s="26" t="s">
        <v>258</v>
      </c>
      <c r="B12" s="27">
        <v>100</v>
      </c>
      <c r="C12" s="27">
        <v>100</v>
      </c>
      <c r="D12" s="26" t="s">
        <v>503</v>
      </c>
      <c r="G12" s="26" t="s">
        <v>424</v>
      </c>
      <c r="H12" s="27">
        <v>83.205999999999989</v>
      </c>
      <c r="I12" s="27">
        <v>26.7</v>
      </c>
      <c r="J12" s="26" t="s">
        <v>502</v>
      </c>
    </row>
    <row r="13" spans="1:10" x14ac:dyDescent="0.35">
      <c r="A13" s="26" t="s">
        <v>253</v>
      </c>
      <c r="B13" s="27">
        <v>100</v>
      </c>
      <c r="C13" s="27">
        <v>100</v>
      </c>
      <c r="D13" s="26" t="s">
        <v>503</v>
      </c>
      <c r="G13" s="26" t="s">
        <v>240</v>
      </c>
      <c r="H13" s="27">
        <v>81.52500000000002</v>
      </c>
      <c r="I13" s="27">
        <v>95.588233947753906</v>
      </c>
      <c r="J13" s="26" t="s">
        <v>503</v>
      </c>
    </row>
    <row r="14" spans="1:10" x14ac:dyDescent="0.35">
      <c r="A14" s="26" t="s">
        <v>344</v>
      </c>
      <c r="B14" s="27">
        <v>99.381000000000014</v>
      </c>
      <c r="C14" s="27">
        <v>100</v>
      </c>
      <c r="D14" s="26" t="s">
        <v>503</v>
      </c>
      <c r="G14" s="26" t="s">
        <v>233</v>
      </c>
      <c r="H14" s="27">
        <v>81.414000000000016</v>
      </c>
      <c r="I14" s="27">
        <v>97.760917663574205</v>
      </c>
      <c r="J14" s="26" t="s">
        <v>503</v>
      </c>
    </row>
    <row r="15" spans="1:10" x14ac:dyDescent="0.35">
      <c r="A15" s="26" t="s">
        <v>222</v>
      </c>
      <c r="B15" s="27">
        <v>98.373999999999995</v>
      </c>
      <c r="C15" s="27">
        <v>100</v>
      </c>
      <c r="D15" s="26" t="s">
        <v>503</v>
      </c>
      <c r="G15" s="26" t="s">
        <v>446</v>
      </c>
      <c r="H15" s="27">
        <v>81.17</v>
      </c>
      <c r="I15" s="27">
        <v>100</v>
      </c>
      <c r="J15" s="26" t="s">
        <v>503</v>
      </c>
    </row>
    <row r="16" spans="1:10" x14ac:dyDescent="0.35">
      <c r="A16" s="26" t="s">
        <v>33</v>
      </c>
      <c r="B16" s="27">
        <v>97.934000000000012</v>
      </c>
      <c r="C16" s="27">
        <v>100</v>
      </c>
      <c r="D16" s="26" t="s">
        <v>503</v>
      </c>
      <c r="G16" s="26" t="s">
        <v>373</v>
      </c>
      <c r="H16" s="27">
        <v>80.732000000000014</v>
      </c>
      <c r="I16" s="27">
        <v>8.9476280212402308</v>
      </c>
      <c r="J16" s="26" t="s">
        <v>500</v>
      </c>
    </row>
    <row r="37" spans="1:5" x14ac:dyDescent="0.35">
      <c r="A37" s="21" t="s">
        <v>0</v>
      </c>
      <c r="B37" s="21" t="s">
        <v>509</v>
      </c>
      <c r="C37" s="21" t="s">
        <v>506</v>
      </c>
      <c r="D37" s="21" t="s">
        <v>566</v>
      </c>
      <c r="E37" s="21" t="s">
        <v>567</v>
      </c>
    </row>
    <row r="38" spans="1:5" x14ac:dyDescent="0.35">
      <c r="A38" s="22" t="s">
        <v>359</v>
      </c>
      <c r="B38" s="23">
        <v>100</v>
      </c>
      <c r="C38" s="23">
        <v>100</v>
      </c>
      <c r="D38" s="43" t="e">
        <f>+VLOOKUP(A38,[1]political_stability_terrorism!$A$1:$O$192,15,0)</f>
        <v>#N/A</v>
      </c>
      <c r="E38" s="23" t="e">
        <f>((D38+3)/6)*100</f>
        <v>#N/A</v>
      </c>
    </row>
    <row r="39" spans="1:5" x14ac:dyDescent="0.35">
      <c r="A39" s="22" t="s">
        <v>249</v>
      </c>
      <c r="B39" s="23">
        <v>90.688999999999993</v>
      </c>
      <c r="C39" s="23">
        <v>100</v>
      </c>
      <c r="D39" s="43" t="e">
        <f>+VLOOKUP(A39,[1]political_stability_terrorism!$A$1:$O$192,15,0)</f>
        <v>#N/A</v>
      </c>
      <c r="E39" s="23" t="e">
        <f t="shared" ref="E39:E66" si="0">((D39+3)/6)*100</f>
        <v>#N/A</v>
      </c>
    </row>
    <row r="40" spans="1:5" x14ac:dyDescent="0.35">
      <c r="A40" s="22" t="s">
        <v>253</v>
      </c>
      <c r="B40" s="23">
        <v>100</v>
      </c>
      <c r="C40" s="23">
        <v>100</v>
      </c>
      <c r="D40" s="43" t="e">
        <f>+VLOOKUP(A40,[1]political_stability_terrorism!$A$1:$O$192,15,0)</f>
        <v>#N/A</v>
      </c>
      <c r="E40" s="23" t="e">
        <f t="shared" si="0"/>
        <v>#N/A</v>
      </c>
    </row>
    <row r="41" spans="1:5" x14ac:dyDescent="0.35">
      <c r="A41" s="22" t="s">
        <v>367</v>
      </c>
      <c r="B41" s="23">
        <v>94.244</v>
      </c>
      <c r="C41" s="23">
        <v>100</v>
      </c>
      <c r="D41" s="43" t="e">
        <f>+VLOOKUP(A41,[1]political_stability_terrorism!$A$1:$O$192,15,0)</f>
        <v>#N/A</v>
      </c>
      <c r="E41" s="23" t="e">
        <f t="shared" si="0"/>
        <v>#N/A</v>
      </c>
    </row>
    <row r="42" spans="1:5" x14ac:dyDescent="0.35">
      <c r="A42" s="22" t="s">
        <v>196</v>
      </c>
      <c r="B42" s="23">
        <v>94.319000000000003</v>
      </c>
      <c r="C42" s="23">
        <v>100</v>
      </c>
      <c r="D42" s="43" t="e">
        <f>+VLOOKUP(A42,[1]political_stability_terrorism!$A$1:$O$192,15,0)</f>
        <v>#N/A</v>
      </c>
      <c r="E42" s="23" t="e">
        <f t="shared" si="0"/>
        <v>#N/A</v>
      </c>
    </row>
    <row r="43" spans="1:5" x14ac:dyDescent="0.35">
      <c r="A43" s="22" t="s">
        <v>258</v>
      </c>
      <c r="B43" s="23">
        <v>100</v>
      </c>
      <c r="C43" s="23">
        <v>100</v>
      </c>
      <c r="D43" s="43" t="e">
        <f>+VLOOKUP(A43,[1]political_stability_terrorism!$A$1:$O$192,15,0)</f>
        <v>#N/A</v>
      </c>
      <c r="E43" s="23" t="e">
        <f t="shared" si="0"/>
        <v>#N/A</v>
      </c>
    </row>
    <row r="44" spans="1:5" x14ac:dyDescent="0.35">
      <c r="A44" s="22" t="s">
        <v>311</v>
      </c>
      <c r="B44" s="23">
        <v>100</v>
      </c>
      <c r="C44" s="23">
        <v>99.202804565429702</v>
      </c>
      <c r="D44" s="43" t="e">
        <f>+VLOOKUP(A44,[1]political_stability_terrorism!$A$1:$O$192,15,0)</f>
        <v>#N/A</v>
      </c>
      <c r="E44" s="23" t="e">
        <f t="shared" si="0"/>
        <v>#N/A</v>
      </c>
    </row>
    <row r="45" spans="1:5" x14ac:dyDescent="0.35">
      <c r="A45" s="22" t="s">
        <v>275</v>
      </c>
      <c r="B45" s="23">
        <v>95.644000000000005</v>
      </c>
      <c r="C45" s="23">
        <v>100</v>
      </c>
      <c r="D45" s="43" t="e">
        <f>+VLOOKUP(A45,[1]political_stability_terrorism!$A$1:$O$192,15,0)</f>
        <v>#N/A</v>
      </c>
      <c r="E45" s="23" t="e">
        <f t="shared" si="0"/>
        <v>#N/A</v>
      </c>
    </row>
    <row r="46" spans="1:5" x14ac:dyDescent="0.35">
      <c r="A46" s="22" t="s">
        <v>429</v>
      </c>
      <c r="B46" s="23">
        <v>95.600999999999985</v>
      </c>
      <c r="C46" s="23">
        <v>100</v>
      </c>
      <c r="D46" s="43" t="e">
        <f>+VLOOKUP(A46,[1]political_stability_terrorism!$A$1:$O$192,15,0)</f>
        <v>#N/A</v>
      </c>
      <c r="E46" s="23" t="e">
        <f t="shared" si="0"/>
        <v>#N/A</v>
      </c>
    </row>
    <row r="47" spans="1:5" x14ac:dyDescent="0.35">
      <c r="A47" s="22" t="s">
        <v>25</v>
      </c>
      <c r="B47" s="23">
        <v>89.682999999999993</v>
      </c>
      <c r="C47" s="23">
        <v>100</v>
      </c>
      <c r="D47" s="43" t="e">
        <f>+VLOOKUP(A47,[1]political_stability_terrorism!$A$1:$O$192,15,0)</f>
        <v>#N/A</v>
      </c>
      <c r="E47" s="23" t="e">
        <f t="shared" si="0"/>
        <v>#N/A</v>
      </c>
    </row>
    <row r="48" spans="1:5" x14ac:dyDescent="0.35">
      <c r="A48" s="22" t="s">
        <v>52</v>
      </c>
      <c r="B48" s="23">
        <v>100</v>
      </c>
      <c r="C48" s="23">
        <v>100</v>
      </c>
      <c r="D48" s="43" t="e">
        <f>+VLOOKUP(A48,[1]political_stability_terrorism!$A$1:$O$192,15,0)</f>
        <v>#N/A</v>
      </c>
      <c r="E48" s="23" t="e">
        <f t="shared" si="0"/>
        <v>#N/A</v>
      </c>
    </row>
    <row r="49" spans="1:5" x14ac:dyDescent="0.35">
      <c r="A49" s="22" t="s">
        <v>440</v>
      </c>
      <c r="B49" s="23">
        <v>95.575999999999965</v>
      </c>
      <c r="C49" s="23">
        <v>100</v>
      </c>
      <c r="D49" s="43" t="e">
        <f>+VLOOKUP(A49,[1]political_stability_terrorism!$A$1:$O$192,15,0)</f>
        <v>#N/A</v>
      </c>
      <c r="E49" s="23" t="e">
        <f t="shared" si="0"/>
        <v>#N/A</v>
      </c>
    </row>
    <row r="50" spans="1:5" x14ac:dyDescent="0.35">
      <c r="A50" s="22" t="s">
        <v>206</v>
      </c>
      <c r="B50" s="23">
        <v>94.316000000000017</v>
      </c>
      <c r="C50" s="23">
        <v>100</v>
      </c>
      <c r="D50" s="43" t="e">
        <f>+VLOOKUP(A50,[1]political_stability_terrorism!$A$1:$O$192,15,0)</f>
        <v>#N/A</v>
      </c>
      <c r="E50" s="23" t="e">
        <f t="shared" si="0"/>
        <v>#N/A</v>
      </c>
    </row>
    <row r="51" spans="1:5" x14ac:dyDescent="0.35">
      <c r="A51" s="22" t="s">
        <v>305</v>
      </c>
      <c r="B51" s="23">
        <v>91.524000000000001</v>
      </c>
      <c r="C51" s="23">
        <v>100</v>
      </c>
      <c r="D51" s="43" t="e">
        <f>+VLOOKUP(A51,[1]political_stability_terrorism!$A$1:$O$192,15,0)</f>
        <v>#N/A</v>
      </c>
      <c r="E51" s="23" t="e">
        <f t="shared" si="0"/>
        <v>#N/A</v>
      </c>
    </row>
    <row r="52" spans="1:5" x14ac:dyDescent="0.35">
      <c r="A52" s="22" t="s">
        <v>344</v>
      </c>
      <c r="B52" s="23">
        <v>99.381000000000014</v>
      </c>
      <c r="C52" s="23">
        <v>100</v>
      </c>
      <c r="D52" s="43" t="e">
        <f>+VLOOKUP(A52,[1]political_stability_terrorism!$A$1:$O$192,15,0)</f>
        <v>#N/A</v>
      </c>
      <c r="E52" s="23" t="e">
        <f t="shared" si="0"/>
        <v>#N/A</v>
      </c>
    </row>
    <row r="53" spans="1:5" x14ac:dyDescent="0.35">
      <c r="A53" s="22" t="s">
        <v>108</v>
      </c>
      <c r="B53" s="23">
        <v>88.015000000000015</v>
      </c>
      <c r="C53" s="23">
        <v>100</v>
      </c>
      <c r="D53" s="43" t="e">
        <f>+VLOOKUP(A53,[1]political_stability_terrorism!$A$1:$O$192,15,0)</f>
        <v>#N/A</v>
      </c>
      <c r="E53" s="23" t="e">
        <f t="shared" si="0"/>
        <v>#N/A</v>
      </c>
    </row>
    <row r="54" spans="1:5" x14ac:dyDescent="0.35">
      <c r="A54" s="22" t="s">
        <v>326</v>
      </c>
      <c r="B54" s="23">
        <v>88.150999999999996</v>
      </c>
      <c r="C54" s="23">
        <v>99.289352416992202</v>
      </c>
      <c r="D54" s="43" t="e">
        <f>+VLOOKUP(A54,[1]political_stability_terrorism!$A$1:$O$192,15,0)</f>
        <v>#N/A</v>
      </c>
      <c r="E54" s="23" t="e">
        <f t="shared" si="0"/>
        <v>#N/A</v>
      </c>
    </row>
    <row r="55" spans="1:5" x14ac:dyDescent="0.35">
      <c r="A55" s="22" t="s">
        <v>169</v>
      </c>
      <c r="B55" s="23">
        <v>100</v>
      </c>
      <c r="C55" s="23">
        <v>100</v>
      </c>
      <c r="D55" s="43" t="e">
        <f>+VLOOKUP(A55,[1]political_stability_terrorism!$A$1:$O$192,15,0)</f>
        <v>#N/A</v>
      </c>
      <c r="E55" s="23" t="e">
        <f t="shared" si="0"/>
        <v>#N/A</v>
      </c>
    </row>
    <row r="56" spans="1:5" x14ac:dyDescent="0.35">
      <c r="A56" s="22" t="s">
        <v>333</v>
      </c>
      <c r="B56" s="23">
        <v>93.543000000000021</v>
      </c>
      <c r="C56" s="23">
        <v>100</v>
      </c>
      <c r="D56" s="43" t="e">
        <f>+VLOOKUP(A56,[1]political_stability_terrorism!$A$1:$O$192,15,0)</f>
        <v>#N/A</v>
      </c>
      <c r="E56" s="23" t="e">
        <f t="shared" si="0"/>
        <v>#N/A</v>
      </c>
    </row>
    <row r="57" spans="1:5" x14ac:dyDescent="0.35">
      <c r="A57" s="22" t="s">
        <v>165</v>
      </c>
      <c r="B57" s="23">
        <v>94.666999999999987</v>
      </c>
      <c r="C57" s="23">
        <v>100</v>
      </c>
      <c r="D57" s="43" t="e">
        <f>+VLOOKUP(A57,[1]political_stability_terrorism!$A$1:$O$192,15,0)</f>
        <v>#N/A</v>
      </c>
      <c r="E57" s="23" t="e">
        <f t="shared" si="0"/>
        <v>#N/A</v>
      </c>
    </row>
    <row r="58" spans="1:5" x14ac:dyDescent="0.35">
      <c r="A58" s="22" t="s">
        <v>33</v>
      </c>
      <c r="B58" s="23">
        <v>97.934000000000012</v>
      </c>
      <c r="C58" s="23">
        <v>100</v>
      </c>
      <c r="D58" s="43" t="e">
        <f>+VLOOKUP(A58,[1]political_stability_terrorism!$A$1:$O$192,15,0)</f>
        <v>#N/A</v>
      </c>
      <c r="E58" s="23" t="e">
        <f t="shared" si="0"/>
        <v>#N/A</v>
      </c>
    </row>
    <row r="59" spans="1:5" x14ac:dyDescent="0.35">
      <c r="A59" s="22" t="s">
        <v>74</v>
      </c>
      <c r="B59" s="23">
        <v>89.856999999999999</v>
      </c>
      <c r="C59" s="23">
        <v>100</v>
      </c>
      <c r="D59" s="43" t="e">
        <f>+VLOOKUP(A59,[1]political_stability_terrorism!$A$1:$O$192,15,0)</f>
        <v>#N/A</v>
      </c>
      <c r="E59" s="23" t="e">
        <f t="shared" si="0"/>
        <v>#N/A</v>
      </c>
    </row>
    <row r="60" spans="1:5" x14ac:dyDescent="0.35">
      <c r="A60" s="22" t="s">
        <v>18</v>
      </c>
      <c r="B60" s="23">
        <v>92.030000000000015</v>
      </c>
      <c r="C60" s="23">
        <v>100</v>
      </c>
      <c r="D60" s="43" t="e">
        <f>+VLOOKUP(A60,[1]political_stability_terrorism!$A$1:$O$192,15,0)</f>
        <v>#N/A</v>
      </c>
      <c r="E60" s="23" t="e">
        <f t="shared" si="0"/>
        <v>#N/A</v>
      </c>
    </row>
    <row r="61" spans="1:5" x14ac:dyDescent="0.35">
      <c r="A61" s="22" t="s">
        <v>222</v>
      </c>
      <c r="B61" s="23">
        <v>98.373999999999995</v>
      </c>
      <c r="C61" s="23">
        <v>100</v>
      </c>
      <c r="D61" s="43" t="e">
        <f>+VLOOKUP(A61,[1]political_stability_terrorism!$A$1:$O$192,15,0)</f>
        <v>#N/A</v>
      </c>
      <c r="E61" s="23" t="e">
        <f t="shared" si="0"/>
        <v>#N/A</v>
      </c>
    </row>
    <row r="62" spans="1:5" x14ac:dyDescent="0.35">
      <c r="A62" s="22" t="s">
        <v>448</v>
      </c>
      <c r="B62" s="23">
        <v>100</v>
      </c>
      <c r="C62" s="23">
        <v>100</v>
      </c>
      <c r="D62" s="43" t="e">
        <f>+VLOOKUP(A62,[1]political_stability_terrorism!$A$1:$O$192,15,0)</f>
        <v>#N/A</v>
      </c>
      <c r="E62" s="23" t="e">
        <f t="shared" si="0"/>
        <v>#N/A</v>
      </c>
    </row>
    <row r="63" spans="1:5" x14ac:dyDescent="0.35">
      <c r="A63" s="22" t="s">
        <v>43</v>
      </c>
      <c r="B63" s="23">
        <v>88.898999999999987</v>
      </c>
      <c r="C63" s="23">
        <v>100</v>
      </c>
      <c r="D63" s="43" t="e">
        <f>+VLOOKUP(A63,[1]political_stability_terrorism!$A$1:$O$192,15,0)</f>
        <v>#N/A</v>
      </c>
      <c r="E63" s="23" t="e">
        <f t="shared" si="0"/>
        <v>#N/A</v>
      </c>
    </row>
    <row r="64" spans="1:5" x14ac:dyDescent="0.35">
      <c r="A64" s="22" t="s">
        <v>198</v>
      </c>
      <c r="B64" s="23">
        <v>92.27</v>
      </c>
      <c r="C64" s="23">
        <v>100</v>
      </c>
      <c r="D64" s="43" t="e">
        <f>+VLOOKUP(A64,[1]political_stability_terrorism!$A$1:$O$192,15,0)</f>
        <v>#N/A</v>
      </c>
      <c r="E64" s="23" t="e">
        <f t="shared" si="0"/>
        <v>#N/A</v>
      </c>
    </row>
    <row r="65" spans="1:5" x14ac:dyDescent="0.35">
      <c r="A65" s="22" t="s">
        <v>437</v>
      </c>
      <c r="B65" s="23">
        <v>89.097999999999999</v>
      </c>
      <c r="C65" s="23">
        <v>99.603836059570298</v>
      </c>
      <c r="D65" s="43" t="e">
        <f>+VLOOKUP(A65,[1]political_stability_terrorism!$A$1:$O$192,15,0)</f>
        <v>#N/A</v>
      </c>
      <c r="E65" s="23" t="e">
        <f t="shared" si="0"/>
        <v>#N/A</v>
      </c>
    </row>
    <row r="66" spans="1:5" x14ac:dyDescent="0.35">
      <c r="A66" s="22" t="s">
        <v>227</v>
      </c>
      <c r="B66" s="43">
        <v>88.037000000000006</v>
      </c>
      <c r="C66" s="23">
        <v>100</v>
      </c>
      <c r="D66" s="43" t="e">
        <f>+VLOOKUP(A66,[1]political_stability_terrorism!$A$1:$O$192,15,0)</f>
        <v>#N/A</v>
      </c>
      <c r="E66" s="23" t="e">
        <f t="shared" si="0"/>
        <v>#N/A</v>
      </c>
    </row>
  </sheetData>
  <autoFilter ref="A37:E66" xr:uid="{6380D718-5C62-4E42-BE99-8E3D47D61274}"/>
  <conditionalFormatting sqref="B7:B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C5F9-BBE7-C844-BD27-F8A69DDD5BFD}">
  <dimension ref="A1:O192"/>
  <sheetViews>
    <sheetView workbookViewId="0">
      <selection activeCell="P1" sqref="P1:P1048576"/>
    </sheetView>
  </sheetViews>
  <sheetFormatPr defaultColWidth="10.90625" defaultRowHeight="14.5" x14ac:dyDescent="0.35"/>
  <cols>
    <col min="1" max="1" width="24.453125" bestFit="1" customWidth="1"/>
    <col min="2" max="2" width="11.6328125" bestFit="1" customWidth="1"/>
    <col min="3" max="3" width="29.81640625" bestFit="1" customWidth="1"/>
    <col min="4" max="4" width="12.81640625" bestFit="1" customWidth="1"/>
    <col min="5" max="14" width="6.6328125" bestFit="1" customWidth="1"/>
    <col min="15" max="15" width="5.1796875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5">
        <v>2006</v>
      </c>
      <c r="F1" s="5">
        <v>2007</v>
      </c>
      <c r="G1" s="5">
        <v>2008</v>
      </c>
      <c r="H1" s="5">
        <v>2009</v>
      </c>
      <c r="I1" s="5">
        <v>2010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>
        <v>2016</v>
      </c>
    </row>
    <row r="2" spans="1:15" x14ac:dyDescent="0.35">
      <c r="A2" t="s">
        <v>4</v>
      </c>
      <c r="B2" t="s">
        <v>5</v>
      </c>
      <c r="C2" t="s">
        <v>6</v>
      </c>
      <c r="D2" t="s">
        <v>7</v>
      </c>
      <c r="E2" s="2">
        <v>92.613983154296903</v>
      </c>
      <c r="F2" s="2">
        <v>92.838821411132798</v>
      </c>
      <c r="G2" s="2">
        <v>93.086166381835994</v>
      </c>
      <c r="H2" s="2">
        <v>93.354545593261705</v>
      </c>
      <c r="I2" s="2">
        <v>93.356292150954204</v>
      </c>
      <c r="J2" s="2">
        <v>93.942375183105497</v>
      </c>
      <c r="K2" s="2">
        <v>94.255813598632798</v>
      </c>
      <c r="L2" s="2">
        <v>94.578262329101605</v>
      </c>
      <c r="M2" s="2">
        <v>94.906723022460895</v>
      </c>
      <c r="N2" s="2">
        <v>95.238182067871094</v>
      </c>
      <c r="O2" s="16">
        <v>95.570144653320298</v>
      </c>
    </row>
    <row r="3" spans="1:15" x14ac:dyDescent="0.35">
      <c r="A3" t="s">
        <v>8</v>
      </c>
      <c r="B3" t="s">
        <v>9</v>
      </c>
      <c r="C3" t="s">
        <v>6</v>
      </c>
      <c r="D3" t="s">
        <v>7</v>
      </c>
      <c r="E3" s="2">
        <v>28.228612899780298</v>
      </c>
      <c r="F3" s="2">
        <v>33.748680114746101</v>
      </c>
      <c r="G3" s="2">
        <v>42.4</v>
      </c>
      <c r="H3" s="2">
        <v>44.854885101318402</v>
      </c>
      <c r="I3" s="2">
        <v>42.7</v>
      </c>
      <c r="J3" s="2">
        <v>43.222018908203701</v>
      </c>
      <c r="K3" s="2">
        <v>69.099999999999994</v>
      </c>
      <c r="L3" s="2">
        <v>67.259552001953097</v>
      </c>
      <c r="M3" s="2">
        <v>89.5</v>
      </c>
      <c r="N3" s="2">
        <v>71.5</v>
      </c>
      <c r="O3" s="16">
        <v>84.137138366699205</v>
      </c>
    </row>
    <row r="4" spans="1:15" x14ac:dyDescent="0.35">
      <c r="A4" t="s">
        <v>10</v>
      </c>
      <c r="B4" t="s">
        <v>11</v>
      </c>
      <c r="C4" t="s">
        <v>6</v>
      </c>
      <c r="D4" t="s">
        <v>7</v>
      </c>
      <c r="E4" s="2">
        <v>29.103675842285199</v>
      </c>
      <c r="F4" s="2">
        <v>37.5</v>
      </c>
      <c r="G4" s="2">
        <v>31.268013000488299</v>
      </c>
      <c r="H4" s="2">
        <v>32.382469177246101</v>
      </c>
      <c r="I4" s="2">
        <v>33.514949798583999</v>
      </c>
      <c r="J4" s="2">
        <v>34.6</v>
      </c>
      <c r="K4" s="2">
        <v>35.821964263916001</v>
      </c>
      <c r="L4" s="2">
        <v>36.990489959716797</v>
      </c>
      <c r="M4" s="2">
        <v>32</v>
      </c>
      <c r="N4" s="2">
        <v>42</v>
      </c>
      <c r="O4" s="16">
        <v>40.520606994628899</v>
      </c>
    </row>
    <row r="5" spans="1:15" x14ac:dyDescent="0.35">
      <c r="A5" t="s">
        <v>12</v>
      </c>
      <c r="B5" t="s">
        <v>13</v>
      </c>
      <c r="C5" t="s">
        <v>6</v>
      </c>
      <c r="D5" t="s">
        <v>7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16">
        <v>100</v>
      </c>
    </row>
    <row r="6" spans="1:15" x14ac:dyDescent="0.35">
      <c r="A6" t="s">
        <v>16</v>
      </c>
      <c r="B6" t="s">
        <v>17</v>
      </c>
      <c r="C6" t="s">
        <v>6</v>
      </c>
      <c r="D6" t="s">
        <v>7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  <c r="O6" s="16">
        <v>100</v>
      </c>
    </row>
    <row r="7" spans="1:15" x14ac:dyDescent="0.35">
      <c r="A7" t="s">
        <v>18</v>
      </c>
      <c r="B7" t="s">
        <v>19</v>
      </c>
      <c r="C7" t="s">
        <v>6</v>
      </c>
      <c r="D7" t="s">
        <v>7</v>
      </c>
      <c r="E7" s="2">
        <v>97.167221069335895</v>
      </c>
      <c r="F7" s="2">
        <v>97.539413452148395</v>
      </c>
      <c r="G7" s="2">
        <v>97.934127807617202</v>
      </c>
      <c r="H7" s="2">
        <v>98.363365173339801</v>
      </c>
      <c r="I7" s="2">
        <v>98.82</v>
      </c>
      <c r="J7" s="2">
        <v>99.216163635253906</v>
      </c>
      <c r="K7" s="2">
        <v>99.584411621093807</v>
      </c>
      <c r="L7" s="2">
        <v>99.837127685546903</v>
      </c>
      <c r="M7" s="2">
        <v>99.959243774414105</v>
      </c>
      <c r="N7" s="2">
        <v>99.995208740234403</v>
      </c>
      <c r="O7" s="16">
        <v>100</v>
      </c>
    </row>
    <row r="8" spans="1:15" x14ac:dyDescent="0.35">
      <c r="A8" t="s">
        <v>20</v>
      </c>
      <c r="B8" t="s">
        <v>21</v>
      </c>
      <c r="C8" t="s">
        <v>6</v>
      </c>
      <c r="D8" t="s">
        <v>7</v>
      </c>
      <c r="E8" s="2">
        <v>99.265731811523395</v>
      </c>
      <c r="F8" s="2">
        <v>99.331039428710895</v>
      </c>
      <c r="G8" s="2">
        <v>99.4156494140625</v>
      </c>
      <c r="H8" s="2">
        <v>99.519813537597599</v>
      </c>
      <c r="I8" s="2">
        <v>99.8</v>
      </c>
      <c r="J8" s="2">
        <v>99.767150878906193</v>
      </c>
      <c r="K8" s="2">
        <v>99.878875732421903</v>
      </c>
      <c r="L8" s="2">
        <v>99.954055786132798</v>
      </c>
      <c r="M8" s="2">
        <v>99.988975524902301</v>
      </c>
      <c r="N8" s="2">
        <v>100</v>
      </c>
      <c r="O8" s="16">
        <v>100</v>
      </c>
    </row>
    <row r="9" spans="1:15" x14ac:dyDescent="0.35">
      <c r="A9" t="s">
        <v>23</v>
      </c>
      <c r="B9" t="s">
        <v>24</v>
      </c>
      <c r="C9" t="s">
        <v>6</v>
      </c>
      <c r="D9" t="s">
        <v>7</v>
      </c>
      <c r="E9" s="2">
        <v>92.434402465820298</v>
      </c>
      <c r="F9" s="2">
        <v>92.855644226074205</v>
      </c>
      <c r="G9" s="2">
        <v>93.299407958984403</v>
      </c>
      <c r="H9" s="2">
        <v>93.764198303222699</v>
      </c>
      <c r="I9" s="2">
        <v>94.247009277343807</v>
      </c>
      <c r="J9" s="2">
        <v>94.552014033694107</v>
      </c>
      <c r="K9" s="2">
        <v>95.254692077636705</v>
      </c>
      <c r="L9" s="2">
        <v>95.773551940917997</v>
      </c>
      <c r="M9" s="2">
        <v>96.298416137695298</v>
      </c>
      <c r="N9" s="2">
        <v>96.8262939453125</v>
      </c>
      <c r="O9" s="16">
        <v>97.354667663574205</v>
      </c>
    </row>
    <row r="10" spans="1:15" x14ac:dyDescent="0.35">
      <c r="A10" t="s">
        <v>25</v>
      </c>
      <c r="B10" t="s">
        <v>26</v>
      </c>
      <c r="C10" t="s">
        <v>6</v>
      </c>
      <c r="D10" t="s">
        <v>7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  <c r="O10" s="16">
        <v>100</v>
      </c>
    </row>
    <row r="11" spans="1:15" x14ac:dyDescent="0.35">
      <c r="A11" t="s">
        <v>27</v>
      </c>
      <c r="B11" t="s">
        <v>28</v>
      </c>
      <c r="C11" t="s">
        <v>6</v>
      </c>
      <c r="D11" t="s">
        <v>7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100</v>
      </c>
      <c r="O11" s="16">
        <v>100</v>
      </c>
    </row>
    <row r="12" spans="1:15" x14ac:dyDescent="0.35">
      <c r="A12" t="s">
        <v>29</v>
      </c>
      <c r="B12" t="s">
        <v>30</v>
      </c>
      <c r="C12" t="s">
        <v>6</v>
      </c>
      <c r="D12" t="s">
        <v>7</v>
      </c>
      <c r="E12" s="2">
        <v>99.5</v>
      </c>
      <c r="F12" s="2">
        <v>99.562141418457003</v>
      </c>
      <c r="G12" s="2">
        <v>99.741806030273395</v>
      </c>
      <c r="H12" s="2">
        <v>99.884735107421903</v>
      </c>
      <c r="I12" s="2">
        <v>99.965675354003906</v>
      </c>
      <c r="J12" s="2">
        <v>99.9</v>
      </c>
      <c r="K12" s="2">
        <v>99.999710083007798</v>
      </c>
      <c r="L12" s="2">
        <v>100</v>
      </c>
      <c r="M12" s="2">
        <v>100</v>
      </c>
      <c r="N12" s="2">
        <v>100</v>
      </c>
      <c r="O12" s="16">
        <v>100</v>
      </c>
    </row>
    <row r="13" spans="1:15" x14ac:dyDescent="0.35">
      <c r="A13" t="s">
        <v>31</v>
      </c>
      <c r="B13" t="s">
        <v>32</v>
      </c>
      <c r="C13" t="s">
        <v>6</v>
      </c>
      <c r="D13" t="s">
        <v>7</v>
      </c>
      <c r="E13" s="2">
        <v>4.5880656242370597</v>
      </c>
      <c r="F13" s="2">
        <v>4.81732225418091</v>
      </c>
      <c r="G13" s="2">
        <v>4.8</v>
      </c>
      <c r="H13" s="2">
        <v>5.3419041633606001</v>
      </c>
      <c r="I13" s="2">
        <v>5.3</v>
      </c>
      <c r="J13" s="2">
        <v>5.9385800361633301</v>
      </c>
      <c r="K13" s="2">
        <v>6.5</v>
      </c>
      <c r="L13" s="2">
        <v>6.5833191871643102</v>
      </c>
      <c r="M13" s="2">
        <v>7</v>
      </c>
      <c r="N13" s="2">
        <v>7.2520895004272496</v>
      </c>
      <c r="O13" s="16">
        <v>7.5884771347045898</v>
      </c>
    </row>
    <row r="14" spans="1:15" x14ac:dyDescent="0.35">
      <c r="A14" t="s">
        <v>33</v>
      </c>
      <c r="B14" t="s">
        <v>34</v>
      </c>
      <c r="C14" t="s">
        <v>6</v>
      </c>
      <c r="D14" t="s">
        <v>7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v>100</v>
      </c>
      <c r="N14" s="2">
        <v>100</v>
      </c>
      <c r="O14" s="16">
        <v>100</v>
      </c>
    </row>
    <row r="15" spans="1:15" x14ac:dyDescent="0.35">
      <c r="A15" t="s">
        <v>35</v>
      </c>
      <c r="B15" t="s">
        <v>36</v>
      </c>
      <c r="C15" t="s">
        <v>6</v>
      </c>
      <c r="D15" t="s">
        <v>7</v>
      </c>
      <c r="E15" s="2">
        <v>27.9</v>
      </c>
      <c r="F15" s="2">
        <v>29.336711883544901</v>
      </c>
      <c r="G15" s="2">
        <v>30.621238708496101</v>
      </c>
      <c r="H15" s="2">
        <v>31.926792144775401</v>
      </c>
      <c r="I15" s="2">
        <v>34.200000000000003</v>
      </c>
      <c r="J15" s="2">
        <v>36.9</v>
      </c>
      <c r="K15" s="2">
        <v>38.4</v>
      </c>
      <c r="L15" s="2">
        <v>37.299205780029297</v>
      </c>
      <c r="M15" s="2">
        <v>34.1</v>
      </c>
      <c r="N15" s="2">
        <v>40.033477783203097</v>
      </c>
      <c r="O15" s="16">
        <v>41.402614593505902</v>
      </c>
    </row>
    <row r="16" spans="1:15" x14ac:dyDescent="0.35">
      <c r="A16" t="s">
        <v>37</v>
      </c>
      <c r="B16" t="s">
        <v>38</v>
      </c>
      <c r="C16" t="s">
        <v>6</v>
      </c>
      <c r="D16" t="s">
        <v>7</v>
      </c>
      <c r="E16" s="2">
        <v>12.581875801086399</v>
      </c>
      <c r="F16" s="2">
        <v>13.169374465942401</v>
      </c>
      <c r="G16" s="2">
        <v>13.7793941497803</v>
      </c>
      <c r="H16" s="2">
        <v>14.4104413986206</v>
      </c>
      <c r="I16" s="2">
        <v>13.1</v>
      </c>
      <c r="J16" s="2">
        <v>15.7236022949219</v>
      </c>
      <c r="K16" s="2">
        <v>16.399707794189499</v>
      </c>
      <c r="L16" s="2">
        <v>17.0848274230957</v>
      </c>
      <c r="M16" s="2">
        <v>19.2</v>
      </c>
      <c r="N16" s="2">
        <v>18.4700813293457</v>
      </c>
      <c r="O16" s="16">
        <v>19.1647129058838</v>
      </c>
    </row>
    <row r="17" spans="1:15" x14ac:dyDescent="0.35">
      <c r="A17" t="s">
        <v>39</v>
      </c>
      <c r="B17" t="s">
        <v>40</v>
      </c>
      <c r="C17" t="s">
        <v>6</v>
      </c>
      <c r="D17" t="s">
        <v>7</v>
      </c>
      <c r="E17" s="2">
        <v>50.525102459016402</v>
      </c>
      <c r="F17" s="2">
        <v>46.5</v>
      </c>
      <c r="G17" s="2">
        <v>51.2497749328613</v>
      </c>
      <c r="H17" s="2">
        <v>53.632854461669901</v>
      </c>
      <c r="I17" s="2">
        <v>55.26</v>
      </c>
      <c r="J17" s="2">
        <v>59.6</v>
      </c>
      <c r="K17" s="2">
        <v>60.878215789794901</v>
      </c>
      <c r="L17" s="2">
        <v>61.5</v>
      </c>
      <c r="M17" s="2">
        <v>62.4</v>
      </c>
      <c r="N17" s="2">
        <v>68.204681396484403</v>
      </c>
      <c r="O17" s="16">
        <v>75.92</v>
      </c>
    </row>
    <row r="18" spans="1:15" x14ac:dyDescent="0.35">
      <c r="A18" t="s">
        <v>41</v>
      </c>
      <c r="B18" t="s">
        <v>42</v>
      </c>
      <c r="C18" t="s">
        <v>6</v>
      </c>
      <c r="D18" t="s">
        <v>7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100</v>
      </c>
      <c r="O18" s="16">
        <v>100</v>
      </c>
    </row>
    <row r="19" spans="1:15" x14ac:dyDescent="0.35">
      <c r="A19" t="s">
        <v>43</v>
      </c>
      <c r="B19" t="s">
        <v>44</v>
      </c>
      <c r="C19" t="s">
        <v>6</v>
      </c>
      <c r="D19" t="s">
        <v>7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16">
        <v>100</v>
      </c>
    </row>
    <row r="20" spans="1:15" x14ac:dyDescent="0.35">
      <c r="A20" s="1" t="s">
        <v>459</v>
      </c>
      <c r="B20" t="s">
        <v>45</v>
      </c>
      <c r="C20" t="s">
        <v>6</v>
      </c>
      <c r="D20" t="s">
        <v>7</v>
      </c>
      <c r="E20" s="2">
        <v>97.900764465332003</v>
      </c>
      <c r="F20" s="2">
        <v>98.325302124023395</v>
      </c>
      <c r="G20" s="2">
        <v>98.753684997558594</v>
      </c>
      <c r="H20" s="2">
        <v>99.182266235351605</v>
      </c>
      <c r="I20" s="2">
        <v>99.560989379882798</v>
      </c>
      <c r="J20" s="2">
        <v>99.825653076171903</v>
      </c>
      <c r="K20" s="2">
        <v>99.955795288085895</v>
      </c>
      <c r="L20" s="2">
        <v>99.994735717773395</v>
      </c>
      <c r="M20" s="2">
        <v>100</v>
      </c>
      <c r="N20" s="2">
        <v>100</v>
      </c>
      <c r="O20" s="16">
        <v>100</v>
      </c>
    </row>
    <row r="21" spans="1:15" x14ac:dyDescent="0.35">
      <c r="A21" t="s">
        <v>46</v>
      </c>
      <c r="B21" t="s">
        <v>47</v>
      </c>
      <c r="C21" t="s">
        <v>6</v>
      </c>
      <c r="D21" t="s">
        <v>7</v>
      </c>
      <c r="E21" s="2">
        <v>99.387276986844498</v>
      </c>
      <c r="F21" s="2">
        <v>99.7</v>
      </c>
      <c r="G21" s="2">
        <v>99.580039978027301</v>
      </c>
      <c r="H21" s="2">
        <v>99.725402832031307</v>
      </c>
      <c r="I21" s="2">
        <v>99.855758666992202</v>
      </c>
      <c r="J21" s="2">
        <v>99.705780546902105</v>
      </c>
      <c r="K21" s="2">
        <v>99.986618041992202</v>
      </c>
      <c r="L21" s="2">
        <v>99.998489379882798</v>
      </c>
      <c r="M21" s="2">
        <v>100</v>
      </c>
      <c r="N21" s="2">
        <v>100</v>
      </c>
      <c r="O21" s="16">
        <v>100</v>
      </c>
    </row>
    <row r="22" spans="1:15" x14ac:dyDescent="0.35">
      <c r="A22" t="s">
        <v>48</v>
      </c>
      <c r="B22" t="s">
        <v>49</v>
      </c>
      <c r="C22" t="s">
        <v>6</v>
      </c>
      <c r="D22" t="s">
        <v>7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  <c r="O22" s="16">
        <v>100</v>
      </c>
    </row>
    <row r="23" spans="1:15" x14ac:dyDescent="0.35">
      <c r="A23" t="s">
        <v>50</v>
      </c>
      <c r="B23" t="s">
        <v>51</v>
      </c>
      <c r="C23" t="s">
        <v>6</v>
      </c>
      <c r="D23" t="s">
        <v>7</v>
      </c>
      <c r="E23" s="2">
        <v>90.988530857454904</v>
      </c>
      <c r="F23" s="2">
        <v>90.478256225585895</v>
      </c>
      <c r="G23" s="2">
        <v>90.615020751953097</v>
      </c>
      <c r="H23" s="2">
        <v>90.772811889648395</v>
      </c>
      <c r="I23" s="2">
        <v>89.917224374779806</v>
      </c>
      <c r="J23" s="2">
        <v>91.681735985533507</v>
      </c>
      <c r="K23" s="2">
        <v>91.342323303222699</v>
      </c>
      <c r="L23" s="2">
        <v>91.554183959960895</v>
      </c>
      <c r="M23" s="2">
        <v>91.772056579589801</v>
      </c>
      <c r="N23" s="2">
        <v>91.8</v>
      </c>
      <c r="O23" s="16">
        <v>92.214317321777301</v>
      </c>
    </row>
    <row r="24" spans="1:15" x14ac:dyDescent="0.35">
      <c r="A24" t="s">
        <v>52</v>
      </c>
      <c r="B24" t="s">
        <v>53</v>
      </c>
      <c r="C24" t="s">
        <v>6</v>
      </c>
      <c r="D24" t="s">
        <v>7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100</v>
      </c>
      <c r="O24" s="16">
        <v>100</v>
      </c>
    </row>
    <row r="25" spans="1:15" x14ac:dyDescent="0.35">
      <c r="A25" t="s">
        <v>54</v>
      </c>
      <c r="B25" t="s">
        <v>55</v>
      </c>
      <c r="C25" t="s">
        <v>6</v>
      </c>
      <c r="D25" t="s">
        <v>7</v>
      </c>
      <c r="E25" s="2">
        <v>76.211281</v>
      </c>
      <c r="F25" s="2">
        <v>80.156566999999995</v>
      </c>
      <c r="G25" s="2">
        <v>84.674991000000006</v>
      </c>
      <c r="H25" s="2">
        <v>86.765597</v>
      </c>
      <c r="I25" s="2">
        <v>84.294815063476605</v>
      </c>
      <c r="J25" s="2">
        <v>88.335943</v>
      </c>
      <c r="K25" s="2">
        <v>90.387375000000006</v>
      </c>
      <c r="L25" s="2">
        <v>89.505685999999997</v>
      </c>
      <c r="M25" s="2">
        <v>90.038729000000004</v>
      </c>
      <c r="N25" s="2">
        <v>91.522822000000005</v>
      </c>
      <c r="O25" s="16">
        <v>93.039131164550795</v>
      </c>
    </row>
    <row r="26" spans="1:15" x14ac:dyDescent="0.35">
      <c r="A26" t="s">
        <v>56</v>
      </c>
      <c r="B26" t="s">
        <v>57</v>
      </c>
      <c r="C26" t="s">
        <v>6</v>
      </c>
      <c r="D26" t="s">
        <v>7</v>
      </c>
      <c r="E26" s="2">
        <v>97.594313999999997</v>
      </c>
      <c r="F26" s="2">
        <v>98.125382000000002</v>
      </c>
      <c r="G26" s="2">
        <v>98.526624999999996</v>
      </c>
      <c r="H26" s="2">
        <v>98.856938</v>
      </c>
      <c r="I26" s="2">
        <v>98.883056640625</v>
      </c>
      <c r="J26" s="2">
        <v>99.328691000000006</v>
      </c>
      <c r="K26" s="2">
        <v>99.519493999999995</v>
      </c>
      <c r="L26" s="2">
        <v>99.575151000000005</v>
      </c>
      <c r="M26" s="2">
        <v>99.650246999999993</v>
      </c>
      <c r="N26" s="2">
        <v>99.710902000000004</v>
      </c>
      <c r="O26" s="16">
        <v>100</v>
      </c>
    </row>
    <row r="27" spans="1:15" x14ac:dyDescent="0.35">
      <c r="A27" t="s">
        <v>58</v>
      </c>
      <c r="B27" t="s">
        <v>59</v>
      </c>
      <c r="C27" t="s">
        <v>6</v>
      </c>
      <c r="D27" t="s">
        <v>7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16">
        <v>100</v>
      </c>
    </row>
    <row r="28" spans="1:15" x14ac:dyDescent="0.35">
      <c r="A28" t="s">
        <v>60</v>
      </c>
      <c r="B28" t="s">
        <v>61</v>
      </c>
      <c r="C28" t="s">
        <v>6</v>
      </c>
      <c r="D28" t="s">
        <v>7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>
        <v>100</v>
      </c>
      <c r="M28" s="2">
        <v>100</v>
      </c>
      <c r="N28" s="2">
        <v>100</v>
      </c>
      <c r="O28" s="16">
        <v>100</v>
      </c>
    </row>
    <row r="29" spans="1:15" x14ac:dyDescent="0.35">
      <c r="A29" t="s">
        <v>62</v>
      </c>
      <c r="B29" t="s">
        <v>63</v>
      </c>
      <c r="C29" t="s">
        <v>6</v>
      </c>
      <c r="D29" t="s">
        <v>7</v>
      </c>
      <c r="E29" s="2">
        <v>61.181789398193402</v>
      </c>
      <c r="F29" s="2">
        <v>71.8</v>
      </c>
      <c r="G29" s="2">
        <v>70.013504028320298</v>
      </c>
      <c r="H29" s="2">
        <v>74.461647033691406</v>
      </c>
      <c r="I29" s="2">
        <v>73.282910874897794</v>
      </c>
      <c r="J29" s="2">
        <v>83.408996582031307</v>
      </c>
      <c r="K29" s="2">
        <v>91.5</v>
      </c>
      <c r="L29" s="2">
        <v>92.4044189453125</v>
      </c>
      <c r="M29" s="2">
        <v>96.912643432617202</v>
      </c>
      <c r="N29" s="2">
        <v>98.423522949218807</v>
      </c>
      <c r="O29" s="16">
        <v>100</v>
      </c>
    </row>
    <row r="30" spans="1:15" x14ac:dyDescent="0.35">
      <c r="A30" t="s">
        <v>64</v>
      </c>
      <c r="B30" t="s">
        <v>65</v>
      </c>
      <c r="C30" t="s">
        <v>6</v>
      </c>
      <c r="D30" t="s">
        <v>7</v>
      </c>
      <c r="E30" s="2">
        <v>39.455421447753899</v>
      </c>
      <c r="F30" s="2">
        <v>41.5079345703125</v>
      </c>
      <c r="G30" s="2">
        <v>43.1</v>
      </c>
      <c r="H30" s="2">
        <v>45.679027557372997</v>
      </c>
      <c r="I30" s="2">
        <v>47.793113708496101</v>
      </c>
      <c r="J30" s="2">
        <v>53.24</v>
      </c>
      <c r="K30" s="2">
        <v>52.063339233398402</v>
      </c>
      <c r="L30" s="2">
        <v>54.213470458984403</v>
      </c>
      <c r="M30" s="2">
        <v>56.3696098327637</v>
      </c>
      <c r="N30" s="2">
        <v>58.528751373291001</v>
      </c>
      <c r="O30" s="16">
        <v>60.688396453857401</v>
      </c>
    </row>
    <row r="31" spans="1:15" x14ac:dyDescent="0.35">
      <c r="A31" t="s">
        <v>66</v>
      </c>
      <c r="B31" t="s">
        <v>67</v>
      </c>
      <c r="C31" t="s">
        <v>6</v>
      </c>
      <c r="D31" t="s">
        <v>7</v>
      </c>
      <c r="E31" s="2">
        <v>7.8051693252580403</v>
      </c>
      <c r="F31" s="2">
        <v>8.8352499008178693</v>
      </c>
      <c r="G31" s="2">
        <v>9.3513278961181605</v>
      </c>
      <c r="H31" s="2">
        <v>9.8884334564209002</v>
      </c>
      <c r="I31" s="2">
        <v>9.8000000000000007</v>
      </c>
      <c r="J31" s="2">
        <v>11.013710975646999</v>
      </c>
      <c r="K31" s="2">
        <v>11.5958757400513</v>
      </c>
      <c r="L31" s="2">
        <v>12.1870517730713</v>
      </c>
      <c r="M31" s="2">
        <v>12.7842359542847</v>
      </c>
      <c r="N31" s="2">
        <v>13.384423255920399</v>
      </c>
      <c r="O31" s="16">
        <v>13.9851121902466</v>
      </c>
    </row>
    <row r="32" spans="1:15" x14ac:dyDescent="0.35">
      <c r="A32" t="s">
        <v>68</v>
      </c>
      <c r="B32" t="s">
        <v>69</v>
      </c>
      <c r="C32" t="s">
        <v>6</v>
      </c>
      <c r="D32" t="s">
        <v>7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100</v>
      </c>
      <c r="N32" s="2">
        <v>100</v>
      </c>
      <c r="O32" s="16">
        <v>100</v>
      </c>
    </row>
    <row r="33" spans="1:15" x14ac:dyDescent="0.35">
      <c r="A33" t="s">
        <v>71</v>
      </c>
      <c r="B33" t="s">
        <v>72</v>
      </c>
      <c r="C33" t="s">
        <v>6</v>
      </c>
      <c r="D33" t="s">
        <v>7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16">
        <v>100</v>
      </c>
    </row>
    <row r="34" spans="1:15" x14ac:dyDescent="0.35">
      <c r="A34" t="s">
        <v>74</v>
      </c>
      <c r="B34" t="s">
        <v>75</v>
      </c>
      <c r="C34" t="s">
        <v>6</v>
      </c>
      <c r="D34" t="s">
        <v>7</v>
      </c>
      <c r="E34" s="2">
        <v>99.368108000000007</v>
      </c>
      <c r="F34" s="2">
        <v>98.556350708007798</v>
      </c>
      <c r="G34" s="2">
        <v>98.817672729492202</v>
      </c>
      <c r="H34" s="2">
        <v>99.593661999999995</v>
      </c>
      <c r="I34" s="2">
        <v>99.388641357421903</v>
      </c>
      <c r="J34" s="2">
        <v>99.588193000000004</v>
      </c>
      <c r="K34" s="2">
        <v>99.858222961425795</v>
      </c>
      <c r="L34" s="2">
        <v>99.6</v>
      </c>
      <c r="M34" s="2">
        <v>99.995338439941406</v>
      </c>
      <c r="N34" s="2">
        <v>99.714843999999999</v>
      </c>
      <c r="O34" s="16">
        <v>100</v>
      </c>
    </row>
    <row r="35" spans="1:15" x14ac:dyDescent="0.35">
      <c r="A35" t="s">
        <v>76</v>
      </c>
      <c r="B35" t="s">
        <v>77</v>
      </c>
      <c r="C35" t="s">
        <v>6</v>
      </c>
      <c r="D35" t="s">
        <v>7</v>
      </c>
      <c r="E35" s="2">
        <v>98.066810607910199</v>
      </c>
      <c r="F35" s="2">
        <v>98.398704528808594</v>
      </c>
      <c r="G35" s="2">
        <v>98.749916076660199</v>
      </c>
      <c r="H35" s="2">
        <v>99.115646362304702</v>
      </c>
      <c r="I35" s="2">
        <v>99.7</v>
      </c>
      <c r="J35" s="2">
        <v>99.748725891113295</v>
      </c>
      <c r="K35" s="2">
        <v>99.9163818359375</v>
      </c>
      <c r="L35" s="2">
        <v>99.983116149902301</v>
      </c>
      <c r="M35" s="2">
        <v>99.998489379882798</v>
      </c>
      <c r="N35" s="2">
        <v>100</v>
      </c>
      <c r="O35" s="16">
        <v>100</v>
      </c>
    </row>
    <row r="36" spans="1:15" x14ac:dyDescent="0.35">
      <c r="A36" t="s">
        <v>78</v>
      </c>
      <c r="B36" t="s">
        <v>79</v>
      </c>
      <c r="C36" t="s">
        <v>6</v>
      </c>
      <c r="D36" t="s">
        <v>7</v>
      </c>
      <c r="E36" s="2">
        <v>53.745677947997997</v>
      </c>
      <c r="F36" s="2">
        <v>54.786239624023402</v>
      </c>
      <c r="G36" s="2">
        <v>55.837303161621101</v>
      </c>
      <c r="H36" s="2">
        <v>56.8971138000488</v>
      </c>
      <c r="I36" s="2">
        <v>57.9639282226563</v>
      </c>
      <c r="J36" s="2">
        <v>59.035987854003899</v>
      </c>
      <c r="K36" s="2">
        <v>55.8</v>
      </c>
      <c r="L36" s="2">
        <v>61.1888618469238</v>
      </c>
      <c r="M36" s="2">
        <v>61.9</v>
      </c>
      <c r="N36" s="2">
        <v>64.086196899414105</v>
      </c>
      <c r="O36" s="16">
        <v>64.3</v>
      </c>
    </row>
    <row r="37" spans="1:15" x14ac:dyDescent="0.35">
      <c r="A37" t="s">
        <v>80</v>
      </c>
      <c r="B37" t="s">
        <v>81</v>
      </c>
      <c r="C37" t="s">
        <v>6</v>
      </c>
      <c r="D37" t="s">
        <v>7</v>
      </c>
      <c r="E37" s="2">
        <v>49</v>
      </c>
      <c r="F37" s="2">
        <v>48.2</v>
      </c>
      <c r="G37" s="2">
        <v>50.569175720214801</v>
      </c>
      <c r="H37" s="2">
        <v>51.715255737304702</v>
      </c>
      <c r="I37" s="2">
        <v>52.879360198974602</v>
      </c>
      <c r="J37" s="2">
        <v>53.7</v>
      </c>
      <c r="K37" s="2">
        <v>55.249626159667997</v>
      </c>
      <c r="L37" s="2">
        <v>56.449779510498097</v>
      </c>
      <c r="M37" s="2">
        <v>56.8</v>
      </c>
      <c r="N37" s="2">
        <v>58.865100860595703</v>
      </c>
      <c r="O37" s="16">
        <v>60.0747680664063</v>
      </c>
    </row>
    <row r="38" spans="1:15" x14ac:dyDescent="0.35">
      <c r="A38" t="s">
        <v>82</v>
      </c>
      <c r="B38" t="s">
        <v>83</v>
      </c>
      <c r="C38" t="s">
        <v>6</v>
      </c>
      <c r="D38" t="s">
        <v>7</v>
      </c>
      <c r="E38" s="2">
        <v>10.2286949157715</v>
      </c>
      <c r="F38" s="2">
        <v>15.2</v>
      </c>
      <c r="G38" s="2">
        <v>11.4933834075928</v>
      </c>
      <c r="H38" s="2">
        <v>12.1580152511597</v>
      </c>
      <c r="I38" s="2">
        <v>12.840670585632299</v>
      </c>
      <c r="J38" s="2">
        <v>13.5383453369141</v>
      </c>
      <c r="K38" s="2">
        <v>15.4</v>
      </c>
      <c r="L38" s="2">
        <v>14.966738700866699</v>
      </c>
      <c r="M38" s="2">
        <v>13.5</v>
      </c>
      <c r="N38" s="2">
        <v>16.419164657592798</v>
      </c>
      <c r="O38" s="16">
        <v>17.1473789215088</v>
      </c>
    </row>
    <row r="39" spans="1:15" x14ac:dyDescent="0.35">
      <c r="A39" t="s">
        <v>84</v>
      </c>
      <c r="B39" t="s">
        <v>85</v>
      </c>
      <c r="C39" t="s">
        <v>6</v>
      </c>
      <c r="D39" t="s">
        <v>7</v>
      </c>
      <c r="E39" s="2">
        <v>33.408241271972699</v>
      </c>
      <c r="F39" s="2">
        <v>35.653247833252003</v>
      </c>
      <c r="G39" s="2">
        <v>37.9207763671875</v>
      </c>
      <c r="H39" s="2">
        <v>37.1</v>
      </c>
      <c r="I39" s="2">
        <v>42.515914916992202</v>
      </c>
      <c r="J39" s="2">
        <v>44.837512969970703</v>
      </c>
      <c r="K39" s="2">
        <v>41.6</v>
      </c>
      <c r="L39" s="2">
        <v>49.513755798339901</v>
      </c>
      <c r="M39" s="2">
        <v>51.862392425537102</v>
      </c>
      <c r="N39" s="2">
        <v>60.4</v>
      </c>
      <c r="O39" s="16">
        <v>56.566169738769503</v>
      </c>
    </row>
    <row r="40" spans="1:15" x14ac:dyDescent="0.35">
      <c r="A40" t="s">
        <v>86</v>
      </c>
      <c r="B40" t="s">
        <v>87</v>
      </c>
      <c r="C40" t="s">
        <v>6</v>
      </c>
      <c r="D40" t="s">
        <v>7</v>
      </c>
      <c r="E40" s="2">
        <v>95.466239929199205</v>
      </c>
      <c r="F40" s="2">
        <v>95.749275207519503</v>
      </c>
      <c r="G40" s="2">
        <v>96.806763000000004</v>
      </c>
      <c r="H40" s="2">
        <v>96.057229000000007</v>
      </c>
      <c r="I40" s="2">
        <v>96.788995</v>
      </c>
      <c r="J40" s="2">
        <v>96.693600000000004</v>
      </c>
      <c r="K40" s="2">
        <v>97.032176000000007</v>
      </c>
      <c r="L40" s="2">
        <v>97.779418000000007</v>
      </c>
      <c r="M40" s="2">
        <v>97.790937999999997</v>
      </c>
      <c r="N40" s="2">
        <v>98.186897999999999</v>
      </c>
      <c r="O40" s="16">
        <v>99.004455566406307</v>
      </c>
    </row>
    <row r="41" spans="1:15" x14ac:dyDescent="0.35">
      <c r="A41" t="s">
        <v>88</v>
      </c>
      <c r="B41" t="s">
        <v>89</v>
      </c>
      <c r="C41" t="s">
        <v>6</v>
      </c>
      <c r="D41" t="s">
        <v>7</v>
      </c>
      <c r="E41" s="2">
        <v>53.572719573974602</v>
      </c>
      <c r="F41" s="2">
        <v>55.929084777832003</v>
      </c>
      <c r="G41" s="2">
        <v>58.307968139648402</v>
      </c>
      <c r="H41" s="2">
        <v>60.707881927490199</v>
      </c>
      <c r="I41" s="2">
        <v>63.125820159912102</v>
      </c>
      <c r="J41" s="2">
        <v>65.558776855468807</v>
      </c>
      <c r="K41" s="2">
        <v>69.3</v>
      </c>
      <c r="L41" s="2">
        <v>70.457733154296903</v>
      </c>
      <c r="M41" s="2">
        <v>72.917724609375</v>
      </c>
      <c r="N41" s="2">
        <v>75.380714416503906</v>
      </c>
      <c r="O41" s="16">
        <v>77.844215393066406</v>
      </c>
    </row>
    <row r="42" spans="1:15" x14ac:dyDescent="0.35">
      <c r="A42" t="s">
        <v>90</v>
      </c>
      <c r="B42" t="s">
        <v>91</v>
      </c>
      <c r="C42" t="s">
        <v>6</v>
      </c>
      <c r="D42" t="s">
        <v>7</v>
      </c>
      <c r="E42" s="2">
        <v>69.298240661621094</v>
      </c>
      <c r="F42" s="2">
        <v>71.558792114257798</v>
      </c>
      <c r="G42" s="2">
        <v>73.841857910156307</v>
      </c>
      <c r="H42" s="2">
        <v>76.145957946777301</v>
      </c>
      <c r="I42" s="2">
        <v>81.099999999999994</v>
      </c>
      <c r="J42" s="2">
        <v>80.805221557617202</v>
      </c>
      <c r="K42" s="2">
        <v>83.154380798339801</v>
      </c>
      <c r="L42" s="2">
        <v>85.512550354003906</v>
      </c>
      <c r="M42" s="2">
        <v>87.876724243164105</v>
      </c>
      <c r="N42" s="2">
        <v>90.243904113769503</v>
      </c>
      <c r="O42" s="16">
        <v>92.611587524414105</v>
      </c>
    </row>
    <row r="43" spans="1:15" x14ac:dyDescent="0.35">
      <c r="A43" t="s">
        <v>92</v>
      </c>
      <c r="B43" t="s">
        <v>93</v>
      </c>
      <c r="C43" t="s">
        <v>6</v>
      </c>
      <c r="D43" t="s">
        <v>7</v>
      </c>
      <c r="E43" s="2">
        <v>99.147523000000007</v>
      </c>
      <c r="F43" s="2">
        <v>99.217997999999994</v>
      </c>
      <c r="G43" s="2">
        <v>99.263936999999999</v>
      </c>
      <c r="H43" s="2">
        <v>99.409803999999994</v>
      </c>
      <c r="I43" s="2">
        <v>98.995733999999999</v>
      </c>
      <c r="J43" s="2">
        <v>99.232348000000002</v>
      </c>
      <c r="K43" s="2">
        <v>99.503298000000001</v>
      </c>
      <c r="L43" s="2">
        <v>99.563517000000004</v>
      </c>
      <c r="M43" s="2">
        <v>99.359290999999999</v>
      </c>
      <c r="N43" s="2">
        <v>99.409803999999994</v>
      </c>
      <c r="O43" s="16">
        <v>100</v>
      </c>
    </row>
    <row r="44" spans="1:15" x14ac:dyDescent="0.35">
      <c r="A44" t="s">
        <v>98</v>
      </c>
      <c r="B44" t="s">
        <v>99</v>
      </c>
      <c r="C44" t="s">
        <v>6</v>
      </c>
      <c r="D44" t="s">
        <v>7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  <c r="O44" s="16">
        <v>100</v>
      </c>
    </row>
    <row r="45" spans="1:15" x14ac:dyDescent="0.35">
      <c r="A45" t="s">
        <v>100</v>
      </c>
      <c r="B45" t="s">
        <v>101</v>
      </c>
      <c r="C45" t="s">
        <v>6</v>
      </c>
      <c r="D45" t="s">
        <v>7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100</v>
      </c>
      <c r="N45" s="2">
        <v>100</v>
      </c>
      <c r="O45" s="16">
        <v>100</v>
      </c>
    </row>
    <row r="46" spans="1:15" x14ac:dyDescent="0.35">
      <c r="A46" t="s">
        <v>102</v>
      </c>
      <c r="B46" t="s">
        <v>103</v>
      </c>
      <c r="C46" t="s">
        <v>6</v>
      </c>
      <c r="D46" t="s">
        <v>7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  <c r="O46" s="16">
        <v>100</v>
      </c>
    </row>
    <row r="47" spans="1:15" x14ac:dyDescent="0.35">
      <c r="A47" t="s">
        <v>104</v>
      </c>
      <c r="B47" t="s">
        <v>105</v>
      </c>
      <c r="C47" t="s">
        <v>6</v>
      </c>
      <c r="D47" t="s">
        <v>7</v>
      </c>
      <c r="E47" s="2">
        <v>55.5</v>
      </c>
      <c r="F47" s="2">
        <v>54.226772308349602</v>
      </c>
      <c r="G47" s="2">
        <v>53.899078369140597</v>
      </c>
      <c r="H47" s="2">
        <v>53.592414855957003</v>
      </c>
      <c r="I47" s="2">
        <v>53.3037719726563</v>
      </c>
      <c r="J47" s="2">
        <v>53.030147552490199</v>
      </c>
      <c r="K47" s="2">
        <v>54.6</v>
      </c>
      <c r="L47" s="2">
        <v>52.515945434570298</v>
      </c>
      <c r="M47" s="2">
        <v>52.269359588622997</v>
      </c>
      <c r="N47" s="2">
        <v>52.0257759094238</v>
      </c>
      <c r="O47" s="16">
        <v>51.782691955566399</v>
      </c>
    </row>
    <row r="48" spans="1:15" x14ac:dyDescent="0.35">
      <c r="A48" t="s">
        <v>106</v>
      </c>
      <c r="B48" t="s">
        <v>107</v>
      </c>
      <c r="C48" t="s">
        <v>6</v>
      </c>
      <c r="D48" t="s">
        <v>7</v>
      </c>
      <c r="E48" s="2">
        <v>89.095962524414105</v>
      </c>
      <c r="F48" s="2">
        <v>90.501846313476605</v>
      </c>
      <c r="G48" s="2">
        <v>90.9</v>
      </c>
      <c r="H48" s="2">
        <v>93.379692077636705</v>
      </c>
      <c r="I48" s="2">
        <v>94.847152709960994</v>
      </c>
      <c r="J48" s="2">
        <v>96.329627990722699</v>
      </c>
      <c r="K48" s="2">
        <v>97.824119567871094</v>
      </c>
      <c r="L48" s="2">
        <v>98.855300903320298</v>
      </c>
      <c r="M48" s="2">
        <v>99.581077575683594</v>
      </c>
      <c r="N48" s="2">
        <v>99.902969360351605</v>
      </c>
      <c r="O48" s="16">
        <v>100</v>
      </c>
    </row>
    <row r="49" spans="1:15" x14ac:dyDescent="0.35">
      <c r="A49" t="s">
        <v>108</v>
      </c>
      <c r="B49" t="s">
        <v>109</v>
      </c>
      <c r="C49" t="s">
        <v>6</v>
      </c>
      <c r="D49" t="s">
        <v>7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  <c r="O49" s="16">
        <v>100</v>
      </c>
    </row>
    <row r="50" spans="1:15" x14ac:dyDescent="0.35">
      <c r="A50" t="s">
        <v>110</v>
      </c>
      <c r="B50" t="s">
        <v>111</v>
      </c>
      <c r="C50" t="s">
        <v>6</v>
      </c>
      <c r="D50" t="s">
        <v>7</v>
      </c>
      <c r="E50" s="2">
        <v>90.118148000000005</v>
      </c>
      <c r="F50" s="2">
        <v>96.876341999999994</v>
      </c>
      <c r="G50" s="2">
        <v>97.576196999999993</v>
      </c>
      <c r="H50" s="2">
        <v>97.857759999999999</v>
      </c>
      <c r="I50" s="2">
        <v>98.145414000000002</v>
      </c>
      <c r="J50" s="2">
        <v>97.898871999999997</v>
      </c>
      <c r="K50" s="2">
        <v>97.867050000000006</v>
      </c>
      <c r="L50" s="2">
        <v>98.385852999999997</v>
      </c>
      <c r="M50" s="2">
        <v>98.470979</v>
      </c>
      <c r="N50" s="2">
        <v>98.560364000000007</v>
      </c>
      <c r="O50" s="16">
        <v>100</v>
      </c>
    </row>
    <row r="51" spans="1:15" x14ac:dyDescent="0.35">
      <c r="A51" t="s">
        <v>112</v>
      </c>
      <c r="B51" t="s">
        <v>113</v>
      </c>
      <c r="C51" t="s">
        <v>6</v>
      </c>
      <c r="D51" t="s">
        <v>7</v>
      </c>
      <c r="E51" s="2">
        <v>98.7744140625</v>
      </c>
      <c r="F51" s="2">
        <v>98.7701416015625</v>
      </c>
      <c r="G51" s="2">
        <v>99.3</v>
      </c>
      <c r="H51" s="2">
        <v>98.827674865722699</v>
      </c>
      <c r="I51" s="2">
        <v>98.884971618652301</v>
      </c>
      <c r="J51" s="2">
        <v>98.957298278808594</v>
      </c>
      <c r="K51" s="2">
        <v>98.764660465458306</v>
      </c>
      <c r="L51" s="2">
        <v>99.134986877441406</v>
      </c>
      <c r="M51" s="2">
        <v>99.234344482421903</v>
      </c>
      <c r="N51" s="2">
        <v>99.336708068847699</v>
      </c>
      <c r="O51" s="16">
        <v>99.439567565917997</v>
      </c>
    </row>
    <row r="52" spans="1:15" x14ac:dyDescent="0.35">
      <c r="A52" t="s">
        <v>119</v>
      </c>
      <c r="B52" t="s">
        <v>120</v>
      </c>
      <c r="C52" t="s">
        <v>6</v>
      </c>
      <c r="D52" t="s">
        <v>7</v>
      </c>
      <c r="E52" s="2">
        <v>96.315258999999998</v>
      </c>
      <c r="F52" s="2">
        <v>96.812618000000001</v>
      </c>
      <c r="G52" s="2">
        <v>97.206575999999998</v>
      </c>
      <c r="H52" s="2">
        <v>96.470861999999997</v>
      </c>
      <c r="I52" s="2">
        <v>97.462142</v>
      </c>
      <c r="J52" s="2">
        <v>96.872698999999997</v>
      </c>
      <c r="K52" s="2">
        <v>97.194929000000002</v>
      </c>
      <c r="L52" s="2">
        <v>98.034673999999995</v>
      </c>
      <c r="M52" s="2">
        <v>98.976067</v>
      </c>
      <c r="N52" s="2">
        <v>98.825883000000005</v>
      </c>
      <c r="O52" s="16">
        <v>99.936813354492202</v>
      </c>
    </row>
    <row r="53" spans="1:15" x14ac:dyDescent="0.35">
      <c r="A53" t="s">
        <v>121</v>
      </c>
      <c r="B53" t="s">
        <v>122</v>
      </c>
      <c r="C53" t="s">
        <v>6</v>
      </c>
      <c r="D53" t="s">
        <v>7</v>
      </c>
      <c r="E53" s="2">
        <v>99.04</v>
      </c>
      <c r="F53" s="2">
        <v>98.819595336914105</v>
      </c>
      <c r="G53" s="2">
        <v>99.8</v>
      </c>
      <c r="H53" s="2">
        <v>99.379463195800795</v>
      </c>
      <c r="I53" s="2">
        <v>99.649696350097699</v>
      </c>
      <c r="J53" s="2">
        <v>99.853172302246094</v>
      </c>
      <c r="K53" s="2">
        <v>99.7</v>
      </c>
      <c r="L53" s="2">
        <v>99.995094299316406</v>
      </c>
      <c r="M53" s="2">
        <v>99.8</v>
      </c>
      <c r="N53" s="2">
        <v>100</v>
      </c>
      <c r="O53" s="16">
        <v>100</v>
      </c>
    </row>
    <row r="54" spans="1:15" x14ac:dyDescent="0.35">
      <c r="A54" t="s">
        <v>124</v>
      </c>
      <c r="B54" t="s">
        <v>125</v>
      </c>
      <c r="C54" t="s">
        <v>6</v>
      </c>
      <c r="D54" t="s">
        <v>7</v>
      </c>
      <c r="E54" s="2">
        <v>35.372486114502003</v>
      </c>
      <c r="F54" s="2">
        <v>36.432498931884801</v>
      </c>
      <c r="G54" s="2">
        <v>37.5150337219238</v>
      </c>
      <c r="H54" s="2">
        <v>38.618595123291001</v>
      </c>
      <c r="I54" s="2">
        <v>39.740180969238303</v>
      </c>
      <c r="J54" s="2">
        <v>40.876785278320298</v>
      </c>
      <c r="K54" s="2">
        <v>42.025405883789098</v>
      </c>
      <c r="L54" s="2">
        <v>43.183036804199197</v>
      </c>
      <c r="M54" s="2">
        <v>44.346675872802699</v>
      </c>
      <c r="N54" s="2">
        <v>45.513320922851598</v>
      </c>
      <c r="O54" s="16">
        <v>46.680461883544901</v>
      </c>
    </row>
    <row r="55" spans="1:15" x14ac:dyDescent="0.35">
      <c r="A55" t="s">
        <v>126</v>
      </c>
      <c r="B55" t="s">
        <v>127</v>
      </c>
      <c r="C55" t="s">
        <v>6</v>
      </c>
      <c r="D55" t="s">
        <v>7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  <c r="O55" s="16">
        <v>100</v>
      </c>
    </row>
    <row r="56" spans="1:15" x14ac:dyDescent="0.35">
      <c r="A56" t="s">
        <v>128</v>
      </c>
      <c r="B56" t="s">
        <v>129</v>
      </c>
      <c r="C56" t="s">
        <v>6</v>
      </c>
      <c r="D56" t="s">
        <v>7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100</v>
      </c>
      <c r="M56" s="2">
        <v>100</v>
      </c>
      <c r="N56" s="2">
        <v>100</v>
      </c>
      <c r="O56" s="16">
        <v>100</v>
      </c>
    </row>
    <row r="57" spans="1:15" x14ac:dyDescent="0.35">
      <c r="A57" t="s">
        <v>130</v>
      </c>
      <c r="B57" t="s">
        <v>131</v>
      </c>
      <c r="C57" t="s">
        <v>6</v>
      </c>
      <c r="D57" t="s">
        <v>7</v>
      </c>
      <c r="E57" s="2">
        <v>18.576078414916999</v>
      </c>
      <c r="F57" s="2">
        <v>20.158500671386701</v>
      </c>
      <c r="G57" s="2">
        <v>21.763442993164102</v>
      </c>
      <c r="H57" s="2">
        <v>23.389411926269499</v>
      </c>
      <c r="I57" s="2">
        <v>25.033405303955099</v>
      </c>
      <c r="J57" s="2">
        <v>23</v>
      </c>
      <c r="K57" s="2">
        <v>28.363447189331101</v>
      </c>
      <c r="L57" s="2">
        <v>30.0434875488281</v>
      </c>
      <c r="M57" s="2">
        <v>27.2</v>
      </c>
      <c r="N57" s="2">
        <v>33.418590545654297</v>
      </c>
      <c r="O57" s="16">
        <v>42.9</v>
      </c>
    </row>
    <row r="58" spans="1:15" x14ac:dyDescent="0.35">
      <c r="A58" t="s">
        <v>134</v>
      </c>
      <c r="B58" t="s">
        <v>135</v>
      </c>
      <c r="C58" t="s">
        <v>6</v>
      </c>
      <c r="D58" t="s">
        <v>7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16">
        <v>100</v>
      </c>
    </row>
    <row r="59" spans="1:15" x14ac:dyDescent="0.35">
      <c r="A59" t="s">
        <v>136</v>
      </c>
      <c r="B59" t="s">
        <v>137</v>
      </c>
      <c r="C59" t="s">
        <v>6</v>
      </c>
      <c r="D59" t="s">
        <v>7</v>
      </c>
      <c r="E59" s="2">
        <v>83.743942260742202</v>
      </c>
      <c r="F59" s="2">
        <v>88.9</v>
      </c>
      <c r="G59" s="2">
        <v>86.16</v>
      </c>
      <c r="H59" s="2">
        <v>88.068290710449205</v>
      </c>
      <c r="I59" s="2">
        <v>89.549285888671903</v>
      </c>
      <c r="J59" s="2">
        <v>91.045303344726605</v>
      </c>
      <c r="K59" s="2">
        <v>92.553337097167997</v>
      </c>
      <c r="L59" s="2">
        <v>91.75</v>
      </c>
      <c r="M59" s="2">
        <v>95.593437194824205</v>
      </c>
      <c r="N59" s="2">
        <v>97.119491577148395</v>
      </c>
      <c r="O59" s="16">
        <v>98.646049499511705</v>
      </c>
    </row>
    <row r="60" spans="1:15" x14ac:dyDescent="0.35">
      <c r="A60" t="s">
        <v>138</v>
      </c>
      <c r="B60" t="s">
        <v>139</v>
      </c>
      <c r="C60" t="s">
        <v>6</v>
      </c>
      <c r="D60" t="s">
        <v>7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  <c r="O60" s="16">
        <v>100</v>
      </c>
    </row>
    <row r="61" spans="1:15" x14ac:dyDescent="0.35">
      <c r="A61" t="s">
        <v>142</v>
      </c>
      <c r="B61" t="s">
        <v>143</v>
      </c>
      <c r="C61" t="s">
        <v>6</v>
      </c>
      <c r="D61" t="s">
        <v>7</v>
      </c>
      <c r="E61" s="2">
        <v>80.878639221191406</v>
      </c>
      <c r="F61" s="2">
        <v>81.859542846679702</v>
      </c>
      <c r="G61" s="2">
        <v>82.862960815429702</v>
      </c>
      <c r="H61" s="2">
        <v>83.887413024902301</v>
      </c>
      <c r="I61" s="2">
        <v>84.929885864257798</v>
      </c>
      <c r="J61" s="2">
        <v>85.987380981445298</v>
      </c>
      <c r="K61" s="2">
        <v>89.3</v>
      </c>
      <c r="L61" s="2">
        <v>86.4</v>
      </c>
      <c r="M61" s="2">
        <v>89.219940185546903</v>
      </c>
      <c r="N61" s="2">
        <v>90.307472229003906</v>
      </c>
      <c r="O61" s="16">
        <v>91.395500183105497</v>
      </c>
    </row>
    <row r="62" spans="1:15" x14ac:dyDescent="0.35">
      <c r="A62" t="s">
        <v>144</v>
      </c>
      <c r="B62" t="s">
        <v>145</v>
      </c>
      <c r="C62" t="s">
        <v>6</v>
      </c>
      <c r="D62" t="s">
        <v>7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  <c r="J62" s="2">
        <v>100</v>
      </c>
      <c r="K62" s="2">
        <v>100</v>
      </c>
      <c r="L62" s="2">
        <v>100</v>
      </c>
      <c r="M62" s="2">
        <v>100</v>
      </c>
      <c r="N62" s="2">
        <v>100</v>
      </c>
      <c r="O62" s="16">
        <v>100</v>
      </c>
    </row>
    <row r="63" spans="1:15" x14ac:dyDescent="0.35">
      <c r="A63" t="s">
        <v>146</v>
      </c>
      <c r="B63" t="s">
        <v>147</v>
      </c>
      <c r="C63" t="s">
        <v>6</v>
      </c>
      <c r="D63" t="s">
        <v>7</v>
      </c>
      <c r="E63" s="2">
        <v>99.079605102539105</v>
      </c>
      <c r="F63" s="2">
        <v>99.154922485351605</v>
      </c>
      <c r="G63" s="2">
        <v>99.249557495117202</v>
      </c>
      <c r="H63" s="2">
        <v>99.363731384277401</v>
      </c>
      <c r="I63" s="2">
        <v>99.495635986328097</v>
      </c>
      <c r="J63" s="2">
        <v>99.640335083007798</v>
      </c>
      <c r="K63" s="2">
        <v>100</v>
      </c>
      <c r="L63" s="2">
        <v>99.898498535156307</v>
      </c>
      <c r="M63" s="2">
        <v>100</v>
      </c>
      <c r="N63" s="2">
        <v>99.993499755859403</v>
      </c>
      <c r="O63" s="16">
        <v>100</v>
      </c>
    </row>
    <row r="64" spans="1:15" x14ac:dyDescent="0.35">
      <c r="A64" t="s">
        <v>148</v>
      </c>
      <c r="B64" t="s">
        <v>149</v>
      </c>
      <c r="C64" t="s">
        <v>6</v>
      </c>
      <c r="D64" t="s">
        <v>7</v>
      </c>
      <c r="E64" s="2">
        <v>55.093450075770299</v>
      </c>
      <c r="F64" s="2">
        <v>58.792331695556598</v>
      </c>
      <c r="G64" s="2">
        <v>60.5</v>
      </c>
      <c r="H64" s="2">
        <v>62.938957214355497</v>
      </c>
      <c r="I64" s="2">
        <v>65.040809631347699</v>
      </c>
      <c r="J64" s="2">
        <v>64.062560000000005</v>
      </c>
      <c r="K64" s="2">
        <v>69.286560058593807</v>
      </c>
      <c r="L64" s="2">
        <v>70.7</v>
      </c>
      <c r="M64" s="2">
        <v>78.3</v>
      </c>
      <c r="N64" s="2">
        <v>75.715278625488295</v>
      </c>
      <c r="O64" s="16">
        <v>79.3</v>
      </c>
    </row>
    <row r="65" spans="1:15" x14ac:dyDescent="0.35">
      <c r="A65" t="s">
        <v>151</v>
      </c>
      <c r="B65" t="s">
        <v>152</v>
      </c>
      <c r="C65" t="s">
        <v>6</v>
      </c>
      <c r="D65" t="s">
        <v>7</v>
      </c>
      <c r="E65" s="2">
        <v>21.952104568481399</v>
      </c>
      <c r="F65" s="2">
        <v>22.8865871429443</v>
      </c>
      <c r="G65" s="2">
        <v>23.8435878753662</v>
      </c>
      <c r="H65" s="2">
        <v>24.821617126464801</v>
      </c>
      <c r="I65" s="2">
        <v>25.817670822143601</v>
      </c>
      <c r="J65" s="2">
        <v>26.828742980956999</v>
      </c>
      <c r="K65" s="2">
        <v>26.2</v>
      </c>
      <c r="L65" s="2">
        <v>28.8839321136475</v>
      </c>
      <c r="M65" s="2">
        <v>29.922040939331101</v>
      </c>
      <c r="N65" s="2">
        <v>30.963151931762699</v>
      </c>
      <c r="O65" s="16">
        <v>33.5</v>
      </c>
    </row>
    <row r="66" spans="1:15" x14ac:dyDescent="0.35">
      <c r="A66" t="s">
        <v>460</v>
      </c>
      <c r="B66" t="s">
        <v>153</v>
      </c>
      <c r="C66" t="s">
        <v>6</v>
      </c>
      <c r="D66" t="s">
        <v>7</v>
      </c>
      <c r="E66" s="2">
        <v>35.416336059570298</v>
      </c>
      <c r="F66" s="2">
        <v>36.579624176025398</v>
      </c>
      <c r="G66" s="2">
        <v>37.765438079833999</v>
      </c>
      <c r="H66" s="2">
        <v>38.972274780273402</v>
      </c>
      <c r="I66" s="2">
        <v>40.197135925292997</v>
      </c>
      <c r="J66" s="2">
        <v>41.437019348144503</v>
      </c>
      <c r="K66" s="2">
        <v>42.688915252685597</v>
      </c>
      <c r="L66" s="2">
        <v>44.5</v>
      </c>
      <c r="M66" s="2">
        <v>45.216743469238303</v>
      </c>
      <c r="N66" s="2">
        <v>46.486663818359403</v>
      </c>
      <c r="O66" s="16">
        <v>47.757087707519503</v>
      </c>
    </row>
    <row r="67" spans="1:15" x14ac:dyDescent="0.35">
      <c r="A67" t="s">
        <v>154</v>
      </c>
      <c r="B67" t="s">
        <v>155</v>
      </c>
      <c r="C67" t="s">
        <v>6</v>
      </c>
      <c r="D67" t="s">
        <v>7</v>
      </c>
      <c r="E67" s="2">
        <v>14.536199095022599</v>
      </c>
      <c r="F67" s="2">
        <v>9.0520420074462908</v>
      </c>
      <c r="G67" s="2">
        <v>9.6185522079467791</v>
      </c>
      <c r="H67" s="2">
        <v>4.7</v>
      </c>
      <c r="I67" s="2">
        <v>6</v>
      </c>
      <c r="J67" s="2">
        <v>11.4322299957275</v>
      </c>
      <c r="K67" s="2">
        <v>12.064826011657701</v>
      </c>
      <c r="L67" s="2">
        <v>12.706434249877899</v>
      </c>
      <c r="M67" s="2">
        <v>17.2</v>
      </c>
      <c r="N67" s="2">
        <v>14.004670143127401</v>
      </c>
      <c r="O67" s="16">
        <v>14.655790328979499</v>
      </c>
    </row>
    <row r="68" spans="1:15" x14ac:dyDescent="0.35">
      <c r="A68" t="s">
        <v>156</v>
      </c>
      <c r="B68" t="s">
        <v>157</v>
      </c>
      <c r="C68" t="s">
        <v>6</v>
      </c>
      <c r="D68" t="s">
        <v>7</v>
      </c>
      <c r="E68" s="2">
        <v>64.097335815429702</v>
      </c>
      <c r="F68" s="2">
        <v>64.405746459960895</v>
      </c>
      <c r="G68" s="2">
        <v>64.736679077148395</v>
      </c>
      <c r="H68" s="2">
        <v>65.088638305664105</v>
      </c>
      <c r="I68" s="2">
        <v>65.4586181640625</v>
      </c>
      <c r="J68" s="2">
        <v>66.099999999999994</v>
      </c>
      <c r="K68" s="2">
        <v>66.240638732910199</v>
      </c>
      <c r="L68" s="2">
        <v>66.646667480468807</v>
      </c>
      <c r="M68" s="2">
        <v>67.058708190917997</v>
      </c>
      <c r="N68" s="2">
        <v>67.473747253417997</v>
      </c>
      <c r="O68" s="16">
        <v>67.889289855957003</v>
      </c>
    </row>
    <row r="69" spans="1:15" x14ac:dyDescent="0.35">
      <c r="A69" t="s">
        <v>158</v>
      </c>
      <c r="B69" t="s">
        <v>159</v>
      </c>
      <c r="C69" t="s">
        <v>6</v>
      </c>
      <c r="D69" t="s">
        <v>7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100</v>
      </c>
      <c r="K69" s="2">
        <v>100</v>
      </c>
      <c r="L69" s="2">
        <v>100</v>
      </c>
      <c r="M69" s="2">
        <v>100</v>
      </c>
      <c r="N69" s="2">
        <v>100</v>
      </c>
      <c r="O69" s="16">
        <v>100</v>
      </c>
    </row>
    <row r="70" spans="1:15" x14ac:dyDescent="0.35">
      <c r="A70" t="s">
        <v>160</v>
      </c>
      <c r="B70" t="s">
        <v>161</v>
      </c>
      <c r="C70" t="s">
        <v>6</v>
      </c>
      <c r="D70" t="s">
        <v>7</v>
      </c>
      <c r="E70" s="2">
        <v>87.981002807617202</v>
      </c>
      <c r="F70" s="2">
        <v>88.3465576171875</v>
      </c>
      <c r="G70" s="2">
        <v>90</v>
      </c>
      <c r="H70" s="2">
        <v>89.143730163574205</v>
      </c>
      <c r="I70" s="2">
        <v>89.570854187011705</v>
      </c>
      <c r="J70" s="2">
        <v>88.8</v>
      </c>
      <c r="K70" s="2">
        <v>90.467155456542997</v>
      </c>
      <c r="L70" s="2">
        <v>90.930328369140597</v>
      </c>
      <c r="M70" s="2">
        <v>91.399505615234403</v>
      </c>
      <c r="N70" s="2">
        <v>91.871688842773395</v>
      </c>
      <c r="O70" s="16">
        <v>92.344367980957003</v>
      </c>
    </row>
    <row r="71" spans="1:15" x14ac:dyDescent="0.35">
      <c r="A71" t="s">
        <v>163</v>
      </c>
      <c r="B71" t="s">
        <v>164</v>
      </c>
      <c r="C71" t="s">
        <v>6</v>
      </c>
      <c r="D71" t="s">
        <v>7</v>
      </c>
      <c r="E71" s="2">
        <v>83.730998</v>
      </c>
      <c r="F71" s="2">
        <v>80.579162597656307</v>
      </c>
      <c r="G71" s="2">
        <v>81.767486572265597</v>
      </c>
      <c r="H71" s="2">
        <v>82.976837158203097</v>
      </c>
      <c r="I71" s="2">
        <v>84.204208374023494</v>
      </c>
      <c r="J71" s="2">
        <v>84.026414000000003</v>
      </c>
      <c r="K71" s="2">
        <v>86.701011657714801</v>
      </c>
      <c r="L71" s="2">
        <v>87.964431762695298</v>
      </c>
      <c r="M71" s="2">
        <v>85.494371000000001</v>
      </c>
      <c r="N71" s="2">
        <v>90.506294250488295</v>
      </c>
      <c r="O71" s="16">
        <v>91.779228210449205</v>
      </c>
    </row>
    <row r="72" spans="1:15" x14ac:dyDescent="0.35">
      <c r="A72" t="s">
        <v>166</v>
      </c>
      <c r="B72" t="s">
        <v>167</v>
      </c>
      <c r="C72" t="s">
        <v>6</v>
      </c>
      <c r="D72" t="s">
        <v>7</v>
      </c>
      <c r="E72" s="2">
        <v>73.382587859424902</v>
      </c>
      <c r="F72" s="2">
        <v>78.428207397460994</v>
      </c>
      <c r="G72" s="2">
        <v>79.018157958984403</v>
      </c>
      <c r="H72" s="2">
        <v>77.599999999999994</v>
      </c>
      <c r="I72" s="2">
        <v>80.258132934570298</v>
      </c>
      <c r="J72" s="2">
        <v>80.902153015136705</v>
      </c>
      <c r="K72" s="2">
        <v>81.558189392089901</v>
      </c>
      <c r="L72" s="2">
        <v>82.223236083984403</v>
      </c>
      <c r="M72" s="2">
        <v>86.9</v>
      </c>
      <c r="N72" s="2">
        <v>83.568351745605497</v>
      </c>
      <c r="O72" s="16">
        <v>84.242904663085895</v>
      </c>
    </row>
    <row r="73" spans="1:15" x14ac:dyDescent="0.35">
      <c r="A73" t="s">
        <v>169</v>
      </c>
      <c r="B73" t="s">
        <v>170</v>
      </c>
      <c r="C73" t="s">
        <v>6</v>
      </c>
      <c r="D73" t="s">
        <v>7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2">
        <v>100</v>
      </c>
      <c r="M73" s="2">
        <v>100</v>
      </c>
      <c r="N73" s="2">
        <v>100</v>
      </c>
      <c r="O73" s="16">
        <v>100</v>
      </c>
    </row>
    <row r="74" spans="1:15" x14ac:dyDescent="0.35">
      <c r="A74" t="s">
        <v>171</v>
      </c>
      <c r="B74" t="s">
        <v>172</v>
      </c>
      <c r="C74" t="s">
        <v>6</v>
      </c>
      <c r="D74" t="s">
        <v>7</v>
      </c>
      <c r="E74" s="2">
        <v>71.266447999999997</v>
      </c>
      <c r="F74" s="2">
        <v>73.548186999999999</v>
      </c>
      <c r="G74" s="2">
        <v>76.396899000000005</v>
      </c>
      <c r="H74" s="2">
        <v>78.269684999999996</v>
      </c>
      <c r="I74" s="2">
        <v>80.984667999999999</v>
      </c>
      <c r="J74" s="2">
        <v>82.195297999999994</v>
      </c>
      <c r="K74" s="2">
        <v>83.607726999999997</v>
      </c>
      <c r="L74" s="2">
        <v>87.184881000000004</v>
      </c>
      <c r="M74" s="2">
        <v>88.653773000000001</v>
      </c>
      <c r="N74" s="2">
        <v>89.981710000000007</v>
      </c>
      <c r="O74" s="16">
        <v>87.576629638671903</v>
      </c>
    </row>
    <row r="75" spans="1:15" x14ac:dyDescent="0.35">
      <c r="A75" t="s">
        <v>174</v>
      </c>
      <c r="B75" t="s">
        <v>175</v>
      </c>
      <c r="C75" t="s">
        <v>6</v>
      </c>
      <c r="D75" t="s">
        <v>7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100</v>
      </c>
      <c r="N75" s="2">
        <v>100</v>
      </c>
      <c r="O75" s="16">
        <v>100</v>
      </c>
    </row>
    <row r="76" spans="1:15" x14ac:dyDescent="0.35">
      <c r="A76" t="s">
        <v>176</v>
      </c>
      <c r="B76" t="s">
        <v>177</v>
      </c>
      <c r="C76" t="s">
        <v>6</v>
      </c>
      <c r="D76" t="s">
        <v>7</v>
      </c>
      <c r="E76" s="2">
        <v>33.9</v>
      </c>
      <c r="F76" s="2">
        <v>34.725154876708999</v>
      </c>
      <c r="G76" s="2">
        <v>35.109580993652301</v>
      </c>
      <c r="H76" s="2">
        <v>35.515037536621101</v>
      </c>
      <c r="I76" s="2">
        <v>35.938518524169901</v>
      </c>
      <c r="J76" s="2">
        <v>36.3770141601562</v>
      </c>
      <c r="K76" s="2">
        <v>37.9</v>
      </c>
      <c r="L76" s="2">
        <v>37.287055969238303</v>
      </c>
      <c r="M76" s="2">
        <v>37.752590179443402</v>
      </c>
      <c r="N76" s="2">
        <v>38.221126556396499</v>
      </c>
      <c r="O76" s="16">
        <v>38.6901664733887</v>
      </c>
    </row>
    <row r="77" spans="1:15" x14ac:dyDescent="0.35">
      <c r="A77" t="s">
        <v>178</v>
      </c>
      <c r="B77" t="s">
        <v>179</v>
      </c>
      <c r="C77" t="s">
        <v>6</v>
      </c>
      <c r="D77" t="s">
        <v>7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2">
        <v>100</v>
      </c>
      <c r="O77" s="16">
        <v>100</v>
      </c>
    </row>
    <row r="78" spans="1:15" x14ac:dyDescent="0.35">
      <c r="A78" t="s">
        <v>184</v>
      </c>
      <c r="B78" t="s">
        <v>185</v>
      </c>
      <c r="C78" t="s">
        <v>6</v>
      </c>
      <c r="D78" t="s">
        <v>7</v>
      </c>
      <c r="E78" s="2">
        <v>90.62</v>
      </c>
      <c r="F78" s="2">
        <v>91.1</v>
      </c>
      <c r="G78" s="2">
        <v>92.73</v>
      </c>
      <c r="H78" s="2">
        <v>93.55</v>
      </c>
      <c r="I78" s="2">
        <v>94.15</v>
      </c>
      <c r="J78" s="2">
        <v>94.83</v>
      </c>
      <c r="K78" s="2">
        <v>96</v>
      </c>
      <c r="L78" s="2">
        <v>96.464258306154207</v>
      </c>
      <c r="M78" s="2">
        <v>97.01</v>
      </c>
      <c r="N78" s="2">
        <v>97.537367436982194</v>
      </c>
      <c r="O78" s="16">
        <v>97.62</v>
      </c>
    </row>
    <row r="79" spans="1:15" x14ac:dyDescent="0.35">
      <c r="A79" t="s">
        <v>188</v>
      </c>
      <c r="B79" t="s">
        <v>189</v>
      </c>
      <c r="C79" t="s">
        <v>6</v>
      </c>
      <c r="D79" t="s">
        <v>7</v>
      </c>
      <c r="E79" s="2">
        <v>67.900000000000006</v>
      </c>
      <c r="F79" s="2">
        <v>69.988021850585895</v>
      </c>
      <c r="G79" s="2">
        <v>71.547317504882798</v>
      </c>
      <c r="H79" s="2">
        <v>75</v>
      </c>
      <c r="I79" s="2">
        <v>76.3</v>
      </c>
      <c r="J79" s="2">
        <v>67.599999999999994</v>
      </c>
      <c r="K79" s="2">
        <v>79.900000000000006</v>
      </c>
      <c r="L79" s="2">
        <v>79.599113464355497</v>
      </c>
      <c r="M79" s="2">
        <v>81.239509582519503</v>
      </c>
      <c r="N79" s="2">
        <v>88</v>
      </c>
      <c r="O79" s="16">
        <v>84.526817321777301</v>
      </c>
    </row>
    <row r="80" spans="1:15" x14ac:dyDescent="0.35">
      <c r="A80" t="s">
        <v>191</v>
      </c>
      <c r="B80" t="s">
        <v>192</v>
      </c>
      <c r="C80" t="s">
        <v>6</v>
      </c>
      <c r="D80" t="s">
        <v>7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100</v>
      </c>
      <c r="O80" s="16">
        <v>100</v>
      </c>
    </row>
    <row r="81" spans="1:15" x14ac:dyDescent="0.35">
      <c r="A81" t="s">
        <v>461</v>
      </c>
      <c r="B81" t="s">
        <v>193</v>
      </c>
      <c r="C81" t="s">
        <v>6</v>
      </c>
      <c r="D81" t="s">
        <v>7</v>
      </c>
      <c r="E81" s="2">
        <v>98.4</v>
      </c>
      <c r="F81" s="2">
        <v>98.579856872558594</v>
      </c>
      <c r="G81" s="2">
        <v>98.743873596191406</v>
      </c>
      <c r="H81" s="2">
        <v>98.927429199218693</v>
      </c>
      <c r="I81" s="2">
        <v>99.128707885742202</v>
      </c>
      <c r="J81" s="2">
        <v>99.344192504882798</v>
      </c>
      <c r="K81" s="2">
        <v>99.563766479492202</v>
      </c>
      <c r="L81" s="2">
        <v>99.761779785156307</v>
      </c>
      <c r="M81" s="2">
        <v>100</v>
      </c>
      <c r="N81" s="2">
        <v>99.975051879882798</v>
      </c>
      <c r="O81" s="16">
        <v>100</v>
      </c>
    </row>
    <row r="82" spans="1:15" x14ac:dyDescent="0.35">
      <c r="A82" t="s">
        <v>194</v>
      </c>
      <c r="B82" t="s">
        <v>195</v>
      </c>
      <c r="C82" t="s">
        <v>6</v>
      </c>
      <c r="D82" t="s">
        <v>7</v>
      </c>
      <c r="E82" s="2">
        <v>97.622111564930293</v>
      </c>
      <c r="F82" s="2">
        <v>98.1</v>
      </c>
      <c r="G82" s="2">
        <v>97.940597534179702</v>
      </c>
      <c r="H82" s="2">
        <v>98.212455749511705</v>
      </c>
      <c r="I82" s="2">
        <v>98.486602783203097</v>
      </c>
      <c r="J82" s="2">
        <v>98</v>
      </c>
      <c r="K82" s="2">
        <v>99.3</v>
      </c>
      <c r="L82" s="2">
        <v>99.379600524902301</v>
      </c>
      <c r="M82" s="2">
        <v>99.655410766601605</v>
      </c>
      <c r="N82" s="2">
        <v>99.8621826171875</v>
      </c>
      <c r="O82" s="16">
        <v>100</v>
      </c>
    </row>
    <row r="83" spans="1:15" x14ac:dyDescent="0.35">
      <c r="A83" t="s">
        <v>196</v>
      </c>
      <c r="B83" t="s">
        <v>197</v>
      </c>
      <c r="C83" t="s">
        <v>6</v>
      </c>
      <c r="D83" t="s">
        <v>7</v>
      </c>
      <c r="E83" s="2">
        <v>100</v>
      </c>
      <c r="F83" s="2">
        <v>100</v>
      </c>
      <c r="G83" s="2">
        <v>100</v>
      </c>
      <c r="H83" s="2">
        <v>100</v>
      </c>
      <c r="I83" s="2">
        <v>100</v>
      </c>
      <c r="J83" s="2">
        <v>100</v>
      </c>
      <c r="K83" s="2">
        <v>100</v>
      </c>
      <c r="L83" s="2">
        <v>100</v>
      </c>
      <c r="M83" s="2">
        <v>100</v>
      </c>
      <c r="N83" s="2">
        <v>100</v>
      </c>
      <c r="O83" s="16">
        <v>100</v>
      </c>
    </row>
    <row r="84" spans="1:15" x14ac:dyDescent="0.35">
      <c r="A84" t="s">
        <v>198</v>
      </c>
      <c r="B84" t="s">
        <v>199</v>
      </c>
      <c r="C84" t="s">
        <v>6</v>
      </c>
      <c r="D84" t="s">
        <v>7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  <c r="O84" s="16">
        <v>100</v>
      </c>
    </row>
    <row r="85" spans="1:15" x14ac:dyDescent="0.35">
      <c r="A85" t="s">
        <v>200</v>
      </c>
      <c r="B85" t="s">
        <v>201</v>
      </c>
      <c r="C85" t="s">
        <v>6</v>
      </c>
      <c r="D85" t="s">
        <v>7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100</v>
      </c>
      <c r="O85" s="16">
        <v>100</v>
      </c>
    </row>
    <row r="86" spans="1:15" x14ac:dyDescent="0.35">
      <c r="A86" t="s">
        <v>202</v>
      </c>
      <c r="B86" t="s">
        <v>203</v>
      </c>
      <c r="C86" t="s">
        <v>6</v>
      </c>
      <c r="D86" t="s">
        <v>7</v>
      </c>
      <c r="E86" s="2">
        <v>89.313896179199205</v>
      </c>
      <c r="F86" s="2">
        <v>90.132148742675795</v>
      </c>
      <c r="G86" s="2">
        <v>92</v>
      </c>
      <c r="H86" s="2">
        <v>91.834724426269503</v>
      </c>
      <c r="I86" s="2">
        <v>92.714546203613295</v>
      </c>
      <c r="J86" s="2">
        <v>91.1</v>
      </c>
      <c r="K86" s="2">
        <v>93.1</v>
      </c>
      <c r="L86" s="2">
        <v>95.432121276855497</v>
      </c>
      <c r="M86" s="2">
        <v>96.35400390625</v>
      </c>
      <c r="N86" s="2">
        <v>97.278884887695298</v>
      </c>
      <c r="O86" s="16">
        <v>98.204269409179702</v>
      </c>
    </row>
    <row r="87" spans="1:15" x14ac:dyDescent="0.35">
      <c r="A87" t="s">
        <v>204</v>
      </c>
      <c r="B87" t="s">
        <v>205</v>
      </c>
      <c r="C87" t="s">
        <v>6</v>
      </c>
      <c r="D87" t="s">
        <v>7</v>
      </c>
      <c r="E87" s="2">
        <v>99.120635986328097</v>
      </c>
      <c r="F87" s="2">
        <v>98.8</v>
      </c>
      <c r="G87" s="2">
        <v>99.309547424316406</v>
      </c>
      <c r="H87" s="2">
        <v>99.4</v>
      </c>
      <c r="I87" s="2">
        <v>99.573455810546903</v>
      </c>
      <c r="J87" s="2">
        <v>99.720169067382798</v>
      </c>
      <c r="K87" s="2">
        <v>99.5</v>
      </c>
      <c r="L87" s="2">
        <v>99.941940307617202</v>
      </c>
      <c r="M87" s="2">
        <v>99.985588073730497</v>
      </c>
      <c r="N87" s="2">
        <v>99.998321533203097</v>
      </c>
      <c r="O87" s="16">
        <v>100</v>
      </c>
    </row>
    <row r="88" spans="1:15" x14ac:dyDescent="0.35">
      <c r="A88" t="s">
        <v>206</v>
      </c>
      <c r="B88" t="s">
        <v>207</v>
      </c>
      <c r="C88" t="s">
        <v>6</v>
      </c>
      <c r="D88" t="s">
        <v>7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100</v>
      </c>
      <c r="O88" s="16">
        <v>100</v>
      </c>
    </row>
    <row r="89" spans="1:15" x14ac:dyDescent="0.35">
      <c r="A89" t="s">
        <v>208</v>
      </c>
      <c r="B89" t="s">
        <v>209</v>
      </c>
      <c r="C89" t="s">
        <v>6</v>
      </c>
      <c r="D89" t="s">
        <v>7</v>
      </c>
      <c r="E89" s="2">
        <v>99.766547651744006</v>
      </c>
      <c r="F89" s="2">
        <v>99.334152221679702</v>
      </c>
      <c r="G89" s="2">
        <v>99.416564941406307</v>
      </c>
      <c r="H89" s="2">
        <v>100</v>
      </c>
      <c r="I89" s="2">
        <v>99.637123107910199</v>
      </c>
      <c r="J89" s="2">
        <v>99.797468354430407</v>
      </c>
      <c r="K89" s="2">
        <v>99.874732971191406</v>
      </c>
      <c r="L89" s="2">
        <v>99.951614379882798</v>
      </c>
      <c r="M89" s="2">
        <v>99.988143920898395</v>
      </c>
      <c r="N89" s="2">
        <v>100</v>
      </c>
      <c r="O89" s="16">
        <v>100</v>
      </c>
    </row>
    <row r="90" spans="1:15" x14ac:dyDescent="0.35">
      <c r="A90" t="s">
        <v>210</v>
      </c>
      <c r="B90" t="s">
        <v>211</v>
      </c>
      <c r="C90" t="s">
        <v>6</v>
      </c>
      <c r="D90" t="s">
        <v>7</v>
      </c>
      <c r="E90" s="2">
        <v>22.863132476806602</v>
      </c>
      <c r="F90" s="2">
        <v>24.0489711761475</v>
      </c>
      <c r="G90" s="2">
        <v>25.257329940795898</v>
      </c>
      <c r="H90" s="2">
        <v>23</v>
      </c>
      <c r="I90" s="2">
        <v>19.2</v>
      </c>
      <c r="J90" s="2">
        <v>28.996553421020501</v>
      </c>
      <c r="K90" s="2">
        <v>30.270999908447301</v>
      </c>
      <c r="L90" s="2">
        <v>31.554456710815401</v>
      </c>
      <c r="M90" s="2">
        <v>36</v>
      </c>
      <c r="N90" s="2">
        <v>41.6</v>
      </c>
      <c r="O90" s="16">
        <v>56</v>
      </c>
    </row>
    <row r="91" spans="1:15" x14ac:dyDescent="0.35">
      <c r="A91" t="s">
        <v>212</v>
      </c>
      <c r="B91" t="s">
        <v>213</v>
      </c>
      <c r="C91" t="s">
        <v>6</v>
      </c>
      <c r="D91" t="s">
        <v>7</v>
      </c>
      <c r="E91" s="2">
        <v>99.464126586914105</v>
      </c>
      <c r="F91" s="2">
        <v>99.446540832519503</v>
      </c>
      <c r="G91" s="2">
        <v>99.451469421386705</v>
      </c>
      <c r="H91" s="2">
        <v>99.477432250976506</v>
      </c>
      <c r="I91" s="2">
        <v>99</v>
      </c>
      <c r="J91" s="2">
        <v>99.580421447753906</v>
      </c>
      <c r="K91" s="2">
        <v>99.8</v>
      </c>
      <c r="L91" s="2">
        <v>99.731475830078097</v>
      </c>
      <c r="M91" s="2">
        <v>99.8</v>
      </c>
      <c r="N91" s="2">
        <v>99.906555175781307</v>
      </c>
      <c r="O91" s="16">
        <v>99.996101379394503</v>
      </c>
    </row>
    <row r="92" spans="1:15" x14ac:dyDescent="0.35">
      <c r="A92" t="s">
        <v>214</v>
      </c>
      <c r="B92" t="s">
        <v>215</v>
      </c>
      <c r="C92" t="s">
        <v>6</v>
      </c>
      <c r="D92" t="s">
        <v>7</v>
      </c>
      <c r="E92" s="2">
        <v>28.084947586059599</v>
      </c>
      <c r="F92" s="2">
        <v>30.182733535766602</v>
      </c>
      <c r="G92" s="2">
        <v>26.4</v>
      </c>
      <c r="H92" s="2">
        <v>34.444374084472699</v>
      </c>
      <c r="I92" s="2">
        <v>31.1</v>
      </c>
      <c r="J92" s="2">
        <v>38.778110504150398</v>
      </c>
      <c r="K92" s="2">
        <v>40.964504241943402</v>
      </c>
      <c r="L92" s="2">
        <v>43.159908294677699</v>
      </c>
      <c r="M92" s="2">
        <v>56.1</v>
      </c>
      <c r="N92" s="2">
        <v>47.565738677978501</v>
      </c>
      <c r="O92" s="16">
        <v>49.770656585693402</v>
      </c>
    </row>
    <row r="93" spans="1:15" x14ac:dyDescent="0.35">
      <c r="A93" t="s">
        <v>216</v>
      </c>
      <c r="B93" t="s">
        <v>217</v>
      </c>
      <c r="C93" t="s">
        <v>6</v>
      </c>
      <c r="D93" t="s">
        <v>7</v>
      </c>
      <c r="E93" s="2">
        <v>64.190979003906307</v>
      </c>
      <c r="F93" s="2">
        <v>66.194725036621094</v>
      </c>
      <c r="G93" s="2">
        <v>68.220993041992202</v>
      </c>
      <c r="H93" s="2">
        <v>64.19</v>
      </c>
      <c r="I93" s="2">
        <v>63.167736707598301</v>
      </c>
      <c r="J93" s="2">
        <v>74.413932800292997</v>
      </c>
      <c r="K93" s="2">
        <v>76.506286621093807</v>
      </c>
      <c r="L93" s="2">
        <v>78.607650756835994</v>
      </c>
      <c r="M93" s="2">
        <v>80.715019226074205</v>
      </c>
      <c r="N93" s="2">
        <v>90.558181408957907</v>
      </c>
      <c r="O93" s="16">
        <v>84.936271667480497</v>
      </c>
    </row>
    <row r="94" spans="1:15" x14ac:dyDescent="0.35">
      <c r="A94" t="s">
        <v>218</v>
      </c>
      <c r="B94" t="s">
        <v>219</v>
      </c>
      <c r="C94" t="s">
        <v>6</v>
      </c>
      <c r="D94" t="s">
        <v>7</v>
      </c>
      <c r="E94" s="2">
        <v>95.722679138183594</v>
      </c>
      <c r="F94" s="2">
        <v>96.198234558105497</v>
      </c>
      <c r="G94" s="2">
        <v>96.696311950683594</v>
      </c>
      <c r="H94" s="2">
        <v>97.215423583984403</v>
      </c>
      <c r="I94" s="2">
        <v>97.752555847167997</v>
      </c>
      <c r="J94" s="2">
        <v>98.313385009765597</v>
      </c>
      <c r="K94" s="2">
        <v>98.864212036132798</v>
      </c>
      <c r="L94" s="2">
        <v>99.366477966308594</v>
      </c>
      <c r="M94" s="2">
        <v>99.7366943359375</v>
      </c>
      <c r="N94" s="2">
        <v>99.930015563964801</v>
      </c>
      <c r="O94" s="16">
        <v>100</v>
      </c>
    </row>
    <row r="95" spans="1:15" x14ac:dyDescent="0.35">
      <c r="A95" t="s">
        <v>220</v>
      </c>
      <c r="B95" t="s">
        <v>221</v>
      </c>
      <c r="C95" t="s">
        <v>6</v>
      </c>
      <c r="D95" t="s">
        <v>7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v>100</v>
      </c>
      <c r="K95" s="2">
        <v>100</v>
      </c>
      <c r="L95" s="2">
        <v>100</v>
      </c>
      <c r="M95" s="2">
        <v>100</v>
      </c>
      <c r="N95" s="2">
        <v>100</v>
      </c>
      <c r="O95" s="16">
        <v>100</v>
      </c>
    </row>
    <row r="96" spans="1:15" x14ac:dyDescent="0.35">
      <c r="A96" t="s">
        <v>222</v>
      </c>
      <c r="B96" t="s">
        <v>223</v>
      </c>
      <c r="C96" t="s">
        <v>6</v>
      </c>
      <c r="D96" t="s">
        <v>7</v>
      </c>
      <c r="E96" s="2">
        <v>100</v>
      </c>
      <c r="F96" s="2">
        <v>100</v>
      </c>
      <c r="G96" s="2">
        <v>100</v>
      </c>
      <c r="H96" s="2">
        <v>100</v>
      </c>
      <c r="I96" s="2">
        <v>100</v>
      </c>
      <c r="J96" s="2">
        <v>100</v>
      </c>
      <c r="K96" s="2">
        <v>100</v>
      </c>
      <c r="L96" s="2">
        <v>100</v>
      </c>
      <c r="M96" s="2">
        <v>100</v>
      </c>
      <c r="N96" s="2">
        <v>100</v>
      </c>
      <c r="O96" s="16">
        <v>100</v>
      </c>
    </row>
    <row r="97" spans="1:15" x14ac:dyDescent="0.35">
      <c r="A97" t="s">
        <v>225</v>
      </c>
      <c r="B97" t="s">
        <v>226</v>
      </c>
      <c r="C97" t="s">
        <v>6</v>
      </c>
      <c r="D97" t="s">
        <v>7</v>
      </c>
      <c r="E97" s="2">
        <v>57.041058703766502</v>
      </c>
      <c r="F97" s="2">
        <v>61.979244232177699</v>
      </c>
      <c r="G97" s="2">
        <v>66</v>
      </c>
      <c r="H97" s="2">
        <v>67.469467163085895</v>
      </c>
      <c r="I97" s="2">
        <v>70.243110656738295</v>
      </c>
      <c r="J97" s="2">
        <v>70</v>
      </c>
      <c r="K97" s="2">
        <v>76.366627746523704</v>
      </c>
      <c r="L97" s="2">
        <v>78.642158508300795</v>
      </c>
      <c r="M97" s="2">
        <v>81.457862854003906</v>
      </c>
      <c r="N97" s="2">
        <v>89.7</v>
      </c>
      <c r="O97" s="16">
        <v>87.095771789550795</v>
      </c>
    </row>
    <row r="98" spans="1:15" x14ac:dyDescent="0.35">
      <c r="A98" t="s">
        <v>227</v>
      </c>
      <c r="B98" t="s">
        <v>228</v>
      </c>
      <c r="C98" t="s">
        <v>6</v>
      </c>
      <c r="D98" t="s">
        <v>7</v>
      </c>
      <c r="E98" s="2">
        <v>99.383817090968094</v>
      </c>
      <c r="F98" s="2">
        <v>99.9</v>
      </c>
      <c r="G98" s="2">
        <v>99.9</v>
      </c>
      <c r="H98" s="2">
        <v>99.878303527832003</v>
      </c>
      <c r="I98" s="2">
        <v>99.948806762695298</v>
      </c>
      <c r="J98" s="2">
        <v>99.684010954286904</v>
      </c>
      <c r="K98" s="2">
        <v>99.998306274414105</v>
      </c>
      <c r="L98" s="2">
        <v>100</v>
      </c>
      <c r="M98" s="2">
        <v>100</v>
      </c>
      <c r="N98" s="2">
        <v>100</v>
      </c>
      <c r="O98" s="16">
        <v>100</v>
      </c>
    </row>
    <row r="99" spans="1:15" x14ac:dyDescent="0.35">
      <c r="A99" t="s">
        <v>229</v>
      </c>
      <c r="B99" t="s">
        <v>230</v>
      </c>
      <c r="C99" t="s">
        <v>6</v>
      </c>
      <c r="D99" t="s">
        <v>7</v>
      </c>
      <c r="E99" s="2">
        <v>0.244776546955109</v>
      </c>
      <c r="F99" s="2">
        <v>3</v>
      </c>
      <c r="G99" s="2">
        <v>1.7526564598083501</v>
      </c>
      <c r="H99" s="2">
        <v>1.9</v>
      </c>
      <c r="I99" s="2">
        <v>5.1461310386657697</v>
      </c>
      <c r="J99" s="2">
        <v>4.0999999999999996</v>
      </c>
      <c r="K99" s="2">
        <v>8.5996837615966797</v>
      </c>
      <c r="L99" s="2">
        <v>9.8000000000000007</v>
      </c>
      <c r="M99" s="2">
        <v>9.4</v>
      </c>
      <c r="N99" s="2">
        <v>13.840091705322299</v>
      </c>
      <c r="O99" s="16">
        <v>19.8</v>
      </c>
    </row>
    <row r="100" spans="1:15" x14ac:dyDescent="0.35">
      <c r="A100" t="s">
        <v>231</v>
      </c>
      <c r="B100" t="s">
        <v>232</v>
      </c>
      <c r="C100" t="s">
        <v>6</v>
      </c>
      <c r="D100" t="s">
        <v>7</v>
      </c>
      <c r="E100" s="2">
        <v>98.820564270019503</v>
      </c>
      <c r="F100" s="2">
        <v>98.721397399902401</v>
      </c>
      <c r="G100" s="2">
        <v>98.644752502441406</v>
      </c>
      <c r="H100" s="2">
        <v>98.589126586914105</v>
      </c>
      <c r="I100" s="2">
        <v>98.551536560058594</v>
      </c>
      <c r="J100" s="2">
        <v>98.528953552246094</v>
      </c>
      <c r="K100" s="2">
        <v>98.518394470214801</v>
      </c>
      <c r="L100" s="2">
        <v>98.516845703125</v>
      </c>
      <c r="M100" s="2">
        <v>98.521301269531307</v>
      </c>
      <c r="N100" s="2">
        <v>98.528762817382798</v>
      </c>
      <c r="O100" s="16">
        <v>98.536727905273494</v>
      </c>
    </row>
    <row r="101" spans="1:15" x14ac:dyDescent="0.35">
      <c r="A101" t="s">
        <v>233</v>
      </c>
      <c r="B101" t="s">
        <v>234</v>
      </c>
      <c r="C101" t="s">
        <v>6</v>
      </c>
      <c r="D101" t="s">
        <v>7</v>
      </c>
      <c r="E101" s="2">
        <v>92.145942687988295</v>
      </c>
      <c r="F101" s="2">
        <v>92.636657714843807</v>
      </c>
      <c r="G101" s="2">
        <v>93.149894714355497</v>
      </c>
      <c r="H101" s="2">
        <v>93.684150695800795</v>
      </c>
      <c r="I101" s="2">
        <v>94.2</v>
      </c>
      <c r="J101" s="2">
        <v>94.803741455078097</v>
      </c>
      <c r="K101" s="2">
        <v>95.3434225844005</v>
      </c>
      <c r="L101" s="2">
        <v>95.971397399902301</v>
      </c>
      <c r="M101" s="2">
        <v>96.565734863281307</v>
      </c>
      <c r="N101" s="2">
        <v>97.163078308105497</v>
      </c>
      <c r="O101" s="16">
        <v>97.760917663574205</v>
      </c>
    </row>
    <row r="102" spans="1:15" x14ac:dyDescent="0.35">
      <c r="A102" t="s">
        <v>238</v>
      </c>
      <c r="B102" t="s">
        <v>239</v>
      </c>
      <c r="C102" t="s">
        <v>6</v>
      </c>
      <c r="D102" t="s">
        <v>7</v>
      </c>
      <c r="E102" s="2">
        <v>100</v>
      </c>
      <c r="F102" s="2">
        <v>100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2">
        <v>100</v>
      </c>
      <c r="M102" s="2">
        <v>100</v>
      </c>
      <c r="N102" s="2">
        <v>100</v>
      </c>
      <c r="O102" s="16">
        <v>100</v>
      </c>
    </row>
    <row r="103" spans="1:15" x14ac:dyDescent="0.35">
      <c r="A103" t="s">
        <v>240</v>
      </c>
      <c r="B103" t="s">
        <v>241</v>
      </c>
      <c r="C103" t="s">
        <v>6</v>
      </c>
      <c r="D103" t="s">
        <v>7</v>
      </c>
      <c r="E103" s="2">
        <v>78.968307495117202</v>
      </c>
      <c r="F103" s="2">
        <v>80</v>
      </c>
      <c r="G103" s="2">
        <v>82.173248291015597</v>
      </c>
      <c r="H103" s="2">
        <v>83.807998657226605</v>
      </c>
      <c r="I103" s="2">
        <v>85.3</v>
      </c>
      <c r="J103" s="2">
        <v>87.76</v>
      </c>
      <c r="K103" s="2">
        <v>88.808395385742202</v>
      </c>
      <c r="L103" s="2">
        <v>90.2</v>
      </c>
      <c r="M103" s="2">
        <v>92.192062377929702</v>
      </c>
      <c r="N103" s="2">
        <v>93.889900207519503</v>
      </c>
      <c r="O103" s="16">
        <v>95.588233947753906</v>
      </c>
    </row>
    <row r="104" spans="1:15" x14ac:dyDescent="0.35">
      <c r="A104" t="s">
        <v>244</v>
      </c>
      <c r="B104" t="s">
        <v>245</v>
      </c>
      <c r="C104" t="s">
        <v>6</v>
      </c>
      <c r="D104" t="s">
        <v>7</v>
      </c>
      <c r="E104" s="2">
        <v>9.6999999999999993</v>
      </c>
      <c r="F104" s="2">
        <v>13.699016571044901</v>
      </c>
      <c r="G104" s="2">
        <v>15.424475669860801</v>
      </c>
      <c r="H104" s="2">
        <v>17</v>
      </c>
      <c r="I104" s="2">
        <v>18.935472488403299</v>
      </c>
      <c r="J104" s="2">
        <v>20.715002059936499</v>
      </c>
      <c r="K104" s="2">
        <v>22.506547927856399</v>
      </c>
      <c r="L104" s="2">
        <v>24.307104110717798</v>
      </c>
      <c r="M104" s="2">
        <v>27.8</v>
      </c>
      <c r="N104" s="2">
        <v>27.9232387542725</v>
      </c>
      <c r="O104" s="16">
        <v>29.7333087921143</v>
      </c>
    </row>
    <row r="105" spans="1:15" x14ac:dyDescent="0.35">
      <c r="A105" t="s">
        <v>247</v>
      </c>
      <c r="B105" t="s">
        <v>248</v>
      </c>
      <c r="C105" t="s">
        <v>6</v>
      </c>
      <c r="D105" t="s">
        <v>7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  <c r="M105" s="2">
        <v>100</v>
      </c>
      <c r="N105" s="2">
        <v>100</v>
      </c>
      <c r="O105" s="16">
        <v>100</v>
      </c>
    </row>
    <row r="106" spans="1:15" x14ac:dyDescent="0.35">
      <c r="A106" t="s">
        <v>249</v>
      </c>
      <c r="B106" t="s">
        <v>250</v>
      </c>
      <c r="C106" t="s">
        <v>6</v>
      </c>
      <c r="D106" t="s">
        <v>7</v>
      </c>
      <c r="E106" s="2">
        <v>100</v>
      </c>
      <c r="F106" s="2">
        <v>100</v>
      </c>
      <c r="G106" s="2">
        <v>100</v>
      </c>
      <c r="H106" s="2">
        <v>100</v>
      </c>
      <c r="I106" s="2">
        <v>100</v>
      </c>
      <c r="J106" s="2">
        <v>100</v>
      </c>
      <c r="K106" s="2">
        <v>100</v>
      </c>
      <c r="L106" s="2">
        <v>100</v>
      </c>
      <c r="M106" s="2">
        <v>100</v>
      </c>
      <c r="N106" s="2">
        <v>100</v>
      </c>
      <c r="O106" s="16">
        <v>100</v>
      </c>
    </row>
    <row r="107" spans="1:15" x14ac:dyDescent="0.35">
      <c r="A107" t="s">
        <v>251</v>
      </c>
      <c r="B107" t="s">
        <v>252</v>
      </c>
      <c r="C107" t="s">
        <v>6</v>
      </c>
      <c r="D107" t="s">
        <v>7</v>
      </c>
      <c r="E107" s="2">
        <v>100</v>
      </c>
      <c r="F107" s="2">
        <v>100</v>
      </c>
      <c r="G107" s="2">
        <v>100</v>
      </c>
      <c r="H107" s="2">
        <v>100</v>
      </c>
      <c r="I107" s="2">
        <v>100</v>
      </c>
      <c r="J107" s="2">
        <v>100</v>
      </c>
      <c r="K107" s="2">
        <v>100</v>
      </c>
      <c r="L107" s="2">
        <v>100</v>
      </c>
      <c r="M107" s="2">
        <v>100</v>
      </c>
      <c r="N107" s="2">
        <v>100</v>
      </c>
      <c r="O107" s="16">
        <v>100</v>
      </c>
    </row>
    <row r="108" spans="1:15" x14ac:dyDescent="0.35">
      <c r="A108" t="s">
        <v>253</v>
      </c>
      <c r="B108" t="s">
        <v>254</v>
      </c>
      <c r="C108" t="s">
        <v>6</v>
      </c>
      <c r="D108" t="s">
        <v>7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100</v>
      </c>
      <c r="M108" s="2">
        <v>100</v>
      </c>
      <c r="N108" s="2">
        <v>100</v>
      </c>
      <c r="O108" s="16">
        <v>100</v>
      </c>
    </row>
    <row r="109" spans="1:15" x14ac:dyDescent="0.35">
      <c r="A109" t="s">
        <v>256</v>
      </c>
      <c r="B109" t="s">
        <v>257</v>
      </c>
      <c r="C109" t="s">
        <v>6</v>
      </c>
      <c r="D109" t="s">
        <v>7</v>
      </c>
      <c r="E109" s="2">
        <v>96.5</v>
      </c>
      <c r="F109" s="2">
        <v>84.384605407714801</v>
      </c>
      <c r="G109" s="2">
        <v>86.506950378417997</v>
      </c>
      <c r="H109" s="2">
        <v>88.650321960449205</v>
      </c>
      <c r="I109" s="2">
        <v>90.811714172363295</v>
      </c>
      <c r="J109" s="2">
        <v>92.988128662109403</v>
      </c>
      <c r="K109" s="2">
        <v>95.176567077636705</v>
      </c>
      <c r="L109" s="2">
        <v>97.374008178710895</v>
      </c>
      <c r="M109" s="2">
        <v>91.6</v>
      </c>
      <c r="N109" s="2">
        <v>99.586013793945298</v>
      </c>
      <c r="O109" s="16">
        <v>100</v>
      </c>
    </row>
    <row r="110" spans="1:15" x14ac:dyDescent="0.35">
      <c r="A110" t="s">
        <v>259</v>
      </c>
      <c r="B110" t="s">
        <v>260</v>
      </c>
      <c r="C110" t="s">
        <v>6</v>
      </c>
      <c r="D110" t="s">
        <v>7</v>
      </c>
      <c r="E110" s="2">
        <v>99.409637451171903</v>
      </c>
      <c r="F110" s="2">
        <v>99.633293151855497</v>
      </c>
      <c r="G110" s="2">
        <v>99.819427490234403</v>
      </c>
      <c r="H110" s="2">
        <v>99.936302185058594</v>
      </c>
      <c r="I110" s="2">
        <v>99.986061096191406</v>
      </c>
      <c r="J110" s="2">
        <v>99.998603820800795</v>
      </c>
      <c r="K110" s="2">
        <v>100</v>
      </c>
      <c r="L110" s="2">
        <v>100</v>
      </c>
      <c r="M110" s="2">
        <v>100</v>
      </c>
      <c r="N110" s="2">
        <v>100</v>
      </c>
      <c r="O110" s="16">
        <v>100</v>
      </c>
    </row>
    <row r="111" spans="1:15" x14ac:dyDescent="0.35">
      <c r="A111" t="s">
        <v>261</v>
      </c>
      <c r="B111" t="s">
        <v>262</v>
      </c>
      <c r="C111" t="s">
        <v>6</v>
      </c>
      <c r="D111" t="s">
        <v>7</v>
      </c>
      <c r="E111" s="2">
        <v>15.4495029449463</v>
      </c>
      <c r="F111" s="2">
        <v>15.781151771545399</v>
      </c>
      <c r="G111" s="2">
        <v>16.135322570800799</v>
      </c>
      <c r="H111" s="2">
        <v>17.399999999999999</v>
      </c>
      <c r="I111" s="2">
        <v>16.903739929199201</v>
      </c>
      <c r="J111" s="2">
        <v>14.3</v>
      </c>
      <c r="K111" s="2">
        <v>17.732236862182599</v>
      </c>
      <c r="L111" s="2">
        <v>12.9</v>
      </c>
      <c r="M111" s="2">
        <v>18.5967807769775</v>
      </c>
      <c r="N111" s="2">
        <v>19.035060882568398</v>
      </c>
      <c r="O111" s="16">
        <v>22.9</v>
      </c>
    </row>
    <row r="112" spans="1:15" x14ac:dyDescent="0.35">
      <c r="A112" t="s">
        <v>263</v>
      </c>
      <c r="B112" t="s">
        <v>264</v>
      </c>
      <c r="C112" t="s">
        <v>6</v>
      </c>
      <c r="D112" t="s">
        <v>7</v>
      </c>
      <c r="E112" s="2">
        <v>92.324440002441406</v>
      </c>
      <c r="F112" s="2">
        <v>93.491004943847599</v>
      </c>
      <c r="G112" s="2">
        <v>94.680084228515597</v>
      </c>
      <c r="H112" s="2">
        <v>99.9</v>
      </c>
      <c r="I112" s="2">
        <v>97.118324279785199</v>
      </c>
      <c r="J112" s="2">
        <v>98.254302978515597</v>
      </c>
      <c r="K112" s="2">
        <v>99.161804199218807</v>
      </c>
      <c r="L112" s="2">
        <v>99.711517333984403</v>
      </c>
      <c r="M112" s="2">
        <v>100</v>
      </c>
      <c r="N112" s="2">
        <v>99.994010925292997</v>
      </c>
      <c r="O112" s="16">
        <v>100</v>
      </c>
    </row>
    <row r="113" spans="1:15" x14ac:dyDescent="0.35">
      <c r="A113" t="s">
        <v>266</v>
      </c>
      <c r="B113" t="s">
        <v>267</v>
      </c>
      <c r="C113" t="s">
        <v>6</v>
      </c>
      <c r="D113" t="s">
        <v>7</v>
      </c>
      <c r="E113" s="2">
        <v>99.114159999999998</v>
      </c>
      <c r="F113" s="2">
        <v>98.252830505371094</v>
      </c>
      <c r="G113" s="2">
        <v>98.914036999999993</v>
      </c>
      <c r="H113" s="2">
        <v>98.716613769531307</v>
      </c>
      <c r="I113" s="2">
        <v>99.236695999999995</v>
      </c>
      <c r="J113" s="2">
        <v>99.248359680175795</v>
      </c>
      <c r="K113" s="2">
        <v>99.111637000000002</v>
      </c>
      <c r="L113" s="2">
        <v>99.748733520507798</v>
      </c>
      <c r="M113" s="2">
        <v>99.172927999999999</v>
      </c>
      <c r="N113" s="2">
        <v>99</v>
      </c>
      <c r="O113" s="16">
        <v>100</v>
      </c>
    </row>
    <row r="114" spans="1:15" x14ac:dyDescent="0.35">
      <c r="A114" t="s">
        <v>268</v>
      </c>
      <c r="B114" t="s">
        <v>269</v>
      </c>
      <c r="C114" t="s">
        <v>6</v>
      </c>
      <c r="D114" t="s">
        <v>7</v>
      </c>
      <c r="E114" s="2">
        <v>77.269828796386705</v>
      </c>
      <c r="F114" s="2">
        <v>72.3</v>
      </c>
      <c r="G114" s="2">
        <v>80.324424743652301</v>
      </c>
      <c r="H114" s="2">
        <v>81.884010314941406</v>
      </c>
      <c r="I114" s="2">
        <v>83.461616516113295</v>
      </c>
      <c r="J114" s="2">
        <v>89.919606785433004</v>
      </c>
      <c r="K114" s="2">
        <v>86.658889770507798</v>
      </c>
      <c r="L114" s="2">
        <v>88.272544860839901</v>
      </c>
      <c r="M114" s="2">
        <v>89.8922119140625</v>
      </c>
      <c r="N114" s="2">
        <v>91.514877319335895</v>
      </c>
      <c r="O114" s="16">
        <v>93.138046264648395</v>
      </c>
    </row>
    <row r="115" spans="1:15" x14ac:dyDescent="0.35">
      <c r="A115" t="s">
        <v>271</v>
      </c>
      <c r="B115" t="s">
        <v>272</v>
      </c>
      <c r="C115" t="s">
        <v>6</v>
      </c>
      <c r="D115" t="s">
        <v>7</v>
      </c>
      <c r="E115" s="2">
        <v>99</v>
      </c>
      <c r="F115" s="2">
        <v>98.871299743652301</v>
      </c>
      <c r="G115" s="2">
        <v>99.2</v>
      </c>
      <c r="H115" s="2">
        <v>99.2</v>
      </c>
      <c r="I115" s="2">
        <v>99.651535034179702</v>
      </c>
      <c r="J115" s="2">
        <v>99.7261638038337</v>
      </c>
      <c r="K115" s="2">
        <v>99.957458496093807</v>
      </c>
      <c r="L115" s="2">
        <v>99.993843078613295</v>
      </c>
      <c r="M115" s="2">
        <v>99.999809265136705</v>
      </c>
      <c r="N115" s="2">
        <v>100</v>
      </c>
      <c r="O115" s="16">
        <v>100</v>
      </c>
    </row>
    <row r="116" spans="1:15" x14ac:dyDescent="0.35">
      <c r="A116" t="s">
        <v>273</v>
      </c>
      <c r="B116" t="s">
        <v>274</v>
      </c>
      <c r="C116" t="s">
        <v>6</v>
      </c>
      <c r="D116" t="s">
        <v>7</v>
      </c>
      <c r="E116" s="2">
        <v>16.600000000000001</v>
      </c>
      <c r="F116" s="2">
        <v>20.725141525268601</v>
      </c>
      <c r="G116" s="2">
        <v>22.262830734252901</v>
      </c>
      <c r="H116" s="2">
        <v>24.030895834837199</v>
      </c>
      <c r="I116" s="2">
        <v>25.398286819458001</v>
      </c>
      <c r="J116" s="2">
        <v>26.990045547485298</v>
      </c>
      <c r="K116" s="2">
        <v>25.6</v>
      </c>
      <c r="L116" s="2">
        <v>30.206607818603501</v>
      </c>
      <c r="M116" s="2">
        <v>31.825401306152301</v>
      </c>
      <c r="N116" s="2">
        <v>37.6</v>
      </c>
      <c r="O116" s="16">
        <v>35.069499969482401</v>
      </c>
    </row>
    <row r="117" spans="1:15" x14ac:dyDescent="0.35">
      <c r="A117" t="s">
        <v>275</v>
      </c>
      <c r="B117" t="s">
        <v>276</v>
      </c>
      <c r="C117" t="s">
        <v>6</v>
      </c>
      <c r="D117" t="s">
        <v>7</v>
      </c>
      <c r="E117" s="2">
        <v>100</v>
      </c>
      <c r="F117" s="2">
        <v>100</v>
      </c>
      <c r="G117" s="2">
        <v>100</v>
      </c>
      <c r="H117" s="2">
        <v>100</v>
      </c>
      <c r="I117" s="2">
        <v>100</v>
      </c>
      <c r="J117" s="2">
        <v>100</v>
      </c>
      <c r="K117" s="2">
        <v>100</v>
      </c>
      <c r="L117" s="2">
        <v>100</v>
      </c>
      <c r="M117" s="2">
        <v>100</v>
      </c>
      <c r="N117" s="2">
        <v>100</v>
      </c>
      <c r="O117" s="16">
        <v>100</v>
      </c>
    </row>
    <row r="118" spans="1:15" x14ac:dyDescent="0.35">
      <c r="A118" t="s">
        <v>277</v>
      </c>
      <c r="B118" t="s">
        <v>278</v>
      </c>
      <c r="C118" t="s">
        <v>6</v>
      </c>
      <c r="D118" t="s">
        <v>7</v>
      </c>
      <c r="E118" s="2">
        <v>48.5791625976563</v>
      </c>
      <c r="F118" s="2">
        <v>49.351398468017599</v>
      </c>
      <c r="G118" s="2">
        <v>50.146156311035099</v>
      </c>
      <c r="H118" s="2">
        <v>50.961944580078097</v>
      </c>
      <c r="I118" s="2">
        <v>48.8</v>
      </c>
      <c r="J118" s="2">
        <v>52.644580841064403</v>
      </c>
      <c r="K118" s="2">
        <v>53.505424499511697</v>
      </c>
      <c r="L118" s="2">
        <v>54.375282287597699</v>
      </c>
      <c r="M118" s="2">
        <v>52</v>
      </c>
      <c r="N118" s="2">
        <v>60.5</v>
      </c>
      <c r="O118" s="16">
        <v>57.009384155273402</v>
      </c>
    </row>
    <row r="119" spans="1:15" x14ac:dyDescent="0.35">
      <c r="A119" t="s">
        <v>280</v>
      </c>
      <c r="B119" t="s">
        <v>281</v>
      </c>
      <c r="C119" t="s">
        <v>6</v>
      </c>
      <c r="D119" t="s">
        <v>7</v>
      </c>
      <c r="E119" s="2">
        <v>99.483322143554702</v>
      </c>
      <c r="F119" s="2">
        <v>99.516265869140597</v>
      </c>
      <c r="G119" s="2">
        <v>99.568878173828097</v>
      </c>
      <c r="H119" s="2">
        <v>99.641120910644503</v>
      </c>
      <c r="I119" s="2">
        <v>99.729934692382798</v>
      </c>
      <c r="J119" s="2">
        <v>99.825820922851605</v>
      </c>
      <c r="K119" s="2">
        <v>99.910598754882798</v>
      </c>
      <c r="L119" s="2">
        <v>99.7</v>
      </c>
      <c r="M119" s="2">
        <v>99.992263793945298</v>
      </c>
      <c r="N119" s="2">
        <v>99.999160766601605</v>
      </c>
      <c r="O119" s="16">
        <v>100</v>
      </c>
    </row>
    <row r="120" spans="1:15" x14ac:dyDescent="0.35">
      <c r="A120" t="s">
        <v>282</v>
      </c>
      <c r="B120" t="s">
        <v>283</v>
      </c>
      <c r="C120" t="s">
        <v>6</v>
      </c>
      <c r="D120" t="s">
        <v>7</v>
      </c>
      <c r="E120" s="2">
        <v>76.304489135742202</v>
      </c>
      <c r="F120" s="2">
        <v>76.78076171875</v>
      </c>
      <c r="G120" s="2">
        <v>77.279548645019503</v>
      </c>
      <c r="H120" s="2">
        <v>77.799369812011705</v>
      </c>
      <c r="I120" s="2">
        <v>78.502080443828007</v>
      </c>
      <c r="J120" s="2">
        <v>72.057074910820404</v>
      </c>
      <c r="K120" s="2">
        <v>79.454948425292997</v>
      </c>
      <c r="L120" s="2">
        <v>81.2</v>
      </c>
      <c r="M120" s="2">
        <v>80.608734130859403</v>
      </c>
      <c r="N120" s="2">
        <v>81.191627502441406</v>
      </c>
      <c r="O120" s="16">
        <v>81.775032043457003</v>
      </c>
    </row>
    <row r="121" spans="1:15" x14ac:dyDescent="0.35">
      <c r="A121" t="s">
        <v>285</v>
      </c>
      <c r="B121" t="s">
        <v>286</v>
      </c>
      <c r="C121" t="s">
        <v>6</v>
      </c>
      <c r="D121" t="s">
        <v>7</v>
      </c>
      <c r="E121" s="2">
        <v>12.8901414871216</v>
      </c>
      <c r="F121" s="2">
        <v>13.950177192688001</v>
      </c>
      <c r="G121" s="2">
        <v>13.5712238463743</v>
      </c>
      <c r="H121" s="2">
        <v>15</v>
      </c>
      <c r="I121" s="2">
        <v>17.2579231262207</v>
      </c>
      <c r="J121" s="2">
        <v>20.2</v>
      </c>
      <c r="K121" s="2">
        <v>19.54319190979</v>
      </c>
      <c r="L121" s="2">
        <v>20.7008457183838</v>
      </c>
      <c r="M121" s="2">
        <v>21.864507675170898</v>
      </c>
      <c r="N121" s="2">
        <v>24</v>
      </c>
      <c r="O121" s="16">
        <v>24.198339462280298</v>
      </c>
    </row>
    <row r="122" spans="1:15" x14ac:dyDescent="0.35">
      <c r="A122" t="s">
        <v>287</v>
      </c>
      <c r="B122" t="s">
        <v>288</v>
      </c>
      <c r="C122" t="s">
        <v>6</v>
      </c>
      <c r="D122" t="s">
        <v>7</v>
      </c>
      <c r="E122" s="2">
        <v>26.9108982086182</v>
      </c>
      <c r="F122" s="2">
        <v>33.040540540540498</v>
      </c>
      <c r="G122" s="2">
        <v>30</v>
      </c>
      <c r="H122" s="2">
        <v>31.186975479126001</v>
      </c>
      <c r="I122" s="2">
        <v>32.651882171630902</v>
      </c>
      <c r="J122" s="2">
        <v>34.131813049316399</v>
      </c>
      <c r="K122" s="2">
        <v>35.623756408691399</v>
      </c>
      <c r="L122" s="2">
        <v>37.124710083007798</v>
      </c>
      <c r="M122" s="2">
        <v>38.799999999999997</v>
      </c>
      <c r="N122" s="2">
        <v>39.5</v>
      </c>
      <c r="O122" s="16">
        <v>41.652107238769503</v>
      </c>
    </row>
    <row r="123" spans="1:15" x14ac:dyDescent="0.35">
      <c r="A123" t="s">
        <v>289</v>
      </c>
      <c r="B123" t="s">
        <v>290</v>
      </c>
      <c r="C123" t="s">
        <v>6</v>
      </c>
      <c r="D123" t="s">
        <v>7</v>
      </c>
      <c r="E123" s="2">
        <v>98.740020751953097</v>
      </c>
      <c r="F123" s="2">
        <v>98.673408508300795</v>
      </c>
      <c r="G123" s="2">
        <v>98.629325866699205</v>
      </c>
      <c r="H123" s="2">
        <v>98.606262207031307</v>
      </c>
      <c r="I123" s="2">
        <v>98.601226806640597</v>
      </c>
      <c r="J123" s="2">
        <v>99.4</v>
      </c>
      <c r="K123" s="2">
        <v>98.633209228515597</v>
      </c>
      <c r="L123" s="2">
        <v>98.664222717285199</v>
      </c>
      <c r="M123" s="2">
        <v>98.701240539550795</v>
      </c>
      <c r="N123" s="2">
        <v>98.741256713867202</v>
      </c>
      <c r="O123" s="16">
        <v>98.781784057617202</v>
      </c>
    </row>
    <row r="124" spans="1:15" x14ac:dyDescent="0.35">
      <c r="A124" t="s">
        <v>291</v>
      </c>
      <c r="B124" t="s">
        <v>292</v>
      </c>
      <c r="C124" t="s">
        <v>6</v>
      </c>
      <c r="D124" t="s">
        <v>7</v>
      </c>
      <c r="E124" s="2">
        <v>3.65322733295476</v>
      </c>
      <c r="F124" s="2">
        <v>7.0993618965148899</v>
      </c>
      <c r="G124" s="2">
        <v>7.4399595260620099</v>
      </c>
      <c r="H124" s="2">
        <v>7.8015847206115696</v>
      </c>
      <c r="I124" s="2">
        <v>8.6999999999999993</v>
      </c>
      <c r="J124" s="2">
        <v>7.6</v>
      </c>
      <c r="K124" s="2">
        <v>7.4</v>
      </c>
      <c r="L124" s="2">
        <v>9</v>
      </c>
      <c r="M124" s="2">
        <v>11.9</v>
      </c>
      <c r="N124" s="2">
        <v>10.8</v>
      </c>
      <c r="O124" s="16">
        <v>11</v>
      </c>
    </row>
    <row r="125" spans="1:15" x14ac:dyDescent="0.35">
      <c r="A125" t="s">
        <v>293</v>
      </c>
      <c r="B125" t="s">
        <v>294</v>
      </c>
      <c r="C125" t="s">
        <v>6</v>
      </c>
      <c r="D125" t="s">
        <v>7</v>
      </c>
      <c r="E125" s="2">
        <v>98.241668701171903</v>
      </c>
      <c r="F125" s="2">
        <v>98.475799560546903</v>
      </c>
      <c r="G125" s="2">
        <v>98.729248046875</v>
      </c>
      <c r="H125" s="2">
        <v>99.3</v>
      </c>
      <c r="I125" s="2">
        <v>99.289230346679702</v>
      </c>
      <c r="J125" s="2">
        <v>99.567344665527301</v>
      </c>
      <c r="K125" s="2">
        <v>99.8</v>
      </c>
      <c r="L125" s="2">
        <v>99.929138183593807</v>
      </c>
      <c r="M125" s="2">
        <v>99.985122680664105</v>
      </c>
      <c r="N125" s="2">
        <v>99.998588562011705</v>
      </c>
      <c r="O125" s="16">
        <v>100</v>
      </c>
    </row>
    <row r="126" spans="1:15" x14ac:dyDescent="0.35">
      <c r="A126" t="s">
        <v>296</v>
      </c>
      <c r="B126" t="s">
        <v>297</v>
      </c>
      <c r="C126" t="s">
        <v>6</v>
      </c>
      <c r="D126" t="s">
        <v>7</v>
      </c>
      <c r="E126" s="2">
        <v>41.355941772460902</v>
      </c>
      <c r="F126" s="2">
        <v>43.7</v>
      </c>
      <c r="G126" s="2">
        <v>43.322189331054702</v>
      </c>
      <c r="H126" s="2">
        <v>44.337600708007798</v>
      </c>
      <c r="I126" s="2">
        <v>45.371036529541001</v>
      </c>
      <c r="J126" s="2">
        <v>46.419490814208999</v>
      </c>
      <c r="K126" s="2">
        <v>47.4799613952637</v>
      </c>
      <c r="L126" s="2">
        <v>47.4</v>
      </c>
      <c r="M126" s="2">
        <v>49.624935150146499</v>
      </c>
      <c r="N126" s="2">
        <v>50.7034301757813</v>
      </c>
      <c r="O126" s="16">
        <v>51.782424926757798</v>
      </c>
    </row>
    <row r="127" spans="1:15" x14ac:dyDescent="0.35">
      <c r="A127" t="s">
        <v>299</v>
      </c>
      <c r="B127" t="s">
        <v>300</v>
      </c>
      <c r="C127" t="s">
        <v>6</v>
      </c>
      <c r="D127" t="s">
        <v>7</v>
      </c>
      <c r="E127" s="2">
        <v>9.3000000000000007</v>
      </c>
      <c r="F127" s="2">
        <v>11.13121509552</v>
      </c>
      <c r="G127" s="2">
        <v>11.640199661254901</v>
      </c>
      <c r="H127" s="2">
        <v>12.1702108383179</v>
      </c>
      <c r="I127" s="2">
        <v>12.7182464599609</v>
      </c>
      <c r="J127" s="2">
        <v>14.3</v>
      </c>
      <c r="K127" s="2">
        <v>14.4</v>
      </c>
      <c r="L127" s="2">
        <v>14.4404544830322</v>
      </c>
      <c r="M127" s="2">
        <v>15.0305442810059</v>
      </c>
      <c r="N127" s="2">
        <v>16.600000000000001</v>
      </c>
      <c r="O127" s="16">
        <v>16.2172336578369</v>
      </c>
    </row>
    <row r="128" spans="1:15" x14ac:dyDescent="0.35">
      <c r="A128" t="s">
        <v>301</v>
      </c>
      <c r="B128" t="s">
        <v>302</v>
      </c>
      <c r="C128" t="s">
        <v>6</v>
      </c>
      <c r="D128" t="s">
        <v>7</v>
      </c>
      <c r="E128" s="2">
        <v>48.274776458740199</v>
      </c>
      <c r="F128" s="2">
        <v>50.1309194284432</v>
      </c>
      <c r="G128" s="2">
        <v>50.3</v>
      </c>
      <c r="H128" s="2">
        <v>51.191989898681598</v>
      </c>
      <c r="I128" s="2">
        <v>48</v>
      </c>
      <c r="J128" s="2">
        <v>55.9</v>
      </c>
      <c r="K128" s="2">
        <v>54.269905090332003</v>
      </c>
      <c r="L128" s="2">
        <v>55.6</v>
      </c>
      <c r="M128" s="2">
        <v>56.371913909912102</v>
      </c>
      <c r="N128" s="2">
        <v>52.5</v>
      </c>
      <c r="O128" s="16">
        <v>59.3</v>
      </c>
    </row>
    <row r="129" spans="1:15" x14ac:dyDescent="0.35">
      <c r="A129" t="s">
        <v>303</v>
      </c>
      <c r="B129" t="s">
        <v>304</v>
      </c>
      <c r="C129" t="s">
        <v>6</v>
      </c>
      <c r="D129" t="s">
        <v>7</v>
      </c>
      <c r="E129" s="2">
        <v>75.82373046875</v>
      </c>
      <c r="F129" s="2">
        <v>76.350250244140597</v>
      </c>
      <c r="G129" s="2">
        <v>76.8992919921875</v>
      </c>
      <c r="H129" s="2">
        <v>77.916313000000002</v>
      </c>
      <c r="I129" s="2">
        <v>78.057456970214801</v>
      </c>
      <c r="J129" s="2">
        <v>78.660568237304702</v>
      </c>
      <c r="K129" s="2">
        <v>79.275695800781307</v>
      </c>
      <c r="L129" s="2">
        <v>79.899841308593807</v>
      </c>
      <c r="M129" s="2">
        <v>81.853072999999995</v>
      </c>
      <c r="N129" s="2">
        <v>81.163139343261705</v>
      </c>
      <c r="O129" s="16">
        <v>81.796798706054702</v>
      </c>
    </row>
    <row r="130" spans="1:15" x14ac:dyDescent="0.35">
      <c r="A130" t="s">
        <v>305</v>
      </c>
      <c r="B130" t="s">
        <v>306</v>
      </c>
      <c r="C130" t="s">
        <v>6</v>
      </c>
      <c r="D130" t="s">
        <v>7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100</v>
      </c>
      <c r="L130" s="2">
        <v>100</v>
      </c>
      <c r="M130" s="2">
        <v>100</v>
      </c>
      <c r="N130" s="2">
        <v>100</v>
      </c>
      <c r="O130" s="16">
        <v>100</v>
      </c>
    </row>
    <row r="131" spans="1:15" x14ac:dyDescent="0.35">
      <c r="A131" t="s">
        <v>307</v>
      </c>
      <c r="B131" t="s">
        <v>308</v>
      </c>
      <c r="C131" t="s">
        <v>6</v>
      </c>
      <c r="D131" t="s">
        <v>7</v>
      </c>
      <c r="E131" s="2">
        <v>100</v>
      </c>
      <c r="F131" s="2">
        <v>100</v>
      </c>
      <c r="G131" s="2">
        <v>100</v>
      </c>
      <c r="H131" s="2">
        <v>100</v>
      </c>
      <c r="I131" s="2">
        <v>100</v>
      </c>
      <c r="J131" s="2">
        <v>100</v>
      </c>
      <c r="K131" s="2">
        <v>100</v>
      </c>
      <c r="L131" s="2">
        <v>100</v>
      </c>
      <c r="M131" s="2">
        <v>100</v>
      </c>
      <c r="N131" s="2">
        <v>100</v>
      </c>
      <c r="O131" s="16">
        <v>100</v>
      </c>
    </row>
    <row r="132" spans="1:15" x14ac:dyDescent="0.35">
      <c r="A132" t="s">
        <v>309</v>
      </c>
      <c r="B132" t="s">
        <v>310</v>
      </c>
      <c r="C132" t="s">
        <v>6</v>
      </c>
      <c r="D132" t="s">
        <v>7</v>
      </c>
      <c r="E132" s="2">
        <v>51.2</v>
      </c>
      <c r="F132" s="2">
        <v>55.018013000488303</v>
      </c>
      <c r="G132" s="2">
        <v>58.989894866943402</v>
      </c>
      <c r="H132" s="2">
        <v>62.9828071594238</v>
      </c>
      <c r="I132" s="2">
        <v>66.993743896484403</v>
      </c>
      <c r="J132" s="2">
        <v>76.3</v>
      </c>
      <c r="K132" s="2">
        <v>75.057662963867202</v>
      </c>
      <c r="L132" s="2">
        <v>79.104644775390597</v>
      </c>
      <c r="M132" s="2">
        <v>84.9</v>
      </c>
      <c r="N132" s="2">
        <v>87.213623046875</v>
      </c>
      <c r="O132" s="16">
        <v>90.7</v>
      </c>
    </row>
    <row r="133" spans="1:15" x14ac:dyDescent="0.35">
      <c r="A133" t="s">
        <v>312</v>
      </c>
      <c r="B133" t="s">
        <v>313</v>
      </c>
      <c r="C133" t="s">
        <v>6</v>
      </c>
      <c r="D133" t="s">
        <v>7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  <c r="J133" s="2">
        <v>100</v>
      </c>
      <c r="K133" s="2">
        <v>100</v>
      </c>
      <c r="L133" s="2">
        <v>100</v>
      </c>
      <c r="M133" s="2">
        <v>100</v>
      </c>
      <c r="N133" s="2">
        <v>100</v>
      </c>
      <c r="O133" s="16">
        <v>100</v>
      </c>
    </row>
    <row r="134" spans="1:15" x14ac:dyDescent="0.35">
      <c r="A134" t="s">
        <v>315</v>
      </c>
      <c r="B134" t="s">
        <v>316</v>
      </c>
      <c r="C134" t="s">
        <v>6</v>
      </c>
      <c r="D134" t="s">
        <v>7</v>
      </c>
      <c r="E134" s="2">
        <v>100</v>
      </c>
      <c r="F134" s="2">
        <v>100</v>
      </c>
      <c r="G134" s="2">
        <v>100</v>
      </c>
      <c r="H134" s="2">
        <v>100</v>
      </c>
      <c r="I134" s="2">
        <v>100</v>
      </c>
      <c r="J134" s="2">
        <v>100</v>
      </c>
      <c r="K134" s="2">
        <v>100</v>
      </c>
      <c r="L134" s="2">
        <v>100</v>
      </c>
      <c r="M134" s="2">
        <v>100</v>
      </c>
      <c r="N134" s="2">
        <v>100</v>
      </c>
      <c r="O134" s="16">
        <v>100</v>
      </c>
    </row>
    <row r="135" spans="1:15" x14ac:dyDescent="0.35">
      <c r="A135" t="s">
        <v>318</v>
      </c>
      <c r="B135" t="s">
        <v>319</v>
      </c>
      <c r="C135" t="s">
        <v>6</v>
      </c>
      <c r="D135" t="s">
        <v>7</v>
      </c>
      <c r="E135" s="2">
        <v>83.850494384765597</v>
      </c>
      <c r="F135" s="2">
        <v>89.2</v>
      </c>
      <c r="G135" s="2">
        <v>86.790832519531307</v>
      </c>
      <c r="H135" s="2">
        <v>90.73</v>
      </c>
      <c r="I135" s="2">
        <v>89.813774108886705</v>
      </c>
      <c r="J135" s="2">
        <v>91.37</v>
      </c>
      <c r="K135" s="2">
        <v>92.896789550781307</v>
      </c>
      <c r="L135" s="2">
        <v>93.6</v>
      </c>
      <c r="M135" s="2">
        <v>96.015853881835895</v>
      </c>
      <c r="N135" s="2">
        <v>93.5</v>
      </c>
      <c r="O135" s="16">
        <v>99.147438049316406</v>
      </c>
    </row>
    <row r="136" spans="1:15" x14ac:dyDescent="0.35">
      <c r="A136" t="s">
        <v>320</v>
      </c>
      <c r="B136" t="s">
        <v>321</v>
      </c>
      <c r="C136" t="s">
        <v>6</v>
      </c>
      <c r="D136" t="s">
        <v>7</v>
      </c>
      <c r="E136" s="2">
        <v>85.151664733886705</v>
      </c>
      <c r="F136" s="2">
        <v>85.907493591308594</v>
      </c>
      <c r="G136" s="2">
        <v>86.685844421386705</v>
      </c>
      <c r="H136" s="2">
        <v>87.485221862792997</v>
      </c>
      <c r="I136" s="2">
        <v>86.85</v>
      </c>
      <c r="J136" s="2">
        <v>89.135040283203097</v>
      </c>
      <c r="K136" s="2">
        <v>89.979476928710895</v>
      </c>
      <c r="L136" s="2">
        <v>89.1</v>
      </c>
      <c r="M136" s="2">
        <v>91.6923828125</v>
      </c>
      <c r="N136" s="2">
        <v>92.554840087890597</v>
      </c>
      <c r="O136" s="16">
        <v>93.417800903320298</v>
      </c>
    </row>
    <row r="137" spans="1:15" x14ac:dyDescent="0.35">
      <c r="A137" t="s">
        <v>322</v>
      </c>
      <c r="B137" t="s">
        <v>323</v>
      </c>
      <c r="C137" t="s">
        <v>6</v>
      </c>
      <c r="D137" t="s">
        <v>7</v>
      </c>
      <c r="E137" s="2">
        <v>80.157274999999998</v>
      </c>
      <c r="F137" s="2">
        <v>81.988130999999996</v>
      </c>
      <c r="G137" s="2">
        <v>84.678342999999998</v>
      </c>
      <c r="H137" s="2">
        <v>86.424319999999994</v>
      </c>
      <c r="I137" s="2">
        <v>88.123061000000007</v>
      </c>
      <c r="J137" s="2">
        <v>89.707491000000005</v>
      </c>
      <c r="K137" s="2">
        <v>91.099508</v>
      </c>
      <c r="L137" s="2">
        <v>92.135364999999993</v>
      </c>
      <c r="M137" s="2">
        <v>92.919989000000001</v>
      </c>
      <c r="N137" s="2">
        <v>93.852179000000007</v>
      </c>
      <c r="O137" s="16">
        <v>94.851745605468807</v>
      </c>
    </row>
    <row r="138" spans="1:15" x14ac:dyDescent="0.35">
      <c r="A138" t="s">
        <v>324</v>
      </c>
      <c r="B138" t="s">
        <v>325</v>
      </c>
      <c r="C138" t="s">
        <v>6</v>
      </c>
      <c r="D138" t="s">
        <v>7</v>
      </c>
      <c r="E138" s="2">
        <v>79.663002014160199</v>
      </c>
      <c r="F138" s="2">
        <v>80.724082946777301</v>
      </c>
      <c r="G138" s="2">
        <v>83.3</v>
      </c>
      <c r="H138" s="2">
        <v>82.912300109863295</v>
      </c>
      <c r="I138" s="2">
        <v>84.034950256347699</v>
      </c>
      <c r="J138" s="2">
        <v>85.172622680664105</v>
      </c>
      <c r="K138" s="2">
        <v>86.322303771972699</v>
      </c>
      <c r="L138" s="2">
        <v>87.5</v>
      </c>
      <c r="M138" s="2">
        <v>88.645698547363295</v>
      </c>
      <c r="N138" s="2">
        <v>89.08</v>
      </c>
      <c r="O138" s="16">
        <v>90.981613159179702</v>
      </c>
    </row>
    <row r="139" spans="1:15" x14ac:dyDescent="0.35">
      <c r="A139" t="s">
        <v>326</v>
      </c>
      <c r="B139" t="s">
        <v>327</v>
      </c>
      <c r="C139" t="s">
        <v>6</v>
      </c>
      <c r="D139" t="s">
        <v>7</v>
      </c>
      <c r="E139" s="2">
        <v>98.373924255371094</v>
      </c>
      <c r="F139" s="2">
        <v>98.394676208496094</v>
      </c>
      <c r="G139" s="2">
        <v>98.437957763671903</v>
      </c>
      <c r="H139" s="2">
        <v>98.502265930175795</v>
      </c>
      <c r="I139" s="2">
        <v>98.5845947265625</v>
      </c>
      <c r="J139" s="2">
        <v>98.681945800781307</v>
      </c>
      <c r="K139" s="2">
        <v>97.630426309378805</v>
      </c>
      <c r="L139" s="2">
        <v>98.909683227539105</v>
      </c>
      <c r="M139" s="2">
        <v>99.810299999999998</v>
      </c>
      <c r="N139" s="2">
        <v>99.161460876464801</v>
      </c>
      <c r="O139" s="16">
        <v>99.289352416992202</v>
      </c>
    </row>
    <row r="140" spans="1:15" x14ac:dyDescent="0.35">
      <c r="A140" t="s">
        <v>328</v>
      </c>
      <c r="B140" t="s">
        <v>329</v>
      </c>
      <c r="C140" t="s">
        <v>6</v>
      </c>
      <c r="D140" t="s">
        <v>7</v>
      </c>
      <c r="E140" s="2">
        <v>12.4</v>
      </c>
      <c r="F140" s="2">
        <v>16.499507904052699</v>
      </c>
      <c r="G140" s="2">
        <v>17.158117294311499</v>
      </c>
      <c r="H140" s="2">
        <v>17.837755203247099</v>
      </c>
      <c r="I140" s="2">
        <v>19.5</v>
      </c>
      <c r="J140" s="2">
        <v>19.248094558715799</v>
      </c>
      <c r="K140" s="2">
        <v>19.972791671752901</v>
      </c>
      <c r="L140" s="2">
        <v>20.706499099731399</v>
      </c>
      <c r="M140" s="2">
        <v>21.446214675903299</v>
      </c>
      <c r="N140" s="2">
        <v>22.1889343261719</v>
      </c>
      <c r="O140" s="16">
        <v>22.932153701782202</v>
      </c>
    </row>
    <row r="141" spans="1:15" x14ac:dyDescent="0.35">
      <c r="A141" t="s">
        <v>330</v>
      </c>
      <c r="B141" t="s">
        <v>331</v>
      </c>
      <c r="C141" t="s">
        <v>6</v>
      </c>
      <c r="D141" t="s">
        <v>7</v>
      </c>
      <c r="E141" s="2">
        <v>100</v>
      </c>
      <c r="F141" s="2">
        <v>100</v>
      </c>
      <c r="G141" s="2">
        <v>100</v>
      </c>
      <c r="H141" s="2">
        <v>100</v>
      </c>
      <c r="I141" s="2">
        <v>100</v>
      </c>
      <c r="J141" s="2">
        <v>100</v>
      </c>
      <c r="K141" s="2">
        <v>100</v>
      </c>
      <c r="L141" s="2">
        <v>100</v>
      </c>
      <c r="M141" s="2">
        <v>100</v>
      </c>
      <c r="N141" s="2">
        <v>100</v>
      </c>
      <c r="O141" s="16">
        <v>100</v>
      </c>
    </row>
    <row r="142" spans="1:15" x14ac:dyDescent="0.35">
      <c r="A142" t="s">
        <v>335</v>
      </c>
      <c r="B142" t="s">
        <v>336</v>
      </c>
      <c r="C142" t="s">
        <v>6</v>
      </c>
      <c r="D142" t="s">
        <v>7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  <c r="M142" s="2">
        <v>100</v>
      </c>
      <c r="N142" s="2">
        <v>100</v>
      </c>
      <c r="O142" s="16">
        <v>100</v>
      </c>
    </row>
    <row r="143" spans="1:15" x14ac:dyDescent="0.35">
      <c r="A143" t="s">
        <v>337</v>
      </c>
      <c r="B143" t="s">
        <v>338</v>
      </c>
      <c r="C143" t="s">
        <v>6</v>
      </c>
      <c r="D143" t="s">
        <v>7</v>
      </c>
      <c r="E143" s="2">
        <v>96.749044999999995</v>
      </c>
      <c r="F143" s="2">
        <v>96.452770999999998</v>
      </c>
      <c r="G143" s="2">
        <v>96.677896000000004</v>
      </c>
      <c r="H143" s="2">
        <v>96.891334999999998</v>
      </c>
      <c r="I143" s="2">
        <v>97.430859999999996</v>
      </c>
      <c r="J143" s="2">
        <v>98.236559999999997</v>
      </c>
      <c r="K143" s="2">
        <v>97.835616000000002</v>
      </c>
      <c r="L143" s="2">
        <v>99.015884</v>
      </c>
      <c r="M143" s="2">
        <v>99.000715999999997</v>
      </c>
      <c r="N143" s="2">
        <v>99.331531999999996</v>
      </c>
      <c r="O143" s="16">
        <v>98.4</v>
      </c>
    </row>
    <row r="144" spans="1:15" x14ac:dyDescent="0.35">
      <c r="A144" t="s">
        <v>339</v>
      </c>
      <c r="B144" t="s">
        <v>340</v>
      </c>
      <c r="C144" t="s">
        <v>6</v>
      </c>
      <c r="D144" t="s">
        <v>7</v>
      </c>
      <c r="E144" s="2">
        <v>99.7</v>
      </c>
      <c r="F144" s="2">
        <v>99.342880249023395</v>
      </c>
      <c r="G144" s="2">
        <v>99.448791503906193</v>
      </c>
      <c r="H144" s="2">
        <v>99.575721740722699</v>
      </c>
      <c r="I144" s="2">
        <v>99.9</v>
      </c>
      <c r="J144" s="2">
        <v>99.7</v>
      </c>
      <c r="K144" s="2">
        <v>100</v>
      </c>
      <c r="L144" s="2">
        <v>100</v>
      </c>
      <c r="M144" s="2">
        <v>99.9</v>
      </c>
      <c r="N144" s="2">
        <v>100</v>
      </c>
      <c r="O144" s="16">
        <v>100</v>
      </c>
    </row>
    <row r="145" spans="1:15" x14ac:dyDescent="0.35">
      <c r="A145" t="s">
        <v>344</v>
      </c>
      <c r="B145" t="s">
        <v>345</v>
      </c>
      <c r="C145" t="s">
        <v>6</v>
      </c>
      <c r="D145" t="s">
        <v>7</v>
      </c>
      <c r="E145" s="2">
        <v>100</v>
      </c>
      <c r="F145" s="2">
        <v>100</v>
      </c>
      <c r="G145" s="2">
        <v>100</v>
      </c>
      <c r="H145" s="2">
        <v>100</v>
      </c>
      <c r="I145" s="2">
        <v>100</v>
      </c>
      <c r="J145" s="2">
        <v>100</v>
      </c>
      <c r="K145" s="2">
        <v>100</v>
      </c>
      <c r="L145" s="2">
        <v>100</v>
      </c>
      <c r="M145" s="2">
        <v>100</v>
      </c>
      <c r="N145" s="2">
        <v>100</v>
      </c>
      <c r="O145" s="16">
        <v>100</v>
      </c>
    </row>
    <row r="146" spans="1:15" x14ac:dyDescent="0.35">
      <c r="A146" t="s">
        <v>346</v>
      </c>
      <c r="B146" t="s">
        <v>347</v>
      </c>
      <c r="C146" t="s">
        <v>6</v>
      </c>
      <c r="D146" t="s">
        <v>7</v>
      </c>
      <c r="E146" s="2">
        <v>100</v>
      </c>
      <c r="F146" s="2">
        <v>100</v>
      </c>
      <c r="G146" s="2">
        <v>100</v>
      </c>
      <c r="H146" s="2">
        <v>100</v>
      </c>
      <c r="I146" s="2">
        <v>100</v>
      </c>
      <c r="J146" s="2">
        <v>100</v>
      </c>
      <c r="K146" s="2">
        <v>100</v>
      </c>
      <c r="L146" s="2">
        <v>100</v>
      </c>
      <c r="M146" s="2">
        <v>100</v>
      </c>
      <c r="N146" s="2">
        <v>100</v>
      </c>
      <c r="O146" s="16">
        <v>100</v>
      </c>
    </row>
    <row r="147" spans="1:15" x14ac:dyDescent="0.35">
      <c r="A147" t="s">
        <v>348</v>
      </c>
      <c r="B147" t="s">
        <v>349</v>
      </c>
      <c r="C147" t="s">
        <v>6</v>
      </c>
      <c r="D147" t="s">
        <v>7</v>
      </c>
      <c r="E147" s="2">
        <v>100</v>
      </c>
      <c r="F147" s="2">
        <v>100</v>
      </c>
      <c r="G147" s="2">
        <v>100</v>
      </c>
      <c r="H147" s="2">
        <v>100</v>
      </c>
      <c r="I147" s="2">
        <v>100</v>
      </c>
      <c r="J147" s="2">
        <v>100</v>
      </c>
      <c r="K147" s="2">
        <v>100</v>
      </c>
      <c r="L147" s="2">
        <v>100</v>
      </c>
      <c r="M147" s="2">
        <v>100</v>
      </c>
      <c r="N147" s="2">
        <v>100</v>
      </c>
      <c r="O147" s="16">
        <v>100</v>
      </c>
    </row>
    <row r="148" spans="1:15" x14ac:dyDescent="0.35">
      <c r="A148" t="s">
        <v>350</v>
      </c>
      <c r="B148" t="s">
        <v>351</v>
      </c>
      <c r="C148" t="s">
        <v>6</v>
      </c>
      <c r="D148" t="s">
        <v>7</v>
      </c>
      <c r="E148" s="2">
        <v>10.285608291626</v>
      </c>
      <c r="F148" s="2">
        <v>11.2008304595947</v>
      </c>
      <c r="G148" s="2">
        <v>6</v>
      </c>
      <c r="H148" s="2">
        <v>13.097342491149901</v>
      </c>
      <c r="I148" s="2">
        <v>9.6999999999999993</v>
      </c>
      <c r="J148" s="2">
        <v>10.8</v>
      </c>
      <c r="K148" s="2">
        <v>16.069776535034201</v>
      </c>
      <c r="L148" s="2">
        <v>15.2</v>
      </c>
      <c r="M148" s="2">
        <v>19.8</v>
      </c>
      <c r="N148" s="2">
        <v>22.8</v>
      </c>
      <c r="O148" s="16">
        <v>29.37</v>
      </c>
    </row>
    <row r="149" spans="1:15" x14ac:dyDescent="0.35">
      <c r="A149" t="s">
        <v>353</v>
      </c>
      <c r="B149" t="s">
        <v>354</v>
      </c>
      <c r="C149" t="s">
        <v>6</v>
      </c>
      <c r="D149" t="s">
        <v>7</v>
      </c>
      <c r="E149" s="2">
        <v>100</v>
      </c>
      <c r="F149" s="2">
        <v>100</v>
      </c>
      <c r="G149" s="2">
        <v>100</v>
      </c>
      <c r="H149" s="2">
        <v>100</v>
      </c>
      <c r="I149" s="2">
        <v>100</v>
      </c>
      <c r="J149" s="2">
        <v>100</v>
      </c>
      <c r="K149" s="2">
        <v>100</v>
      </c>
      <c r="L149" s="2">
        <v>100</v>
      </c>
      <c r="M149" s="2">
        <v>100</v>
      </c>
      <c r="N149" s="2">
        <v>100</v>
      </c>
      <c r="O149" s="16">
        <v>100</v>
      </c>
    </row>
    <row r="150" spans="1:15" x14ac:dyDescent="0.35">
      <c r="A150" t="s">
        <v>355</v>
      </c>
      <c r="B150" t="s">
        <v>356</v>
      </c>
      <c r="C150" t="s">
        <v>6</v>
      </c>
      <c r="D150" t="s">
        <v>7</v>
      </c>
      <c r="E150" s="2">
        <v>33.699031829833999</v>
      </c>
      <c r="F150" s="2">
        <v>34.1111869812012</v>
      </c>
      <c r="G150" s="2">
        <v>34.545864105224602</v>
      </c>
      <c r="H150" s="2">
        <v>29</v>
      </c>
      <c r="I150" s="2">
        <v>35.475299835205099</v>
      </c>
      <c r="J150" s="2">
        <v>35.964046478271499</v>
      </c>
      <c r="K150" s="2">
        <v>36.464809417724602</v>
      </c>
      <c r="L150" s="2">
        <v>36.974586486816399</v>
      </c>
      <c r="M150" s="2">
        <v>44.9</v>
      </c>
      <c r="N150" s="2">
        <v>38.0091552734375</v>
      </c>
      <c r="O150" s="16">
        <v>38.5284423828125</v>
      </c>
    </row>
    <row r="151" spans="1:15" x14ac:dyDescent="0.35">
      <c r="A151" t="s">
        <v>357</v>
      </c>
      <c r="B151" t="s">
        <v>358</v>
      </c>
      <c r="C151" t="s">
        <v>6</v>
      </c>
      <c r="D151" t="s">
        <v>7</v>
      </c>
      <c r="E151" s="2">
        <v>49.9</v>
      </c>
      <c r="F151" s="2">
        <v>49.780738830566399</v>
      </c>
      <c r="G151" s="2">
        <v>51.219661712646499</v>
      </c>
      <c r="H151" s="2">
        <v>53.5</v>
      </c>
      <c r="I151" s="2">
        <v>54.157588958740199</v>
      </c>
      <c r="J151" s="2">
        <v>56.5</v>
      </c>
      <c r="K151" s="2">
        <v>57.155597686767599</v>
      </c>
      <c r="L151" s="2">
        <v>57</v>
      </c>
      <c r="M151" s="2">
        <v>61</v>
      </c>
      <c r="N151" s="2">
        <v>60.5</v>
      </c>
      <c r="O151" s="16">
        <v>64.5</v>
      </c>
    </row>
    <row r="152" spans="1:15" x14ac:dyDescent="0.35">
      <c r="A152" t="s">
        <v>359</v>
      </c>
      <c r="B152" t="s">
        <v>360</v>
      </c>
      <c r="C152" t="s">
        <v>6</v>
      </c>
      <c r="D152" t="s">
        <v>7</v>
      </c>
      <c r="E152" s="2">
        <v>100</v>
      </c>
      <c r="F152" s="2">
        <v>100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  <c r="O152" s="16">
        <v>100</v>
      </c>
    </row>
    <row r="153" spans="1:15" x14ac:dyDescent="0.35">
      <c r="A153" t="s">
        <v>361</v>
      </c>
      <c r="B153" t="s">
        <v>362</v>
      </c>
      <c r="C153" t="s">
        <v>6</v>
      </c>
      <c r="D153" t="s">
        <v>7</v>
      </c>
      <c r="E153" s="2">
        <v>14.4</v>
      </c>
      <c r="F153" s="2">
        <v>12.9</v>
      </c>
      <c r="G153" s="2">
        <v>26.829710006713899</v>
      </c>
      <c r="H153" s="2">
        <v>21.2</v>
      </c>
      <c r="I153" s="2">
        <v>32.035858154296903</v>
      </c>
      <c r="J153" s="2">
        <v>34.6629638671875</v>
      </c>
      <c r="K153" s="2">
        <v>37.302082061767599</v>
      </c>
      <c r="L153" s="2">
        <v>44.7</v>
      </c>
      <c r="M153" s="2">
        <v>42.604354858398402</v>
      </c>
      <c r="N153" s="2">
        <v>55.1</v>
      </c>
      <c r="O153" s="16">
        <v>47.919143676757798</v>
      </c>
    </row>
    <row r="154" spans="1:15" x14ac:dyDescent="0.35">
      <c r="A154" t="s">
        <v>363</v>
      </c>
      <c r="B154" t="s">
        <v>364</v>
      </c>
      <c r="C154" t="s">
        <v>6</v>
      </c>
      <c r="D154" t="s">
        <v>7</v>
      </c>
      <c r="E154" s="2">
        <v>12.910337448120099</v>
      </c>
      <c r="F154" s="2">
        <v>13.238929748535201</v>
      </c>
      <c r="G154" s="2">
        <v>12.1</v>
      </c>
      <c r="H154" s="2">
        <v>13.962181091308601</v>
      </c>
      <c r="I154" s="2">
        <v>11.4621730735475</v>
      </c>
      <c r="J154" s="2">
        <v>14.2</v>
      </c>
      <c r="K154" s="2">
        <v>15.174726486206101</v>
      </c>
      <c r="L154" s="2">
        <v>13.5</v>
      </c>
      <c r="M154" s="2">
        <v>16.033155441284201</v>
      </c>
      <c r="N154" s="2">
        <v>16.468376159668001</v>
      </c>
      <c r="O154" s="16">
        <v>20.3</v>
      </c>
    </row>
    <row r="155" spans="1:15" x14ac:dyDescent="0.35">
      <c r="A155" t="s">
        <v>365</v>
      </c>
      <c r="B155" t="s">
        <v>366</v>
      </c>
      <c r="C155" t="s">
        <v>6</v>
      </c>
      <c r="D155" t="s">
        <v>7</v>
      </c>
      <c r="E155" s="2">
        <v>89.201466999999994</v>
      </c>
      <c r="F155" s="2">
        <v>91.109558000000007</v>
      </c>
      <c r="G155" s="2">
        <v>91.000226999999995</v>
      </c>
      <c r="H155" s="2">
        <v>91.084019999999995</v>
      </c>
      <c r="I155" s="2">
        <v>91.580237999999994</v>
      </c>
      <c r="J155" s="2">
        <v>92.574686</v>
      </c>
      <c r="K155" s="2">
        <v>93.680571</v>
      </c>
      <c r="L155" s="2">
        <v>95.043104999999997</v>
      </c>
      <c r="M155" s="2">
        <v>95.125416000000001</v>
      </c>
      <c r="N155" s="2">
        <v>95.4</v>
      </c>
      <c r="O155" s="16">
        <v>98.618896484375</v>
      </c>
    </row>
    <row r="156" spans="1:15" x14ac:dyDescent="0.35">
      <c r="A156" t="s">
        <v>368</v>
      </c>
      <c r="B156" t="s">
        <v>369</v>
      </c>
      <c r="C156" t="s">
        <v>6</v>
      </c>
      <c r="D156" t="s">
        <v>7</v>
      </c>
      <c r="E156" s="2">
        <v>15.233785822021099</v>
      </c>
      <c r="F156" s="2">
        <v>15.765428543090801</v>
      </c>
      <c r="G156" s="2">
        <v>17.278732299804702</v>
      </c>
      <c r="H156" s="2">
        <v>18.813062667846701</v>
      </c>
      <c r="I156" s="2">
        <v>20.3654174804688</v>
      </c>
      <c r="J156" s="2">
        <v>21.9327907562256</v>
      </c>
      <c r="K156" s="2">
        <v>23.512180328369102</v>
      </c>
      <c r="L156" s="2">
        <v>25.100582122802699</v>
      </c>
      <c r="M156" s="2">
        <v>26.694992065429702</v>
      </c>
      <c r="N156" s="2">
        <v>28.292404174804702</v>
      </c>
      <c r="O156" s="16">
        <v>29.890317916870099</v>
      </c>
    </row>
    <row r="157" spans="1:15" x14ac:dyDescent="0.35">
      <c r="A157" t="s">
        <v>370</v>
      </c>
      <c r="B157" t="s">
        <v>371</v>
      </c>
      <c r="C157" t="s">
        <v>6</v>
      </c>
      <c r="D157" t="s">
        <v>7</v>
      </c>
      <c r="E157" s="2">
        <v>99.623825073242202</v>
      </c>
      <c r="F157" s="2">
        <v>99.621017456054702</v>
      </c>
      <c r="G157" s="2">
        <v>99.621017456054702</v>
      </c>
      <c r="H157" s="2">
        <v>99.642448425292997</v>
      </c>
      <c r="I157" s="2">
        <v>99.718397997496893</v>
      </c>
      <c r="J157" s="2">
        <v>99.744583129882798</v>
      </c>
      <c r="K157" s="2">
        <v>99.814971923828097</v>
      </c>
      <c r="L157" s="2">
        <v>99.887268066406307</v>
      </c>
      <c r="M157" s="2">
        <v>99.660797932482595</v>
      </c>
      <c r="N157" s="2">
        <v>99.982742309570298</v>
      </c>
      <c r="O157" s="16">
        <v>100</v>
      </c>
    </row>
    <row r="158" spans="1:15" x14ac:dyDescent="0.35">
      <c r="A158" t="s">
        <v>373</v>
      </c>
      <c r="B158" t="s">
        <v>374</v>
      </c>
      <c r="C158" t="s">
        <v>6</v>
      </c>
      <c r="D158" t="s">
        <v>7</v>
      </c>
      <c r="E158" s="2">
        <v>0.155208259820938</v>
      </c>
      <c r="F158" s="2">
        <v>0.50294953584670998</v>
      </c>
      <c r="G158" s="2">
        <v>1.0217523574829099</v>
      </c>
      <c r="H158" s="2">
        <v>3</v>
      </c>
      <c r="I158" s="2">
        <v>1.5</v>
      </c>
      <c r="J158" s="2">
        <v>3.9186694622039799</v>
      </c>
      <c r="K158" s="2">
        <v>4.9123454093933097</v>
      </c>
      <c r="L158" s="2">
        <v>5.9150328636169398</v>
      </c>
      <c r="M158" s="2">
        <v>6.92372846603394</v>
      </c>
      <c r="N158" s="2">
        <v>7.9354276657104501</v>
      </c>
      <c r="O158" s="16">
        <v>8.9476280212402308</v>
      </c>
    </row>
    <row r="159" spans="1:15" x14ac:dyDescent="0.35">
      <c r="A159" t="s">
        <v>377</v>
      </c>
      <c r="B159" t="s">
        <v>378</v>
      </c>
      <c r="C159" t="s">
        <v>6</v>
      </c>
      <c r="D159" t="s">
        <v>7</v>
      </c>
      <c r="E159" s="2">
        <v>56.500587463378899</v>
      </c>
      <c r="F159" s="2">
        <v>57.3237915039063</v>
      </c>
      <c r="G159" s="2">
        <v>58.169517517089801</v>
      </c>
      <c r="H159" s="2">
        <v>56.9</v>
      </c>
      <c r="I159" s="2">
        <v>59.921047210693402</v>
      </c>
      <c r="J159" s="2">
        <v>60.820842742919901</v>
      </c>
      <c r="K159" s="2">
        <v>57.9</v>
      </c>
      <c r="L159" s="2">
        <v>62.653480529785199</v>
      </c>
      <c r="M159" s="2">
        <v>68.599999999999994</v>
      </c>
      <c r="N159" s="2">
        <v>64.510147094726605</v>
      </c>
      <c r="O159" s="16">
        <v>65.440483093261705</v>
      </c>
    </row>
    <row r="160" spans="1:15" x14ac:dyDescent="0.35">
      <c r="A160" t="s">
        <v>379</v>
      </c>
      <c r="B160" t="s">
        <v>380</v>
      </c>
      <c r="C160" t="s">
        <v>6</v>
      </c>
      <c r="D160" t="s">
        <v>7</v>
      </c>
      <c r="E160" s="2">
        <v>91.019839888618193</v>
      </c>
      <c r="F160" s="2">
        <v>92.547874450683594</v>
      </c>
      <c r="G160" s="2">
        <v>91.894905090332003</v>
      </c>
      <c r="H160" s="2">
        <v>91.262962341308594</v>
      </c>
      <c r="I160" s="2">
        <v>91.197515863372502</v>
      </c>
      <c r="J160" s="2">
        <v>90.050148010253906</v>
      </c>
      <c r="K160" s="2">
        <v>89.463264465332003</v>
      </c>
      <c r="L160" s="2">
        <v>88.885391235351605</v>
      </c>
      <c r="M160" s="2">
        <v>88.313529968261705</v>
      </c>
      <c r="N160" s="2">
        <v>87.744674682617202</v>
      </c>
      <c r="O160" s="16">
        <v>87.176315307617202</v>
      </c>
    </row>
    <row r="161" spans="1:15" x14ac:dyDescent="0.35">
      <c r="A161" t="s">
        <v>381</v>
      </c>
      <c r="B161" t="s">
        <v>382</v>
      </c>
      <c r="C161" t="s">
        <v>6</v>
      </c>
      <c r="D161" t="s">
        <v>7</v>
      </c>
      <c r="E161" s="2">
        <v>100</v>
      </c>
      <c r="F161" s="2">
        <v>100</v>
      </c>
      <c r="G161" s="2">
        <v>100</v>
      </c>
      <c r="H161" s="2">
        <v>100</v>
      </c>
      <c r="I161" s="2">
        <v>100</v>
      </c>
      <c r="J161" s="2">
        <v>100</v>
      </c>
      <c r="K161" s="2">
        <v>100</v>
      </c>
      <c r="L161" s="2">
        <v>100</v>
      </c>
      <c r="M161" s="2">
        <v>100</v>
      </c>
      <c r="N161" s="2">
        <v>100</v>
      </c>
      <c r="O161" s="16">
        <v>100</v>
      </c>
    </row>
    <row r="162" spans="1:15" x14ac:dyDescent="0.35">
      <c r="A162" t="s">
        <v>383</v>
      </c>
      <c r="B162" t="s">
        <v>384</v>
      </c>
      <c r="C162" t="s">
        <v>6</v>
      </c>
      <c r="D162" t="s">
        <v>7</v>
      </c>
      <c r="E162" s="2">
        <v>100</v>
      </c>
      <c r="F162" s="2">
        <v>100</v>
      </c>
      <c r="G162" s="2">
        <v>100</v>
      </c>
      <c r="H162" s="2">
        <v>100</v>
      </c>
      <c r="I162" s="2">
        <v>100</v>
      </c>
      <c r="J162" s="2">
        <v>100</v>
      </c>
      <c r="K162" s="2">
        <v>100</v>
      </c>
      <c r="L162" s="2">
        <v>100</v>
      </c>
      <c r="M162" s="2">
        <v>100</v>
      </c>
      <c r="N162" s="2">
        <v>100</v>
      </c>
      <c r="O162" s="16">
        <v>100</v>
      </c>
    </row>
    <row r="163" spans="1:15" x14ac:dyDescent="0.35">
      <c r="A163" t="s">
        <v>385</v>
      </c>
      <c r="B163" t="s">
        <v>386</v>
      </c>
      <c r="C163" t="s">
        <v>6</v>
      </c>
      <c r="D163" t="s">
        <v>7</v>
      </c>
      <c r="E163" s="2">
        <v>100</v>
      </c>
      <c r="F163" s="2">
        <v>100</v>
      </c>
      <c r="G163" s="2">
        <v>100</v>
      </c>
      <c r="H163" s="2">
        <v>100</v>
      </c>
      <c r="I163" s="2">
        <v>100</v>
      </c>
      <c r="J163" s="2">
        <v>100</v>
      </c>
      <c r="K163" s="2">
        <v>100</v>
      </c>
      <c r="L163" s="2">
        <v>100</v>
      </c>
      <c r="M163" s="2">
        <v>100</v>
      </c>
      <c r="N163" s="2">
        <v>100</v>
      </c>
      <c r="O163" s="16">
        <v>100</v>
      </c>
    </row>
    <row r="164" spans="1:15" x14ac:dyDescent="0.35">
      <c r="A164" t="s">
        <v>389</v>
      </c>
      <c r="B164" t="s">
        <v>390</v>
      </c>
      <c r="C164" t="s">
        <v>6</v>
      </c>
      <c r="D164" t="s">
        <v>7</v>
      </c>
      <c r="E164" s="2">
        <v>99</v>
      </c>
      <c r="F164" s="2">
        <v>96.293136596679702</v>
      </c>
      <c r="G164" s="2">
        <v>96.678962707519503</v>
      </c>
      <c r="H164" s="2">
        <v>97.085823059082003</v>
      </c>
      <c r="I164" s="2">
        <v>97</v>
      </c>
      <c r="J164" s="2">
        <v>97.950599670410199</v>
      </c>
      <c r="K164" s="2">
        <v>98.409271240234403</v>
      </c>
      <c r="L164" s="2">
        <v>98</v>
      </c>
      <c r="M164" s="2">
        <v>99.298889160156307</v>
      </c>
      <c r="N164" s="2">
        <v>99.678321838378906</v>
      </c>
      <c r="O164" s="16">
        <v>100</v>
      </c>
    </row>
    <row r="165" spans="1:15" x14ac:dyDescent="0.35">
      <c r="A165" t="s">
        <v>391</v>
      </c>
      <c r="B165" t="s">
        <v>392</v>
      </c>
      <c r="C165" t="s">
        <v>6</v>
      </c>
      <c r="D165" t="s">
        <v>7</v>
      </c>
      <c r="E165" s="2">
        <v>99.505757400494304</v>
      </c>
      <c r="F165" s="2">
        <v>93.583503723144503</v>
      </c>
      <c r="G165" s="2">
        <v>94.339340209960994</v>
      </c>
      <c r="H165" s="2">
        <v>95.116203308105497</v>
      </c>
      <c r="I165" s="2">
        <v>92.7</v>
      </c>
      <c r="J165" s="2">
        <v>96.720993041992202</v>
      </c>
      <c r="K165" s="2">
        <v>97.542915344238295</v>
      </c>
      <c r="L165" s="2">
        <v>98.359680175781307</v>
      </c>
      <c r="M165" s="2">
        <v>99.090652465820298</v>
      </c>
      <c r="N165" s="2">
        <v>99.636520385742202</v>
      </c>
      <c r="O165" s="16">
        <v>100</v>
      </c>
    </row>
    <row r="166" spans="1:15" x14ac:dyDescent="0.35">
      <c r="A166" t="s">
        <v>394</v>
      </c>
      <c r="B166" t="s">
        <v>395</v>
      </c>
      <c r="C166" t="s">
        <v>6</v>
      </c>
      <c r="D166" t="s">
        <v>7</v>
      </c>
      <c r="E166" s="2">
        <v>4.7569284439086896</v>
      </c>
      <c r="F166" s="2">
        <v>5.0935411453247097</v>
      </c>
      <c r="G166" s="2">
        <v>5.4526739120483398</v>
      </c>
      <c r="H166" s="2">
        <v>5.8328347206115696</v>
      </c>
      <c r="I166" s="2">
        <v>6.4</v>
      </c>
      <c r="J166" s="2">
        <v>6.6442222595214799</v>
      </c>
      <c r="K166" s="2">
        <v>7.0694417953491202</v>
      </c>
      <c r="L166" s="2">
        <v>7.5036730766296396</v>
      </c>
      <c r="M166" s="2">
        <v>7.9439120292663601</v>
      </c>
      <c r="N166" s="2">
        <v>7.7</v>
      </c>
      <c r="O166" s="16">
        <v>8.8308982849121094</v>
      </c>
    </row>
    <row r="167" spans="1:15" x14ac:dyDescent="0.35">
      <c r="A167" t="s">
        <v>398</v>
      </c>
      <c r="B167" t="s">
        <v>399</v>
      </c>
      <c r="C167" t="s">
        <v>6</v>
      </c>
      <c r="D167" t="s">
        <v>7</v>
      </c>
      <c r="E167" s="2">
        <v>27.9</v>
      </c>
      <c r="F167" s="2">
        <v>30.0862636566162</v>
      </c>
      <c r="G167" s="2">
        <v>31.9014797210693</v>
      </c>
      <c r="H167" s="2">
        <v>33.737724304199197</v>
      </c>
      <c r="I167" s="2">
        <v>30.791743684534801</v>
      </c>
      <c r="J167" s="2">
        <v>39.700000000000003</v>
      </c>
      <c r="K167" s="2">
        <v>39.342582702636697</v>
      </c>
      <c r="L167" s="2">
        <v>41.232898712158203</v>
      </c>
      <c r="M167" s="2">
        <v>45.7</v>
      </c>
      <c r="N167" s="2">
        <v>45.0285453796387</v>
      </c>
      <c r="O167" s="16">
        <v>46.928375244140597</v>
      </c>
    </row>
    <row r="168" spans="1:15" x14ac:dyDescent="0.35">
      <c r="A168" t="s">
        <v>400</v>
      </c>
      <c r="B168" t="s">
        <v>401</v>
      </c>
      <c r="C168" t="s">
        <v>6</v>
      </c>
      <c r="D168" t="s">
        <v>7</v>
      </c>
      <c r="E168" s="2">
        <v>99.146201481454</v>
      </c>
      <c r="F168" s="2">
        <v>94.422843933105497</v>
      </c>
      <c r="G168" s="2">
        <v>95.501411437988295</v>
      </c>
      <c r="H168" s="2">
        <v>98.96</v>
      </c>
      <c r="I168" s="2">
        <v>99.7</v>
      </c>
      <c r="J168" s="2">
        <v>98.716415405273395</v>
      </c>
      <c r="K168" s="2">
        <v>99.108623548922097</v>
      </c>
      <c r="L168" s="2">
        <v>99.855697631835895</v>
      </c>
      <c r="M168" s="2">
        <v>99.981666564941406</v>
      </c>
      <c r="N168" s="2">
        <v>99.6</v>
      </c>
      <c r="O168" s="16">
        <v>100</v>
      </c>
    </row>
    <row r="169" spans="1:15" x14ac:dyDescent="0.35">
      <c r="A169" t="s">
        <v>402</v>
      </c>
      <c r="B169" t="s">
        <v>403</v>
      </c>
      <c r="C169" t="s">
        <v>6</v>
      </c>
      <c r="D169" t="s">
        <v>7</v>
      </c>
      <c r="E169" s="2">
        <v>98.906448364257798</v>
      </c>
      <c r="F169" s="2">
        <v>99.016609191894503</v>
      </c>
      <c r="G169" s="2">
        <v>99.146080017089801</v>
      </c>
      <c r="H169" s="2">
        <v>99</v>
      </c>
      <c r="I169" s="2">
        <v>99.461280822753906</v>
      </c>
      <c r="J169" s="2">
        <v>99.636390686035199</v>
      </c>
      <c r="K169" s="2">
        <v>99.1</v>
      </c>
      <c r="L169" s="2">
        <v>99.917449951171903</v>
      </c>
      <c r="M169" s="2">
        <v>99.978408813476605</v>
      </c>
      <c r="N169" s="2">
        <v>99.997352600097599</v>
      </c>
      <c r="O169" s="16">
        <v>100</v>
      </c>
    </row>
    <row r="170" spans="1:15" x14ac:dyDescent="0.35">
      <c r="A170" t="s">
        <v>404</v>
      </c>
      <c r="B170" t="s">
        <v>405</v>
      </c>
      <c r="C170" t="s">
        <v>6</v>
      </c>
      <c r="D170" t="s">
        <v>7</v>
      </c>
      <c r="E170" s="2">
        <v>99.8413328044427</v>
      </c>
      <c r="F170" s="2">
        <v>99.636093139648395</v>
      </c>
      <c r="G170" s="2">
        <v>99.683265686035199</v>
      </c>
      <c r="H170" s="2">
        <v>99.749771118164105</v>
      </c>
      <c r="I170" s="2">
        <v>100</v>
      </c>
      <c r="J170" s="2">
        <v>99.905868530273395</v>
      </c>
      <c r="K170" s="2">
        <v>99.962120056152301</v>
      </c>
      <c r="L170" s="2">
        <v>99.990341186523395</v>
      </c>
      <c r="M170" s="2">
        <v>99.998847961425795</v>
      </c>
      <c r="N170" s="2">
        <v>100</v>
      </c>
      <c r="O170" s="16">
        <v>100</v>
      </c>
    </row>
    <row r="171" spans="1:15" x14ac:dyDescent="0.35">
      <c r="A171" t="s">
        <v>407</v>
      </c>
      <c r="B171" t="s">
        <v>408</v>
      </c>
      <c r="C171" t="s">
        <v>6</v>
      </c>
      <c r="D171" t="s">
        <v>7</v>
      </c>
      <c r="E171" s="2">
        <v>35.675403594970703</v>
      </c>
      <c r="F171" s="2">
        <v>36.6</v>
      </c>
      <c r="G171" s="2">
        <v>41.100101470947301</v>
      </c>
      <c r="H171" s="2">
        <v>43.844738006591797</v>
      </c>
      <c r="I171" s="2">
        <v>38</v>
      </c>
      <c r="J171" s="2">
        <v>49.385078430175803</v>
      </c>
      <c r="K171" s="2">
        <v>52.174774169921903</v>
      </c>
      <c r="L171" s="2">
        <v>54.973484039306598</v>
      </c>
      <c r="M171" s="2">
        <v>57.7781982421875</v>
      </c>
      <c r="N171" s="2">
        <v>67.2815339423354</v>
      </c>
      <c r="O171" s="16">
        <v>63.394138336181598</v>
      </c>
    </row>
    <row r="172" spans="1:15" x14ac:dyDescent="0.35">
      <c r="A172" t="s">
        <v>410</v>
      </c>
      <c r="B172" t="s">
        <v>411</v>
      </c>
      <c r="C172" t="s">
        <v>6</v>
      </c>
      <c r="D172" t="s">
        <v>7</v>
      </c>
      <c r="E172" s="2">
        <v>92.3</v>
      </c>
      <c r="F172" s="2">
        <v>90.069572448730497</v>
      </c>
      <c r="G172" s="2">
        <v>90.780235290527301</v>
      </c>
      <c r="H172" s="2">
        <v>91.511932373046903</v>
      </c>
      <c r="I172" s="2">
        <v>92.261650085449205</v>
      </c>
      <c r="J172" s="2">
        <v>92.175456108245996</v>
      </c>
      <c r="K172" s="2">
        <v>92.8</v>
      </c>
      <c r="L172" s="2">
        <v>94.588905334472699</v>
      </c>
      <c r="M172" s="2">
        <v>95.380676269531307</v>
      </c>
      <c r="N172" s="2">
        <v>96.175453186035199</v>
      </c>
      <c r="O172" s="16">
        <v>97.02</v>
      </c>
    </row>
    <row r="173" spans="1:15" x14ac:dyDescent="0.35">
      <c r="A173" t="s">
        <v>414</v>
      </c>
      <c r="B173" t="s">
        <v>415</v>
      </c>
      <c r="C173" t="s">
        <v>6</v>
      </c>
      <c r="D173" t="s">
        <v>7</v>
      </c>
      <c r="E173" s="2">
        <v>96.190330505371094</v>
      </c>
      <c r="F173" s="2">
        <v>96.997734069824205</v>
      </c>
      <c r="G173" s="2">
        <v>97.827667236328097</v>
      </c>
      <c r="H173" s="2">
        <v>99</v>
      </c>
      <c r="I173" s="2">
        <v>99.298362731933594</v>
      </c>
      <c r="J173" s="2">
        <v>99.736145019531307</v>
      </c>
      <c r="K173" s="2">
        <v>99.936935424804702</v>
      </c>
      <c r="L173" s="2">
        <v>99.992935180664105</v>
      </c>
      <c r="M173" s="2">
        <v>100</v>
      </c>
      <c r="N173" s="2">
        <v>100</v>
      </c>
      <c r="O173" s="16">
        <v>100</v>
      </c>
    </row>
    <row r="174" spans="1:15" x14ac:dyDescent="0.35">
      <c r="A174" t="s">
        <v>416</v>
      </c>
      <c r="B174" t="s">
        <v>417</v>
      </c>
      <c r="C174" t="s">
        <v>6</v>
      </c>
      <c r="D174" t="s">
        <v>7</v>
      </c>
      <c r="E174" s="2">
        <v>99.4</v>
      </c>
      <c r="F174" s="2">
        <v>99.4</v>
      </c>
      <c r="G174" s="2">
        <v>99.4</v>
      </c>
      <c r="H174" s="2">
        <v>99.5</v>
      </c>
      <c r="I174" s="2">
        <v>99.5</v>
      </c>
      <c r="J174" s="2">
        <v>99.5</v>
      </c>
      <c r="K174" s="2">
        <v>99.5</v>
      </c>
      <c r="L174" s="2">
        <v>99.7</v>
      </c>
      <c r="M174" s="2">
        <v>99.8</v>
      </c>
      <c r="N174" s="2">
        <v>100</v>
      </c>
      <c r="O174" s="16">
        <v>100</v>
      </c>
    </row>
    <row r="175" spans="1:15" x14ac:dyDescent="0.35">
      <c r="A175" t="s">
        <v>418</v>
      </c>
      <c r="B175" t="s">
        <v>419</v>
      </c>
      <c r="C175" t="s">
        <v>6</v>
      </c>
      <c r="D175" t="s">
        <v>7</v>
      </c>
      <c r="E175" s="2">
        <v>97.730339050292997</v>
      </c>
      <c r="F175" s="2">
        <v>98.269851684570298</v>
      </c>
      <c r="G175" s="2">
        <v>98.806900024414105</v>
      </c>
      <c r="H175" s="2">
        <v>99.310745239257798</v>
      </c>
      <c r="I175" s="2">
        <v>100</v>
      </c>
      <c r="J175" s="2">
        <v>99.910781860351506</v>
      </c>
      <c r="K175" s="2">
        <v>99.985656738281307</v>
      </c>
      <c r="L175" s="2">
        <v>99.999252319335895</v>
      </c>
      <c r="M175" s="2">
        <v>100</v>
      </c>
      <c r="N175" s="2">
        <v>100</v>
      </c>
      <c r="O175" s="16">
        <v>100</v>
      </c>
    </row>
    <row r="176" spans="1:15" x14ac:dyDescent="0.35">
      <c r="A176" t="s">
        <v>420</v>
      </c>
      <c r="B176" t="s">
        <v>421</v>
      </c>
      <c r="C176" t="s">
        <v>6</v>
      </c>
      <c r="D176" t="s">
        <v>7</v>
      </c>
      <c r="E176" s="2">
        <v>95.854827880859403</v>
      </c>
      <c r="F176" s="2">
        <v>96.7</v>
      </c>
      <c r="G176" s="2">
        <v>96.450042724609403</v>
      </c>
      <c r="H176" s="2">
        <v>96.779937744140597</v>
      </c>
      <c r="I176" s="2">
        <v>97.127861022949205</v>
      </c>
      <c r="J176" s="2">
        <v>97.490798950195298</v>
      </c>
      <c r="K176" s="2">
        <v>97.671777399204998</v>
      </c>
      <c r="L176" s="2">
        <v>98.249725341796903</v>
      </c>
      <c r="M176" s="2">
        <v>98.639701843261705</v>
      </c>
      <c r="N176" s="2">
        <v>99.032676696777301</v>
      </c>
      <c r="O176" s="16">
        <v>99.426155090332003</v>
      </c>
    </row>
    <row r="177" spans="1:15" x14ac:dyDescent="0.35">
      <c r="A177" t="s">
        <v>422</v>
      </c>
      <c r="B177" t="s">
        <v>423</v>
      </c>
      <c r="C177" t="s">
        <v>6</v>
      </c>
      <c r="D177" t="s">
        <v>7</v>
      </c>
      <c r="E177" s="2">
        <v>13.295744895935099</v>
      </c>
      <c r="F177" s="2">
        <v>13.935788154601999</v>
      </c>
      <c r="G177" s="2">
        <v>11.5</v>
      </c>
      <c r="H177" s="2">
        <v>11.2</v>
      </c>
      <c r="I177" s="2">
        <v>14.8</v>
      </c>
      <c r="J177" s="2">
        <v>14.2</v>
      </c>
      <c r="K177" s="2">
        <v>15.3</v>
      </c>
      <c r="L177" s="2">
        <v>16.399999999999999</v>
      </c>
      <c r="M177" s="2">
        <v>18.910179138183601</v>
      </c>
      <c r="N177" s="2">
        <v>18.5</v>
      </c>
      <c r="O177" s="16">
        <v>32.799999999999997</v>
      </c>
    </row>
    <row r="178" spans="1:15" x14ac:dyDescent="0.35">
      <c r="A178" t="s">
        <v>424</v>
      </c>
      <c r="B178" t="s">
        <v>425</v>
      </c>
      <c r="C178" t="s">
        <v>6</v>
      </c>
      <c r="D178" t="s">
        <v>7</v>
      </c>
      <c r="E178" s="2">
        <v>9</v>
      </c>
      <c r="F178" s="2">
        <v>12.7211399078369</v>
      </c>
      <c r="G178" s="2">
        <v>13.3838567733765</v>
      </c>
      <c r="H178" s="2">
        <v>10</v>
      </c>
      <c r="I178" s="2">
        <v>14.769371032714799</v>
      </c>
      <c r="J178" s="2">
        <v>14.6</v>
      </c>
      <c r="K178" s="2">
        <v>16.214963912963899</v>
      </c>
      <c r="L178" s="2">
        <v>13.9</v>
      </c>
      <c r="M178" s="2">
        <v>20.399999999999999</v>
      </c>
      <c r="N178" s="2">
        <v>18.5</v>
      </c>
      <c r="O178" s="16">
        <v>26.7</v>
      </c>
    </row>
    <row r="179" spans="1:15" x14ac:dyDescent="0.35">
      <c r="A179" t="s">
        <v>426</v>
      </c>
      <c r="B179" t="s">
        <v>427</v>
      </c>
      <c r="C179" t="s">
        <v>6</v>
      </c>
      <c r="D179" t="s">
        <v>7</v>
      </c>
      <c r="E179" s="2">
        <v>99.63037109375</v>
      </c>
      <c r="F179" s="2">
        <v>99.8</v>
      </c>
      <c r="G179" s="2">
        <v>99.782707214355497</v>
      </c>
      <c r="H179" s="2">
        <v>99.872482299804702</v>
      </c>
      <c r="I179" s="2">
        <v>99.945075988769503</v>
      </c>
      <c r="J179" s="2">
        <v>99.985046386718807</v>
      </c>
      <c r="K179" s="2">
        <v>99.867491166077698</v>
      </c>
      <c r="L179" s="2">
        <v>100</v>
      </c>
      <c r="M179" s="2">
        <v>100</v>
      </c>
      <c r="N179" s="2">
        <v>100</v>
      </c>
      <c r="O179" s="16">
        <v>100</v>
      </c>
    </row>
    <row r="180" spans="1:15" x14ac:dyDescent="0.35">
      <c r="A180" t="s">
        <v>429</v>
      </c>
      <c r="B180" t="s">
        <v>430</v>
      </c>
      <c r="C180" t="s">
        <v>6</v>
      </c>
      <c r="D180" t="s">
        <v>7</v>
      </c>
      <c r="E180" s="2">
        <v>98.505426</v>
      </c>
      <c r="F180" s="2">
        <v>98.692635999999993</v>
      </c>
      <c r="G180" s="2">
        <v>98.784355000000005</v>
      </c>
      <c r="H180" s="2">
        <v>98.830696105957003</v>
      </c>
      <c r="I180" s="2">
        <v>98.989486694335994</v>
      </c>
      <c r="J180" s="2">
        <v>99.17</v>
      </c>
      <c r="K180" s="2">
        <v>99.349075317382798</v>
      </c>
      <c r="L180" s="2">
        <v>99.611807999999996</v>
      </c>
      <c r="M180" s="2">
        <v>99.657084999999995</v>
      </c>
      <c r="N180" s="2">
        <v>99.709479999999999</v>
      </c>
      <c r="O180" s="16">
        <v>100</v>
      </c>
    </row>
    <row r="181" spans="1:15" x14ac:dyDescent="0.35">
      <c r="A181" t="s">
        <v>431</v>
      </c>
      <c r="B181" t="s">
        <v>432</v>
      </c>
      <c r="C181" t="s">
        <v>6</v>
      </c>
      <c r="D181" t="s">
        <v>7</v>
      </c>
      <c r="E181" s="2">
        <v>100</v>
      </c>
      <c r="F181" s="2">
        <v>100</v>
      </c>
      <c r="G181" s="2">
        <v>100</v>
      </c>
      <c r="H181" s="2">
        <v>100</v>
      </c>
      <c r="I181" s="2">
        <v>100</v>
      </c>
      <c r="J181" s="2">
        <v>100</v>
      </c>
      <c r="K181" s="2">
        <v>100</v>
      </c>
      <c r="L181" s="2">
        <v>100</v>
      </c>
      <c r="M181" s="2">
        <v>100</v>
      </c>
      <c r="N181" s="2">
        <v>100</v>
      </c>
      <c r="O181" s="16">
        <v>100</v>
      </c>
    </row>
    <row r="182" spans="1:15" x14ac:dyDescent="0.35">
      <c r="A182" t="s">
        <v>433</v>
      </c>
      <c r="B182" t="s">
        <v>434</v>
      </c>
      <c r="C182" t="s">
        <v>6</v>
      </c>
      <c r="D182" t="s">
        <v>7</v>
      </c>
      <c r="E182" s="2">
        <v>99.490096097274005</v>
      </c>
      <c r="F182" s="2">
        <v>99.843109130859403</v>
      </c>
      <c r="G182" s="2">
        <v>99.9029541015625</v>
      </c>
      <c r="H182" s="2">
        <v>99.955497741699205</v>
      </c>
      <c r="I182" s="2">
        <v>99.9866943359375</v>
      </c>
      <c r="J182" s="2">
        <v>99.997909545898395</v>
      </c>
      <c r="K182" s="2">
        <v>99.999908447265597</v>
      </c>
      <c r="L182" s="2">
        <v>100</v>
      </c>
      <c r="M182" s="2">
        <v>100</v>
      </c>
      <c r="N182" s="2">
        <v>100</v>
      </c>
      <c r="O182" s="16">
        <v>100</v>
      </c>
    </row>
    <row r="183" spans="1:15" x14ac:dyDescent="0.35">
      <c r="A183" t="s">
        <v>435</v>
      </c>
      <c r="B183" t="s">
        <v>436</v>
      </c>
      <c r="C183" t="s">
        <v>6</v>
      </c>
      <c r="D183" t="s">
        <v>7</v>
      </c>
      <c r="E183" s="2">
        <v>87.800765991210994</v>
      </c>
      <c r="F183" s="2">
        <v>88.79</v>
      </c>
      <c r="G183" s="2">
        <v>90.470222473144503</v>
      </c>
      <c r="H183" s="2">
        <v>91.837242126464801</v>
      </c>
      <c r="I183" s="2">
        <v>93.222282409667997</v>
      </c>
      <c r="J183" s="2">
        <v>94.622344970703097</v>
      </c>
      <c r="K183" s="2">
        <v>96.034423828125</v>
      </c>
      <c r="L183" s="2">
        <v>97.455513000488295</v>
      </c>
      <c r="M183" s="2">
        <v>98.598648071289006</v>
      </c>
      <c r="N183" s="2">
        <v>99.455062866210895</v>
      </c>
      <c r="O183" s="16">
        <v>100</v>
      </c>
    </row>
    <row r="184" spans="1:15" x14ac:dyDescent="0.35">
      <c r="A184" t="s">
        <v>437</v>
      </c>
      <c r="B184" t="s">
        <v>438</v>
      </c>
      <c r="C184" t="s">
        <v>6</v>
      </c>
      <c r="D184" t="s">
        <v>7</v>
      </c>
      <c r="E184" s="2">
        <v>98.536346435546903</v>
      </c>
      <c r="F184" s="2">
        <v>98.572311401367202</v>
      </c>
      <c r="G184" s="2">
        <v>98.630798339843807</v>
      </c>
      <c r="H184" s="2">
        <v>98.710304260253906</v>
      </c>
      <c r="I184" s="2">
        <v>98.807846069335895</v>
      </c>
      <c r="J184" s="2">
        <v>98.84</v>
      </c>
      <c r="K184" s="2">
        <v>99.044967651367202</v>
      </c>
      <c r="L184" s="2">
        <v>99.178550720214801</v>
      </c>
      <c r="M184" s="2">
        <v>99.318145751953097</v>
      </c>
      <c r="N184" s="2">
        <v>99.460739135742202</v>
      </c>
      <c r="O184" s="16">
        <v>99.603836059570298</v>
      </c>
    </row>
    <row r="185" spans="1:15" x14ac:dyDescent="0.35">
      <c r="A185" t="s">
        <v>441</v>
      </c>
      <c r="B185" t="s">
        <v>442</v>
      </c>
      <c r="C185" t="s">
        <v>6</v>
      </c>
      <c r="D185" t="s">
        <v>7</v>
      </c>
      <c r="E185" s="2">
        <v>96</v>
      </c>
      <c r="F185" s="2">
        <v>94.046867370605497</v>
      </c>
      <c r="G185" s="2">
        <v>95.208259582519503</v>
      </c>
      <c r="H185" s="2">
        <v>96.1</v>
      </c>
      <c r="I185" s="2">
        <v>97.591133117675795</v>
      </c>
      <c r="J185" s="2">
        <v>99</v>
      </c>
      <c r="K185" s="2">
        <v>100</v>
      </c>
      <c r="L185" s="2">
        <v>100</v>
      </c>
      <c r="M185" s="2">
        <v>99.2</v>
      </c>
      <c r="N185" s="2">
        <v>100</v>
      </c>
      <c r="O185" s="16">
        <v>100</v>
      </c>
    </row>
    <row r="186" spans="1:15" x14ac:dyDescent="0.35">
      <c r="A186" t="s">
        <v>443</v>
      </c>
      <c r="B186" t="s">
        <v>444</v>
      </c>
      <c r="C186" t="s">
        <v>6</v>
      </c>
      <c r="D186" t="s">
        <v>7</v>
      </c>
      <c r="E186" s="2">
        <v>26.44</v>
      </c>
      <c r="F186" s="2">
        <v>33.624620060790299</v>
      </c>
      <c r="G186" s="2">
        <v>33.873973846435497</v>
      </c>
      <c r="H186" s="2">
        <v>33.291115192198099</v>
      </c>
      <c r="I186" s="2">
        <v>36.898365020752003</v>
      </c>
      <c r="J186" s="2">
        <v>38.4345893859863</v>
      </c>
      <c r="K186" s="2">
        <v>39.982830047607401</v>
      </c>
      <c r="L186" s="2">
        <v>31.7</v>
      </c>
      <c r="M186" s="2">
        <v>43.103347778320298</v>
      </c>
      <c r="N186" s="2">
        <v>44.669612884521499</v>
      </c>
      <c r="O186" s="16">
        <v>57.82</v>
      </c>
    </row>
    <row r="187" spans="1:15" x14ac:dyDescent="0.35">
      <c r="A187" t="s">
        <v>446</v>
      </c>
      <c r="B187" t="s">
        <v>447</v>
      </c>
      <c r="C187" t="s">
        <v>6</v>
      </c>
      <c r="D187" t="s">
        <v>7</v>
      </c>
      <c r="E187" s="2">
        <v>96.371729727459794</v>
      </c>
      <c r="F187" s="2">
        <v>93.768531799316406</v>
      </c>
      <c r="G187" s="2">
        <v>94.694328308105497</v>
      </c>
      <c r="H187" s="2">
        <v>97.9</v>
      </c>
      <c r="I187" s="2">
        <v>96.606010437011705</v>
      </c>
      <c r="J187" s="2">
        <v>96.668574699484907</v>
      </c>
      <c r="K187" s="2">
        <v>98.504707336425795</v>
      </c>
      <c r="L187" s="2">
        <v>99.255645751953097</v>
      </c>
      <c r="M187" s="2">
        <v>97.9</v>
      </c>
      <c r="N187" s="2">
        <v>99.938278198242202</v>
      </c>
      <c r="O187" s="16">
        <v>100</v>
      </c>
    </row>
    <row r="188" spans="1:15" x14ac:dyDescent="0.35">
      <c r="A188" t="s">
        <v>448</v>
      </c>
      <c r="B188" t="s">
        <v>449</v>
      </c>
      <c r="C188" t="s">
        <v>6</v>
      </c>
      <c r="D188" t="s">
        <v>7</v>
      </c>
      <c r="E188" s="2">
        <v>96.715919494628906</v>
      </c>
      <c r="F188" s="2">
        <v>97.244033813476605</v>
      </c>
      <c r="G188" s="2">
        <v>97.794670104980497</v>
      </c>
      <c r="H188" s="2">
        <v>98.377059936523395</v>
      </c>
      <c r="I188" s="2">
        <v>0</v>
      </c>
      <c r="J188" s="2">
        <v>99.430435180664105</v>
      </c>
      <c r="K188" s="2">
        <v>99.773651123046903</v>
      </c>
      <c r="L188" s="2">
        <v>99.9425048828125</v>
      </c>
      <c r="M188" s="2">
        <v>99.993133544921903</v>
      </c>
      <c r="N188" s="2">
        <v>100</v>
      </c>
      <c r="O188" s="16">
        <v>100</v>
      </c>
    </row>
    <row r="189" spans="1:15" x14ac:dyDescent="0.35">
      <c r="A189" t="s">
        <v>450</v>
      </c>
      <c r="B189" t="s">
        <v>451</v>
      </c>
      <c r="C189" t="s">
        <v>6</v>
      </c>
      <c r="D189" t="s">
        <v>7</v>
      </c>
      <c r="E189" s="2">
        <v>55.8003346346905</v>
      </c>
      <c r="F189" s="2">
        <v>59.042709350585902</v>
      </c>
      <c r="G189" s="2">
        <v>60.386539459228501</v>
      </c>
      <c r="H189" s="2">
        <v>61.751399993896499</v>
      </c>
      <c r="I189" s="2">
        <v>63.134281158447301</v>
      </c>
      <c r="J189" s="2">
        <v>64.532180786132798</v>
      </c>
      <c r="K189" s="2">
        <v>65.942100524902301</v>
      </c>
      <c r="L189" s="2">
        <v>75.599999999999994</v>
      </c>
      <c r="M189" s="2">
        <v>66.099999999999994</v>
      </c>
      <c r="N189" s="2">
        <v>70.213905334472699</v>
      </c>
      <c r="O189" s="16">
        <v>71.642349243164105</v>
      </c>
    </row>
    <row r="190" spans="1:15" x14ac:dyDescent="0.35">
      <c r="A190" t="s">
        <v>452</v>
      </c>
      <c r="B190" t="s">
        <v>453</v>
      </c>
      <c r="C190" t="s">
        <v>6</v>
      </c>
      <c r="D190" t="s">
        <v>7</v>
      </c>
      <c r="E190" s="2">
        <v>80.7</v>
      </c>
      <c r="F190" s="2">
        <v>82</v>
      </c>
      <c r="G190" s="2">
        <v>81.900000000000006</v>
      </c>
      <c r="H190" s="2">
        <v>82.7</v>
      </c>
      <c r="I190" s="2">
        <v>82.9</v>
      </c>
      <c r="J190" s="2">
        <v>84.7</v>
      </c>
      <c r="K190" s="2">
        <v>85.3</v>
      </c>
      <c r="L190" s="2">
        <v>85.4</v>
      </c>
      <c r="M190" s="2">
        <v>86</v>
      </c>
      <c r="N190" s="2">
        <v>85.5</v>
      </c>
      <c r="O190" s="16">
        <v>84.2</v>
      </c>
    </row>
    <row r="191" spans="1:15" x14ac:dyDescent="0.35">
      <c r="A191" t="s">
        <v>454</v>
      </c>
      <c r="B191" t="s">
        <v>455</v>
      </c>
      <c r="C191" t="s">
        <v>6</v>
      </c>
      <c r="D191" t="s">
        <v>7</v>
      </c>
      <c r="E191" s="2">
        <v>21.737333297729499</v>
      </c>
      <c r="F191" s="2">
        <v>18.5</v>
      </c>
      <c r="G191" s="2">
        <v>22.714685440063501</v>
      </c>
      <c r="H191" s="2">
        <v>23.235649108886701</v>
      </c>
      <c r="I191" s="2">
        <v>22</v>
      </c>
      <c r="J191" s="2">
        <v>24.3286437988281</v>
      </c>
      <c r="K191" s="2">
        <v>24.894666671752901</v>
      </c>
      <c r="L191" s="2">
        <v>25.469701766967798</v>
      </c>
      <c r="M191" s="2">
        <v>27.9</v>
      </c>
      <c r="N191" s="2">
        <v>31.1</v>
      </c>
      <c r="O191" s="16">
        <v>27.219337463378899</v>
      </c>
    </row>
    <row r="192" spans="1:15" x14ac:dyDescent="0.35">
      <c r="A192" t="s">
        <v>456</v>
      </c>
      <c r="B192" t="s">
        <v>457</v>
      </c>
      <c r="C192" t="s">
        <v>6</v>
      </c>
      <c r="D192" t="s">
        <v>7</v>
      </c>
      <c r="E192" s="2">
        <v>37.200000000000003</v>
      </c>
      <c r="F192" s="2">
        <v>35.184478759765597</v>
      </c>
      <c r="G192" s="2">
        <v>35.457309722900398</v>
      </c>
      <c r="H192" s="2">
        <v>43.369081872874702</v>
      </c>
      <c r="I192" s="2">
        <v>36.063056945800803</v>
      </c>
      <c r="J192" s="2">
        <v>36.9</v>
      </c>
      <c r="K192" s="2">
        <v>36.728878021240199</v>
      </c>
      <c r="L192" s="2">
        <v>37.076812744140597</v>
      </c>
      <c r="M192" s="2">
        <v>32.299999999999997</v>
      </c>
      <c r="N192" s="2">
        <v>33.700000000000003</v>
      </c>
      <c r="O192" s="16">
        <v>38.145137786865199</v>
      </c>
    </row>
  </sheetData>
  <autoFilter ref="A1:O192" xr:uid="{E882C5F9-BBE7-C844-BD27-F8A69DDD5BF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8803-32C4-484B-A4BB-955544AE51F0}">
  <sheetPr>
    <tabColor theme="5"/>
  </sheetPr>
  <dimension ref="A1:R192"/>
  <sheetViews>
    <sheetView topLeftCell="K1" workbookViewId="0">
      <selection activeCell="S2" sqref="S2"/>
    </sheetView>
  </sheetViews>
  <sheetFormatPr defaultColWidth="10.90625" defaultRowHeight="14.5" x14ac:dyDescent="0.35"/>
  <cols>
    <col min="16" max="16" width="29.1796875" bestFit="1" customWidth="1"/>
    <col min="17" max="17" width="38.1796875" bestFit="1" customWidth="1"/>
    <col min="18" max="18" width="16.6328125" bestFit="1" customWidth="1"/>
  </cols>
  <sheetData>
    <row r="1" spans="1:18" ht="18.5" x14ac:dyDescent="0.45">
      <c r="A1" s="28" t="s">
        <v>0</v>
      </c>
      <c r="B1" s="28" t="s">
        <v>1</v>
      </c>
      <c r="C1" s="28" t="s">
        <v>2</v>
      </c>
      <c r="D1" s="28" t="s">
        <v>3</v>
      </c>
      <c r="E1" s="29">
        <v>2006</v>
      </c>
      <c r="F1" s="29">
        <v>2007</v>
      </c>
      <c r="G1" s="29">
        <v>2008</v>
      </c>
      <c r="H1" s="29">
        <v>2009</v>
      </c>
      <c r="I1" s="29">
        <v>2010</v>
      </c>
      <c r="J1" s="29">
        <v>2011</v>
      </c>
      <c r="K1" s="29">
        <v>2012</v>
      </c>
      <c r="L1" s="29">
        <v>2013</v>
      </c>
      <c r="M1" s="29">
        <v>2014</v>
      </c>
      <c r="N1" s="29">
        <v>2015</v>
      </c>
      <c r="O1" s="29">
        <v>2016</v>
      </c>
      <c r="P1" s="44" t="s">
        <v>568</v>
      </c>
      <c r="Q1" s="30" t="s">
        <v>569</v>
      </c>
      <c r="R1" s="31" t="s">
        <v>573</v>
      </c>
    </row>
    <row r="2" spans="1:18" x14ac:dyDescent="0.35">
      <c r="A2" t="s">
        <v>130</v>
      </c>
      <c r="B2" t="s">
        <v>131</v>
      </c>
      <c r="C2" t="s">
        <v>511</v>
      </c>
      <c r="D2" t="s">
        <v>512</v>
      </c>
      <c r="E2" s="4">
        <v>15280.861835</v>
      </c>
      <c r="F2" s="4">
        <v>19707.616773000002</v>
      </c>
      <c r="G2" s="4">
        <v>27066.912635000001</v>
      </c>
      <c r="H2" s="4">
        <v>32437.389115999998</v>
      </c>
      <c r="I2" s="4">
        <v>29933.790334000001</v>
      </c>
      <c r="J2" s="4">
        <v>31952.763089</v>
      </c>
      <c r="K2" s="4">
        <v>43310.721414</v>
      </c>
      <c r="L2" s="4">
        <v>47648.211132999997</v>
      </c>
      <c r="M2" s="4">
        <v>55612.228234000002</v>
      </c>
      <c r="N2" s="4">
        <v>64464.547915000003</v>
      </c>
      <c r="O2" s="4">
        <v>73000.980433999997</v>
      </c>
      <c r="P2" s="16">
        <f>AVERAGE(E2:O2)</f>
        <v>40037.82026472727</v>
      </c>
      <c r="Q2" s="16">
        <f>((O2-P2)/P2)*100</f>
        <v>82.33005680959306</v>
      </c>
      <c r="R2" s="4" t="s">
        <v>483</v>
      </c>
    </row>
    <row r="3" spans="1:18" x14ac:dyDescent="0.35">
      <c r="A3" t="s">
        <v>225</v>
      </c>
      <c r="B3" t="s">
        <v>226</v>
      </c>
      <c r="C3" t="s">
        <v>511</v>
      </c>
      <c r="D3" t="s">
        <v>512</v>
      </c>
      <c r="E3" s="4">
        <v>3452.8825139999999</v>
      </c>
      <c r="F3" s="4">
        <v>4222.9629880000002</v>
      </c>
      <c r="G3" s="4">
        <v>5443.915121</v>
      </c>
      <c r="H3" s="4">
        <v>5832.915387</v>
      </c>
      <c r="I3" s="4">
        <v>7127.7926299999999</v>
      </c>
      <c r="J3" s="4">
        <v>8749.2411140000004</v>
      </c>
      <c r="K3" s="4">
        <v>10191.350119999999</v>
      </c>
      <c r="L3" s="4">
        <v>11942.230508000001</v>
      </c>
      <c r="M3" s="4">
        <v>13268.458232000001</v>
      </c>
      <c r="N3" s="4">
        <v>14390.391264</v>
      </c>
      <c r="O3" s="4">
        <v>15805.707154</v>
      </c>
      <c r="P3" s="16">
        <f>AVERAGE(E3:O3)</f>
        <v>9129.8042756363648</v>
      </c>
      <c r="Q3" s="16">
        <f>((O3-P3)/P3)*100</f>
        <v>73.122081008667749</v>
      </c>
      <c r="R3" s="4" t="s">
        <v>483</v>
      </c>
    </row>
    <row r="4" spans="1:18" x14ac:dyDescent="0.35">
      <c r="A4" t="s">
        <v>39</v>
      </c>
      <c r="B4" t="s">
        <v>40</v>
      </c>
      <c r="C4" t="s">
        <v>511</v>
      </c>
      <c r="D4" t="s">
        <v>512</v>
      </c>
      <c r="E4" s="4">
        <v>71819.083683999997</v>
      </c>
      <c r="F4" s="4">
        <v>79611.888212999998</v>
      </c>
      <c r="G4" s="4">
        <v>91631.278239000007</v>
      </c>
      <c r="H4" s="4">
        <v>102478</v>
      </c>
      <c r="I4" s="4">
        <v>115279</v>
      </c>
      <c r="J4" s="4">
        <v>128638</v>
      </c>
      <c r="K4" s="4">
        <v>133356</v>
      </c>
      <c r="L4" s="4">
        <v>149990</v>
      </c>
      <c r="M4" s="4">
        <v>172885</v>
      </c>
      <c r="N4" s="4">
        <v>195079</v>
      </c>
      <c r="O4" s="4">
        <v>221415</v>
      </c>
      <c r="P4" s="16">
        <f>AVERAGE(E4:O4)</f>
        <v>132925.65910327274</v>
      </c>
      <c r="Q4" s="16">
        <f>((O4-P4)/P4)*100</f>
        <v>66.570548902058121</v>
      </c>
      <c r="R4" s="4" t="s">
        <v>483</v>
      </c>
    </row>
    <row r="5" spans="1:18" x14ac:dyDescent="0.35">
      <c r="A5" t="s">
        <v>320</v>
      </c>
      <c r="B5" t="s">
        <v>321</v>
      </c>
      <c r="C5" t="s">
        <v>511</v>
      </c>
      <c r="D5" t="s">
        <v>512</v>
      </c>
      <c r="E5" s="4">
        <v>18141.666300000001</v>
      </c>
      <c r="F5" s="4">
        <v>21295.984199999999</v>
      </c>
      <c r="G5" s="4">
        <v>25155.888599999998</v>
      </c>
      <c r="H5" s="4">
        <v>27116.635600000001</v>
      </c>
      <c r="I5" s="4">
        <v>29440.2876</v>
      </c>
      <c r="J5" s="4">
        <v>34686.224300000002</v>
      </c>
      <c r="K5" s="4">
        <v>40429.734400000001</v>
      </c>
      <c r="L5" s="4">
        <v>45599.993999999999</v>
      </c>
      <c r="M5" s="4">
        <v>49921.464399999997</v>
      </c>
      <c r="N5" s="4">
        <v>54315.722500000003</v>
      </c>
      <c r="O5" s="4">
        <v>57820.916599999997</v>
      </c>
      <c r="P5" s="16">
        <f>AVERAGE(E5:O5)</f>
        <v>36720.410772727271</v>
      </c>
      <c r="Q5" s="16">
        <f>((O5-P5)/P5)*100</f>
        <v>57.462608351168953</v>
      </c>
      <c r="R5" s="4" t="s">
        <v>483</v>
      </c>
    </row>
    <row r="6" spans="1:18" x14ac:dyDescent="0.35">
      <c r="A6" t="s">
        <v>124</v>
      </c>
      <c r="B6" t="s">
        <v>125</v>
      </c>
      <c r="C6" t="s">
        <v>511</v>
      </c>
      <c r="D6" t="s">
        <v>512</v>
      </c>
      <c r="E6" s="4">
        <v>1211.1618800000001</v>
      </c>
      <c r="F6" s="4">
        <v>1317.9744909999999</v>
      </c>
      <c r="G6" s="4">
        <v>1380.1887999999999</v>
      </c>
      <c r="H6" s="4">
        <v>1856.695551</v>
      </c>
      <c r="I6" s="4">
        <v>2117.0395119999998</v>
      </c>
      <c r="J6" s="4">
        <v>2607.7398370000001</v>
      </c>
      <c r="K6" s="4">
        <v>2734.1258384000002</v>
      </c>
      <c r="L6" s="4">
        <v>3015.7427412285701</v>
      </c>
      <c r="M6" s="4">
        <v>3297.35964405714</v>
      </c>
      <c r="N6" s="4">
        <v>3578.9765468857099</v>
      </c>
      <c r="O6" s="4">
        <v>3860.5934497142903</v>
      </c>
      <c r="P6" s="16">
        <f>AVERAGE(E6:O6)</f>
        <v>2452.5089355714285</v>
      </c>
      <c r="Q6" s="16">
        <f>((O6-P6)/P6)*100</f>
        <v>57.414042155764108</v>
      </c>
      <c r="R6" s="4" t="s">
        <v>483</v>
      </c>
    </row>
    <row r="7" spans="1:18" x14ac:dyDescent="0.35">
      <c r="A7" t="s">
        <v>76</v>
      </c>
      <c r="B7" t="s">
        <v>77</v>
      </c>
      <c r="C7" t="s">
        <v>511</v>
      </c>
      <c r="D7" t="s">
        <v>512</v>
      </c>
      <c r="E7" s="4">
        <v>2752130</v>
      </c>
      <c r="F7" s="4">
        <v>3552180</v>
      </c>
      <c r="G7" s="4">
        <v>4598210</v>
      </c>
      <c r="H7" s="4">
        <v>5109950</v>
      </c>
      <c r="I7" s="4">
        <v>6100620</v>
      </c>
      <c r="J7" s="4">
        <v>7572550</v>
      </c>
      <c r="K7" s="4">
        <v>8560550</v>
      </c>
      <c r="L7" s="4">
        <v>9607220</v>
      </c>
      <c r="M7" s="4">
        <v>10482400</v>
      </c>
      <c r="N7" s="4">
        <v>11064700</v>
      </c>
      <c r="O7" s="4">
        <v>11191000</v>
      </c>
      <c r="P7" s="16">
        <f>AVERAGE(E7:O7)</f>
        <v>7326500.9090909092</v>
      </c>
      <c r="Q7" s="16">
        <f>((O7-P7)/P7)*100</f>
        <v>52.746858819247834</v>
      </c>
      <c r="R7" s="4" t="s">
        <v>483</v>
      </c>
    </row>
    <row r="8" spans="1:18" x14ac:dyDescent="0.35">
      <c r="A8" t="s">
        <v>214</v>
      </c>
      <c r="B8" t="s">
        <v>215</v>
      </c>
      <c r="C8" t="s">
        <v>511</v>
      </c>
      <c r="D8" t="s">
        <v>512</v>
      </c>
      <c r="E8" s="4">
        <v>7274.5957070000004</v>
      </c>
      <c r="F8" s="4">
        <v>8639.235842</v>
      </c>
      <c r="G8" s="4">
        <v>10351.914092999999</v>
      </c>
      <c r="H8" s="4">
        <v>10401.851850999999</v>
      </c>
      <c r="I8" s="4">
        <v>11242.275199</v>
      </c>
      <c r="J8" s="4">
        <v>12829.541141</v>
      </c>
      <c r="K8" s="4">
        <v>14054.443213</v>
      </c>
      <c r="L8" s="4">
        <v>15227.991394999999</v>
      </c>
      <c r="M8" s="4">
        <v>16702.610841999998</v>
      </c>
      <c r="N8" s="4">
        <v>18049.954289000001</v>
      </c>
      <c r="O8" s="4">
        <v>20016.747754</v>
      </c>
      <c r="P8" s="16">
        <f>AVERAGE(E8:O8)</f>
        <v>13162.832847818181</v>
      </c>
      <c r="Q8" s="16">
        <f>((O8-P8)/P8)*100</f>
        <v>52.070211522270426</v>
      </c>
      <c r="R8" s="4" t="s">
        <v>483</v>
      </c>
    </row>
    <row r="9" spans="1:18" x14ac:dyDescent="0.35">
      <c r="A9" t="s">
        <v>210</v>
      </c>
      <c r="B9" t="s">
        <v>211</v>
      </c>
      <c r="C9" t="s">
        <v>511</v>
      </c>
      <c r="D9" t="s">
        <v>512</v>
      </c>
      <c r="E9" s="4">
        <v>25825.524820999999</v>
      </c>
      <c r="F9" s="4">
        <v>31958.195181999999</v>
      </c>
      <c r="G9" s="4">
        <v>35895.153328</v>
      </c>
      <c r="H9" s="4">
        <v>37021.512048999997</v>
      </c>
      <c r="I9" s="4">
        <v>40000.088346999997</v>
      </c>
      <c r="J9" s="4">
        <v>41954.942416999998</v>
      </c>
      <c r="K9" s="4">
        <v>50334.699324000001</v>
      </c>
      <c r="L9" s="4">
        <v>55096.730083000002</v>
      </c>
      <c r="M9" s="4">
        <v>61448.046801999997</v>
      </c>
      <c r="N9" s="4">
        <v>64007.293814999997</v>
      </c>
      <c r="O9" s="4">
        <v>70875.289604999998</v>
      </c>
      <c r="P9" s="16">
        <f>AVERAGE(E9:O9)</f>
        <v>46765.225070272725</v>
      </c>
      <c r="Q9" s="16">
        <f>((O9-P9)/P9)*100</f>
        <v>51.555540465159289</v>
      </c>
      <c r="R9" s="4" t="s">
        <v>483</v>
      </c>
    </row>
    <row r="10" spans="1:18" x14ac:dyDescent="0.35">
      <c r="A10" t="s">
        <v>391</v>
      </c>
      <c r="B10" t="s">
        <v>392</v>
      </c>
      <c r="C10" t="s">
        <v>511</v>
      </c>
      <c r="D10" t="s">
        <v>512</v>
      </c>
      <c r="E10" s="4">
        <v>33332.844575000003</v>
      </c>
      <c r="F10" s="4">
        <v>40405.006007000004</v>
      </c>
      <c r="G10" s="4">
        <v>47477.167438999997</v>
      </c>
      <c r="H10" s="4">
        <v>54549.328870999998</v>
      </c>
      <c r="I10" s="4">
        <v>61621.490302999999</v>
      </c>
      <c r="J10" s="4">
        <v>68693.651735000007</v>
      </c>
      <c r="K10" s="4">
        <v>75765.813167</v>
      </c>
      <c r="L10" s="4">
        <v>82837.974598999994</v>
      </c>
      <c r="M10" s="4">
        <v>89910.136031000002</v>
      </c>
      <c r="N10" s="4">
        <v>96982.297462999995</v>
      </c>
      <c r="O10" s="4">
        <v>104054.458895</v>
      </c>
      <c r="P10" s="16">
        <f>AVERAGE(E10:O10)</f>
        <v>68693.651735000007</v>
      </c>
      <c r="Q10" s="16">
        <f>((O10-P10)/P10)*100</f>
        <v>51.476091701183158</v>
      </c>
      <c r="R10" s="4" t="s">
        <v>483</v>
      </c>
    </row>
    <row r="11" spans="1:18" x14ac:dyDescent="0.35">
      <c r="A11" t="s">
        <v>441</v>
      </c>
      <c r="B11" t="s">
        <v>442</v>
      </c>
      <c r="C11" t="s">
        <v>511</v>
      </c>
      <c r="D11" t="s">
        <v>512</v>
      </c>
      <c r="E11" s="4">
        <v>66371.664816999997</v>
      </c>
      <c r="F11" s="4">
        <v>77414.425531999994</v>
      </c>
      <c r="G11" s="4">
        <v>99130.304099000001</v>
      </c>
      <c r="H11" s="4">
        <v>106015</v>
      </c>
      <c r="I11" s="4">
        <v>115932</v>
      </c>
      <c r="J11" s="4">
        <v>135539</v>
      </c>
      <c r="K11" s="4">
        <v>155820</v>
      </c>
      <c r="L11" s="4">
        <v>171222</v>
      </c>
      <c r="M11" s="4">
        <v>186205</v>
      </c>
      <c r="N11" s="4">
        <v>193241</v>
      </c>
      <c r="O11" s="4">
        <v>205276</v>
      </c>
      <c r="P11" s="16">
        <f>AVERAGE(E11:O11)</f>
        <v>137469.67222254546</v>
      </c>
      <c r="Q11" s="16">
        <f>((O11-P11)/P11)*100</f>
        <v>49.324572235601863</v>
      </c>
      <c r="R11" s="4" t="s">
        <v>572</v>
      </c>
    </row>
    <row r="12" spans="1:18" x14ac:dyDescent="0.35">
      <c r="A12" t="s">
        <v>433</v>
      </c>
      <c r="B12" t="s">
        <v>434</v>
      </c>
      <c r="C12" t="s">
        <v>511</v>
      </c>
      <c r="D12" t="s">
        <v>512</v>
      </c>
      <c r="E12" s="4">
        <v>17330.833853</v>
      </c>
      <c r="F12" s="4">
        <v>22311.393928000001</v>
      </c>
      <c r="G12" s="4">
        <v>29549.438883999999</v>
      </c>
      <c r="H12" s="4">
        <v>33689.223673</v>
      </c>
      <c r="I12" s="4">
        <v>39332.770928999998</v>
      </c>
      <c r="J12" s="4">
        <v>45915.191188999997</v>
      </c>
      <c r="K12" s="4">
        <v>51821.573338000002</v>
      </c>
      <c r="L12" s="4">
        <v>57690.453460999997</v>
      </c>
      <c r="M12" s="4">
        <v>63067.077179</v>
      </c>
      <c r="N12" s="4">
        <v>66903.804143000001</v>
      </c>
      <c r="O12" s="4">
        <v>67067.565988999995</v>
      </c>
      <c r="P12" s="16">
        <f>AVERAGE(E12:O12)</f>
        <v>44970.847869636367</v>
      </c>
      <c r="Q12" s="16">
        <f>((O12-P12)/P12)*100</f>
        <v>49.135649350927615</v>
      </c>
      <c r="R12" s="4" t="s">
        <v>572</v>
      </c>
    </row>
    <row r="13" spans="1:18" x14ac:dyDescent="0.35">
      <c r="A13" t="s">
        <v>263</v>
      </c>
      <c r="B13" t="s">
        <v>264</v>
      </c>
      <c r="C13" t="s">
        <v>511</v>
      </c>
      <c r="D13" t="s">
        <v>512</v>
      </c>
      <c r="E13" s="4">
        <v>1575.2003910000001</v>
      </c>
      <c r="F13" s="4">
        <v>1868.3834609999999</v>
      </c>
      <c r="G13" s="4">
        <v>2271.6461880000002</v>
      </c>
      <c r="H13" s="4">
        <v>2345.294875</v>
      </c>
      <c r="I13" s="4">
        <v>2588.1760549999999</v>
      </c>
      <c r="J13" s="4">
        <v>2774.35176</v>
      </c>
      <c r="K13" s="4">
        <v>2886.170572</v>
      </c>
      <c r="L13" s="4">
        <v>3295.0113820000001</v>
      </c>
      <c r="M13" s="4">
        <v>3697.3515969999999</v>
      </c>
      <c r="N13" s="4">
        <v>4006.5311879999999</v>
      </c>
      <c r="O13" s="4">
        <v>4222.7674129999996</v>
      </c>
      <c r="P13" s="16">
        <f>AVERAGE(E13:O13)</f>
        <v>2866.4440801818182</v>
      </c>
      <c r="Q13" s="16">
        <f>((O13-P13)/P13)*100</f>
        <v>47.31727865181832</v>
      </c>
      <c r="R13" s="4" t="s">
        <v>572</v>
      </c>
    </row>
    <row r="14" spans="1:18" x14ac:dyDescent="0.35">
      <c r="A14" t="s">
        <v>456</v>
      </c>
      <c r="B14" t="s">
        <v>457</v>
      </c>
      <c r="C14" t="s">
        <v>511</v>
      </c>
      <c r="D14" t="s">
        <v>512</v>
      </c>
      <c r="E14" s="4">
        <v>5443.8964999999998</v>
      </c>
      <c r="F14" s="4">
        <v>5291.9501</v>
      </c>
      <c r="G14" s="4">
        <v>4415.7028</v>
      </c>
      <c r="H14" s="4">
        <v>8621.5735999999997</v>
      </c>
      <c r="I14" s="4">
        <v>10141.859700000001</v>
      </c>
      <c r="J14" s="4">
        <v>12098.450699999999</v>
      </c>
      <c r="K14" s="4">
        <v>14242.490299999999</v>
      </c>
      <c r="L14" s="4">
        <v>15451.768700000001</v>
      </c>
      <c r="M14" s="4">
        <v>15891.049199999999</v>
      </c>
      <c r="N14" s="4">
        <v>16304.667799999999</v>
      </c>
      <c r="O14" s="4">
        <v>16619.9604</v>
      </c>
      <c r="P14" s="16">
        <f>AVERAGE(E14:O14)</f>
        <v>11320.306345454544</v>
      </c>
      <c r="Q14" s="16">
        <f>((O14-P14)/P14)*100</f>
        <v>46.815464995551395</v>
      </c>
      <c r="R14" s="4" t="s">
        <v>572</v>
      </c>
    </row>
    <row r="15" spans="1:18" x14ac:dyDescent="0.35">
      <c r="A15" t="s">
        <v>377</v>
      </c>
      <c r="B15" t="s">
        <v>378</v>
      </c>
      <c r="C15" t="s">
        <v>511</v>
      </c>
      <c r="D15" t="s">
        <v>512</v>
      </c>
      <c r="E15" s="4">
        <v>133.32491899999999</v>
      </c>
      <c r="F15" s="4">
        <v>144.6166968</v>
      </c>
      <c r="G15" s="4">
        <v>188.0211688</v>
      </c>
      <c r="H15" s="4">
        <v>187.82102900000001</v>
      </c>
      <c r="I15" s="4">
        <v>197.45405309999998</v>
      </c>
      <c r="J15" s="4">
        <v>233.2135226</v>
      </c>
      <c r="K15" s="4">
        <v>252.56055709999998</v>
      </c>
      <c r="L15" s="4">
        <v>302.92548970000001</v>
      </c>
      <c r="M15" s="4">
        <v>348.94165680000003</v>
      </c>
      <c r="N15" s="4">
        <v>315.52089489999997</v>
      </c>
      <c r="O15" s="4">
        <v>354.23810930000002</v>
      </c>
      <c r="P15" s="16">
        <f>AVERAGE(E15:O15)</f>
        <v>241.69437246363634</v>
      </c>
      <c r="Q15" s="16">
        <f>((O15-P15)/P15)*100</f>
        <v>46.564483768978207</v>
      </c>
      <c r="R15" s="4" t="s">
        <v>572</v>
      </c>
    </row>
    <row r="16" spans="1:18" x14ac:dyDescent="0.35">
      <c r="A16" t="s">
        <v>229</v>
      </c>
      <c r="B16" t="s">
        <v>230</v>
      </c>
      <c r="C16" t="s">
        <v>511</v>
      </c>
      <c r="D16" t="s">
        <v>512</v>
      </c>
      <c r="E16" s="4">
        <v>604.02890000000002</v>
      </c>
      <c r="F16" s="4">
        <v>739.02719999999999</v>
      </c>
      <c r="G16" s="4">
        <v>850.04049999999995</v>
      </c>
      <c r="H16" s="4">
        <v>1155.1474000000001</v>
      </c>
      <c r="I16" s="4">
        <v>1292.6971000000001</v>
      </c>
      <c r="J16" s="4">
        <v>1545.4</v>
      </c>
      <c r="K16" s="4">
        <v>1735.5</v>
      </c>
      <c r="L16" s="4">
        <v>1946.5</v>
      </c>
      <c r="M16" s="4">
        <v>2013</v>
      </c>
      <c r="N16" s="4">
        <v>2034</v>
      </c>
      <c r="O16" s="4">
        <v>2101</v>
      </c>
      <c r="P16" s="16">
        <f>AVERAGE(E16:O16)</f>
        <v>1456.031009090909</v>
      </c>
      <c r="Q16" s="16">
        <f>((O16-P16)/P16)*100</f>
        <v>44.296377404200022</v>
      </c>
      <c r="R16" s="4" t="s">
        <v>572</v>
      </c>
    </row>
    <row r="17" spans="1:18" x14ac:dyDescent="0.35">
      <c r="A17" t="s">
        <v>163</v>
      </c>
      <c r="B17" t="s">
        <v>164</v>
      </c>
      <c r="C17" t="s">
        <v>511</v>
      </c>
      <c r="D17" t="s">
        <v>512</v>
      </c>
      <c r="E17" s="4">
        <v>30231.249361999999</v>
      </c>
      <c r="F17" s="4">
        <v>34113.107086000004</v>
      </c>
      <c r="G17" s="4">
        <v>39136.893344999997</v>
      </c>
      <c r="H17" s="4">
        <v>37733.994976000002</v>
      </c>
      <c r="I17" s="4">
        <v>41338.595380999999</v>
      </c>
      <c r="J17" s="4">
        <v>47654.841113000002</v>
      </c>
      <c r="K17" s="4">
        <v>50388.454860999998</v>
      </c>
      <c r="L17" s="4">
        <v>53851.058955</v>
      </c>
      <c r="M17" s="4">
        <v>58722.323918000002</v>
      </c>
      <c r="N17" s="4">
        <v>63767.597194000002</v>
      </c>
      <c r="O17" s="4">
        <v>68663.653468999997</v>
      </c>
      <c r="P17" s="16">
        <f>AVERAGE(E17:O17)</f>
        <v>47781.979059999998</v>
      </c>
      <c r="Q17" s="16">
        <f>((O17-P17)/P17)*100</f>
        <v>43.701987275953577</v>
      </c>
      <c r="R17" s="4" t="s">
        <v>572</v>
      </c>
    </row>
    <row r="18" spans="1:18" x14ac:dyDescent="0.35">
      <c r="A18" t="s">
        <v>54</v>
      </c>
      <c r="B18" t="s">
        <v>55</v>
      </c>
      <c r="C18" t="s">
        <v>511</v>
      </c>
      <c r="D18" t="s">
        <v>512</v>
      </c>
      <c r="E18" s="4">
        <v>11451.869165</v>
      </c>
      <c r="F18" s="4">
        <v>13120.183156999999</v>
      </c>
      <c r="G18" s="4">
        <v>16674.324634000001</v>
      </c>
      <c r="H18" s="4">
        <v>17339.992165</v>
      </c>
      <c r="I18" s="4">
        <v>19649.631308</v>
      </c>
      <c r="J18" s="4">
        <v>23963.033444000001</v>
      </c>
      <c r="K18" s="4">
        <v>27084.49754</v>
      </c>
      <c r="L18" s="4">
        <v>30659.338929000001</v>
      </c>
      <c r="M18" s="4">
        <v>32996.187987999998</v>
      </c>
      <c r="N18" s="4">
        <v>33000.198262999998</v>
      </c>
      <c r="O18" s="4">
        <v>33941.126193999997</v>
      </c>
      <c r="P18" s="16">
        <f>AVERAGE(E18:O18)</f>
        <v>23625.489344272726</v>
      </c>
      <c r="Q18" s="16">
        <f>((O18-P18)/P18)*100</f>
        <v>43.663166927071416</v>
      </c>
      <c r="R18" s="4" t="s">
        <v>572</v>
      </c>
    </row>
    <row r="19" spans="1:18" x14ac:dyDescent="0.35">
      <c r="A19" t="s">
        <v>104</v>
      </c>
      <c r="B19" t="s">
        <v>105</v>
      </c>
      <c r="C19" t="s">
        <v>511</v>
      </c>
      <c r="D19" t="s">
        <v>512</v>
      </c>
      <c r="E19" s="4">
        <v>768.87368400000003</v>
      </c>
      <c r="F19" s="4">
        <v>847.91892910000001</v>
      </c>
      <c r="G19" s="4">
        <v>999.10533929999997</v>
      </c>
      <c r="H19" s="4">
        <v>1049.1106850000001</v>
      </c>
      <c r="I19" s="4">
        <v>1128.6116999999999</v>
      </c>
      <c r="J19" s="4">
        <v>1239.1445020000001</v>
      </c>
      <c r="K19" s="4">
        <v>1353.632942</v>
      </c>
      <c r="L19" s="4">
        <v>1324.733712</v>
      </c>
      <c r="M19" s="4">
        <v>1455.035089</v>
      </c>
      <c r="N19" s="4">
        <v>1633.741923</v>
      </c>
      <c r="O19" s="4">
        <v>1764.2684690000001</v>
      </c>
      <c r="P19" s="16">
        <f>AVERAGE(E19:O19)</f>
        <v>1233.1069976727274</v>
      </c>
      <c r="Q19" s="16">
        <f>((O19-P19)/P19)*100</f>
        <v>43.075051259115924</v>
      </c>
      <c r="R19" s="4" t="s">
        <v>572</v>
      </c>
    </row>
    <row r="20" spans="1:18" x14ac:dyDescent="0.35">
      <c r="A20" t="s">
        <v>355</v>
      </c>
      <c r="B20" t="s">
        <v>356</v>
      </c>
      <c r="C20" t="s">
        <v>511</v>
      </c>
      <c r="D20" t="s">
        <v>512</v>
      </c>
      <c r="E20" s="4">
        <v>35822.408611999999</v>
      </c>
      <c r="F20" s="4">
        <v>45898.948563999998</v>
      </c>
      <c r="G20" s="4">
        <v>54526.580232</v>
      </c>
      <c r="H20" s="4">
        <v>53150.209168000001</v>
      </c>
      <c r="I20" s="4">
        <v>65634.109236999997</v>
      </c>
      <c r="J20" s="4">
        <v>67327.289319999996</v>
      </c>
      <c r="K20" s="4">
        <v>68125.631150000001</v>
      </c>
      <c r="L20" s="4">
        <v>72065.940086000002</v>
      </c>
      <c r="M20" s="4">
        <v>82151.588419000007</v>
      </c>
      <c r="N20" s="4">
        <v>97156.119149999999</v>
      </c>
      <c r="O20" s="4">
        <v>95584.380032000001</v>
      </c>
      <c r="P20" s="16">
        <f>AVERAGE(E20:O20)</f>
        <v>67040.291270000016</v>
      </c>
      <c r="Q20" s="16">
        <f>((O20-P20)/P20)*100</f>
        <v>42.577513046655319</v>
      </c>
      <c r="R20" s="4" t="s">
        <v>572</v>
      </c>
    </row>
    <row r="21" spans="1:18" x14ac:dyDescent="0.35">
      <c r="A21" t="s">
        <v>361</v>
      </c>
      <c r="B21" t="s">
        <v>362</v>
      </c>
      <c r="C21" t="s">
        <v>511</v>
      </c>
      <c r="D21" t="s">
        <v>512</v>
      </c>
      <c r="E21" s="4">
        <v>456.70543400000003</v>
      </c>
      <c r="F21" s="4">
        <v>516.07422899999995</v>
      </c>
      <c r="G21" s="4">
        <v>608.29386030000001</v>
      </c>
      <c r="H21" s="4">
        <v>597.76536310000006</v>
      </c>
      <c r="I21" s="4">
        <v>681.15119000000004</v>
      </c>
      <c r="J21" s="4">
        <v>932.72557879999999</v>
      </c>
      <c r="K21" s="4">
        <v>1063.879451</v>
      </c>
      <c r="L21" s="4">
        <v>1129.787202</v>
      </c>
      <c r="M21" s="4">
        <v>1172.268296</v>
      </c>
      <c r="N21" s="4">
        <v>1154.6500659999999</v>
      </c>
      <c r="O21" s="4">
        <v>1232.6991399999999</v>
      </c>
      <c r="P21" s="16">
        <f>AVERAGE(E21:O21)</f>
        <v>867.8181645636364</v>
      </c>
      <c r="Q21" s="16">
        <f>((O21-P21)/P21)*100</f>
        <v>42.045786817545597</v>
      </c>
      <c r="R21" s="4" t="s">
        <v>572</v>
      </c>
    </row>
    <row r="22" spans="1:18" x14ac:dyDescent="0.35">
      <c r="A22" t="s">
        <v>121</v>
      </c>
      <c r="B22" t="s">
        <v>122</v>
      </c>
      <c r="C22" t="s">
        <v>511</v>
      </c>
      <c r="D22" t="s">
        <v>512</v>
      </c>
      <c r="E22" s="4">
        <v>107484</v>
      </c>
      <c r="F22" s="4">
        <v>130479</v>
      </c>
      <c r="G22" s="4">
        <v>162818</v>
      </c>
      <c r="H22" s="4">
        <v>188982</v>
      </c>
      <c r="I22" s="4">
        <v>218888</v>
      </c>
      <c r="J22" s="4">
        <v>236002</v>
      </c>
      <c r="K22" s="4">
        <v>279373</v>
      </c>
      <c r="L22" s="4">
        <v>288586</v>
      </c>
      <c r="M22" s="4">
        <v>305530</v>
      </c>
      <c r="N22" s="4">
        <v>332698</v>
      </c>
      <c r="O22" s="4">
        <v>332928</v>
      </c>
      <c r="P22" s="16">
        <f>AVERAGE(E22:O22)</f>
        <v>234888</v>
      </c>
      <c r="Q22" s="16">
        <f>((O22-P22)/P22)*100</f>
        <v>41.739041585777052</v>
      </c>
      <c r="R22" s="4" t="s">
        <v>572</v>
      </c>
    </row>
    <row r="23" spans="1:18" x14ac:dyDescent="0.35">
      <c r="A23" t="s">
        <v>437</v>
      </c>
      <c r="B23" t="s">
        <v>438</v>
      </c>
      <c r="C23" t="s">
        <v>511</v>
      </c>
      <c r="D23" t="s">
        <v>512</v>
      </c>
      <c r="E23" s="4">
        <v>183478</v>
      </c>
      <c r="F23" s="4">
        <v>230364</v>
      </c>
      <c r="G23" s="4">
        <v>315953</v>
      </c>
      <c r="H23" s="4">
        <v>329788</v>
      </c>
      <c r="I23" s="4">
        <v>393192</v>
      </c>
      <c r="J23" s="4">
        <v>316482</v>
      </c>
      <c r="K23" s="4">
        <v>381286</v>
      </c>
      <c r="L23" s="4">
        <v>371005</v>
      </c>
      <c r="M23" s="4">
        <v>482359</v>
      </c>
      <c r="N23" s="4">
        <v>478334.69444444502</v>
      </c>
      <c r="O23" s="4">
        <v>507248.14444444503</v>
      </c>
      <c r="P23" s="16">
        <f>AVERAGE(E23:O23)</f>
        <v>362680.89444444457</v>
      </c>
      <c r="Q23" s="16">
        <f>((O23-P23)/P23)*100</f>
        <v>39.860729422058171</v>
      </c>
      <c r="R23" s="4" t="s">
        <v>572</v>
      </c>
    </row>
    <row r="24" spans="1:18" x14ac:dyDescent="0.35">
      <c r="A24" t="s">
        <v>92</v>
      </c>
      <c r="B24" t="s">
        <v>93</v>
      </c>
      <c r="C24" t="s">
        <v>511</v>
      </c>
      <c r="D24" t="s">
        <v>512</v>
      </c>
      <c r="E24" s="4">
        <v>22600.431877999999</v>
      </c>
      <c r="F24" s="4">
        <v>26743.874206</v>
      </c>
      <c r="G24" s="4">
        <v>30612.932875999999</v>
      </c>
      <c r="H24" s="4">
        <v>30562.361122999999</v>
      </c>
      <c r="I24" s="4">
        <v>37268.635286999997</v>
      </c>
      <c r="J24" s="4">
        <v>42262.697840000001</v>
      </c>
      <c r="K24" s="4">
        <v>46473.128285999999</v>
      </c>
      <c r="L24" s="4">
        <v>49745.088111999998</v>
      </c>
      <c r="M24" s="4">
        <v>50577.769838</v>
      </c>
      <c r="N24" s="4">
        <v>54775.972989000002</v>
      </c>
      <c r="O24" s="4">
        <v>56988.989896999999</v>
      </c>
      <c r="P24" s="16">
        <f>AVERAGE(E24:O24)</f>
        <v>40782.898393818177</v>
      </c>
      <c r="Q24" s="16">
        <f>((O24-P24)/P24)*100</f>
        <v>39.737468746552651</v>
      </c>
      <c r="R24" s="4" t="s">
        <v>572</v>
      </c>
    </row>
    <row r="25" spans="1:18" x14ac:dyDescent="0.35">
      <c r="A25" t="s">
        <v>166</v>
      </c>
      <c r="B25" t="s">
        <v>167</v>
      </c>
      <c r="C25" t="s">
        <v>511</v>
      </c>
      <c r="D25" t="s">
        <v>512</v>
      </c>
      <c r="E25" s="4">
        <v>1458.4494529999999</v>
      </c>
      <c r="F25" s="4">
        <v>1740.3347819999999</v>
      </c>
      <c r="G25" s="4">
        <v>1922.598121</v>
      </c>
      <c r="H25" s="4">
        <v>2061.3238540000002</v>
      </c>
      <c r="I25" s="4">
        <v>2273.225042</v>
      </c>
      <c r="J25" s="4">
        <v>2576.024116</v>
      </c>
      <c r="K25" s="4">
        <v>2861.5622659999999</v>
      </c>
      <c r="L25" s="4">
        <v>2990.0065340000001</v>
      </c>
      <c r="M25" s="4">
        <v>3077.086276</v>
      </c>
      <c r="N25" s="4">
        <v>3166.0290559999999</v>
      </c>
      <c r="O25" s="4">
        <v>3504.0242130000001</v>
      </c>
      <c r="P25" s="16">
        <f>AVERAGE(E25:O25)</f>
        <v>2511.8785193636363</v>
      </c>
      <c r="Q25" s="16">
        <f>((O25-P25)/P25)*100</f>
        <v>39.498155901572652</v>
      </c>
      <c r="R25" s="4" t="s">
        <v>572</v>
      </c>
    </row>
    <row r="26" spans="1:18" x14ac:dyDescent="0.35">
      <c r="A26" t="s">
        <v>339</v>
      </c>
      <c r="B26" t="s">
        <v>340</v>
      </c>
      <c r="C26" t="s">
        <v>511</v>
      </c>
      <c r="D26" t="s">
        <v>512</v>
      </c>
      <c r="E26" s="4">
        <v>4910.1000000000004</v>
      </c>
      <c r="F26" s="4">
        <v>5505.8</v>
      </c>
      <c r="G26" s="4">
        <v>6673.5</v>
      </c>
      <c r="H26" s="4">
        <v>7268.2</v>
      </c>
      <c r="I26" s="4">
        <v>8913.1</v>
      </c>
      <c r="J26" s="4">
        <v>10465.4</v>
      </c>
      <c r="K26" s="4">
        <v>11279.4</v>
      </c>
      <c r="L26" s="4">
        <v>12476</v>
      </c>
      <c r="M26" s="4">
        <v>12715.6</v>
      </c>
      <c r="N26" s="4">
        <v>12673</v>
      </c>
      <c r="O26" s="4">
        <v>13425.7</v>
      </c>
      <c r="P26" s="16">
        <f>AVERAGE(E26:O26)</f>
        <v>9664.1636363636371</v>
      </c>
      <c r="Q26" s="16">
        <f>((O26-P26)/P26)*100</f>
        <v>38.922523512357742</v>
      </c>
      <c r="R26" s="4" t="s">
        <v>572</v>
      </c>
    </row>
    <row r="27" spans="1:18" x14ac:dyDescent="0.35">
      <c r="A27" t="s">
        <v>240</v>
      </c>
      <c r="B27" t="s">
        <v>241</v>
      </c>
      <c r="C27" t="s">
        <v>511</v>
      </c>
      <c r="D27" t="s">
        <v>512</v>
      </c>
      <c r="E27" s="4">
        <v>28267.410543000002</v>
      </c>
      <c r="F27" s="4">
        <v>32351.184234</v>
      </c>
      <c r="G27" s="4">
        <v>40715.240468999997</v>
      </c>
      <c r="H27" s="4">
        <v>42067.974595</v>
      </c>
      <c r="I27" s="4">
        <v>56728.002829999998</v>
      </c>
      <c r="J27" s="4">
        <v>65289.915889999997</v>
      </c>
      <c r="K27" s="4">
        <v>68436.230408000003</v>
      </c>
      <c r="L27" s="4">
        <v>74294.206491000004</v>
      </c>
      <c r="M27" s="4">
        <v>79359.306576000003</v>
      </c>
      <c r="N27" s="4">
        <v>80554.807486000005</v>
      </c>
      <c r="O27" s="4">
        <v>81788.375090000001</v>
      </c>
      <c r="P27" s="16">
        <f>AVERAGE(E27:O27)</f>
        <v>59077.514055636369</v>
      </c>
      <c r="Q27" s="16">
        <f>((O27-P27)/P27)*100</f>
        <v>38.44247916893665</v>
      </c>
      <c r="R27" s="4" t="s">
        <v>572</v>
      </c>
    </row>
    <row r="28" spans="1:18" x14ac:dyDescent="0.35">
      <c r="A28" t="s">
        <v>326</v>
      </c>
      <c r="B28" t="s">
        <v>327</v>
      </c>
      <c r="C28" t="s">
        <v>511</v>
      </c>
      <c r="D28" t="s">
        <v>512</v>
      </c>
      <c r="E28" s="4">
        <v>188.04480000000001</v>
      </c>
      <c r="F28" s="4">
        <v>193.11969999999999</v>
      </c>
      <c r="G28" s="4">
        <v>196.84530000000001</v>
      </c>
      <c r="H28" s="4">
        <v>182.6799</v>
      </c>
      <c r="I28" s="4">
        <v>182.84379999999999</v>
      </c>
      <c r="J28" s="4">
        <v>193.2081</v>
      </c>
      <c r="K28" s="4">
        <v>214.5975</v>
      </c>
      <c r="L28" s="4">
        <v>225.26929999999999</v>
      </c>
      <c r="M28" s="4">
        <v>245.56030000000001</v>
      </c>
      <c r="N28" s="4">
        <v>293.0829</v>
      </c>
      <c r="O28" s="4">
        <v>302.69979999999998</v>
      </c>
      <c r="P28" s="16">
        <f>AVERAGE(E28:O28)</f>
        <v>219.81376363636363</v>
      </c>
      <c r="Q28" s="16">
        <f>((O28-P28)/P28)*100</f>
        <v>37.707391471970851</v>
      </c>
      <c r="R28" s="4" t="s">
        <v>572</v>
      </c>
    </row>
    <row r="29" spans="1:18" x14ac:dyDescent="0.35">
      <c r="A29" t="s">
        <v>188</v>
      </c>
      <c r="B29" t="s">
        <v>189</v>
      </c>
      <c r="C29" t="s">
        <v>511</v>
      </c>
      <c r="D29" t="s">
        <v>512</v>
      </c>
      <c r="E29" s="4">
        <v>920317</v>
      </c>
      <c r="F29" s="4">
        <v>1201110</v>
      </c>
      <c r="G29" s="4">
        <v>1186950</v>
      </c>
      <c r="H29" s="4">
        <v>1323940</v>
      </c>
      <c r="I29" s="4">
        <v>1656620</v>
      </c>
      <c r="J29" s="4">
        <v>1823050</v>
      </c>
      <c r="K29" s="4">
        <v>1827640</v>
      </c>
      <c r="L29" s="4">
        <v>1856720</v>
      </c>
      <c r="M29" s="4">
        <v>2039130</v>
      </c>
      <c r="N29" s="4">
        <v>2102390</v>
      </c>
      <c r="O29" s="4">
        <v>2274230</v>
      </c>
      <c r="P29" s="16">
        <f>AVERAGE(E29:O29)</f>
        <v>1655645.1818181819</v>
      </c>
      <c r="Q29" s="16">
        <f>((O29-P29)/P29)*100</f>
        <v>37.362160985634986</v>
      </c>
      <c r="R29" s="4" t="s">
        <v>572</v>
      </c>
    </row>
    <row r="30" spans="1:18" x14ac:dyDescent="0.35">
      <c r="A30" t="s">
        <v>324</v>
      </c>
      <c r="B30" t="s">
        <v>325</v>
      </c>
      <c r="C30" t="s">
        <v>511</v>
      </c>
      <c r="D30" t="s">
        <v>512</v>
      </c>
      <c r="E30" s="4">
        <v>122211</v>
      </c>
      <c r="F30" s="4">
        <v>149360</v>
      </c>
      <c r="G30" s="4">
        <v>174195</v>
      </c>
      <c r="H30" s="4">
        <v>168335</v>
      </c>
      <c r="I30" s="4">
        <v>199591</v>
      </c>
      <c r="J30" s="4">
        <v>224143</v>
      </c>
      <c r="K30" s="4">
        <v>250092</v>
      </c>
      <c r="L30" s="4">
        <v>271836</v>
      </c>
      <c r="M30" s="4">
        <v>284585</v>
      </c>
      <c r="N30" s="4">
        <v>292774</v>
      </c>
      <c r="O30" s="4">
        <v>304889</v>
      </c>
      <c r="P30" s="16">
        <f>AVERAGE(E30:O30)</f>
        <v>222001</v>
      </c>
      <c r="Q30" s="16">
        <f>((O30-P30)/P30)*100</f>
        <v>37.336768753293903</v>
      </c>
      <c r="R30" s="4" t="s">
        <v>572</v>
      </c>
    </row>
    <row r="31" spans="1:18" x14ac:dyDescent="0.35">
      <c r="A31" t="s">
        <v>204</v>
      </c>
      <c r="B31" t="s">
        <v>205</v>
      </c>
      <c r="C31" t="s">
        <v>511</v>
      </c>
      <c r="D31" t="s">
        <v>512</v>
      </c>
      <c r="E31" s="4">
        <v>15056.929760000001</v>
      </c>
      <c r="F31" s="4">
        <v>17110.587447000002</v>
      </c>
      <c r="G31" s="4">
        <v>21972.004086000001</v>
      </c>
      <c r="H31" s="4">
        <v>23820.23</v>
      </c>
      <c r="I31" s="4">
        <v>26425.379437</v>
      </c>
      <c r="J31" s="4">
        <v>28840.26338</v>
      </c>
      <c r="K31" s="4">
        <v>30937.277606</v>
      </c>
      <c r="L31" s="4">
        <v>33593.843661999999</v>
      </c>
      <c r="M31" s="4">
        <v>35826.925775000003</v>
      </c>
      <c r="N31" s="4">
        <v>37517.410281999997</v>
      </c>
      <c r="O31" s="4">
        <v>38654.727745999997</v>
      </c>
      <c r="P31" s="16">
        <f>AVERAGE(E31:O31)</f>
        <v>28159.598107363632</v>
      </c>
      <c r="Q31" s="16">
        <f>((O31-P31)/P31)*100</f>
        <v>37.270168411572349</v>
      </c>
      <c r="R31" s="4" t="s">
        <v>572</v>
      </c>
    </row>
    <row r="32" spans="1:18" x14ac:dyDescent="0.35">
      <c r="A32" t="s">
        <v>62</v>
      </c>
      <c r="B32" t="s">
        <v>63</v>
      </c>
      <c r="C32" t="s">
        <v>511</v>
      </c>
      <c r="D32" t="s">
        <v>512</v>
      </c>
      <c r="E32" s="4">
        <v>897.73152489999995</v>
      </c>
      <c r="F32" s="4">
        <v>1196.091805</v>
      </c>
      <c r="G32" s="4">
        <v>1258.3323370000001</v>
      </c>
      <c r="H32" s="4">
        <v>1264.758198</v>
      </c>
      <c r="I32" s="4">
        <v>1585.472534</v>
      </c>
      <c r="J32" s="4">
        <v>1820.2076259999999</v>
      </c>
      <c r="K32" s="4">
        <v>1823.69211</v>
      </c>
      <c r="L32" s="4">
        <v>1798.3337260000001</v>
      </c>
      <c r="M32" s="4">
        <v>1944.782821</v>
      </c>
      <c r="N32" s="4">
        <v>2059.2586529999999</v>
      </c>
      <c r="O32" s="4">
        <v>2212.6388299999999</v>
      </c>
      <c r="P32" s="16">
        <f>AVERAGE(E32:O32)</f>
        <v>1623.7545604454544</v>
      </c>
      <c r="Q32" s="16">
        <f>((O32-P32)/P32)*100</f>
        <v>36.266827752156907</v>
      </c>
      <c r="R32" s="4" t="s">
        <v>572</v>
      </c>
    </row>
    <row r="33" spans="1:18" x14ac:dyDescent="0.35">
      <c r="A33" t="s">
        <v>318</v>
      </c>
      <c r="B33" t="s">
        <v>319</v>
      </c>
      <c r="C33" t="s">
        <v>511</v>
      </c>
      <c r="D33" t="s">
        <v>512</v>
      </c>
      <c r="E33" s="4">
        <v>137264</v>
      </c>
      <c r="F33" s="4">
        <v>152386</v>
      </c>
      <c r="G33" s="4">
        <v>170078</v>
      </c>
      <c r="H33" s="4">
        <v>168153</v>
      </c>
      <c r="I33" s="4">
        <v>177407</v>
      </c>
      <c r="J33" s="4">
        <v>213587</v>
      </c>
      <c r="K33" s="4">
        <v>224384</v>
      </c>
      <c r="L33" s="4">
        <v>231219</v>
      </c>
      <c r="M33" s="4">
        <v>244361</v>
      </c>
      <c r="N33" s="4">
        <v>270556</v>
      </c>
      <c r="O33" s="4">
        <v>278655</v>
      </c>
      <c r="P33" s="16">
        <f>AVERAGE(E33:O33)</f>
        <v>206186.36363636365</v>
      </c>
      <c r="Q33" s="16">
        <f>((O33-P33)/P33)*100</f>
        <v>35.147152840545836</v>
      </c>
      <c r="R33" s="4" t="s">
        <v>572</v>
      </c>
    </row>
    <row r="34" spans="1:18" x14ac:dyDescent="0.35">
      <c r="A34" t="s">
        <v>422</v>
      </c>
      <c r="B34" t="s">
        <v>423</v>
      </c>
      <c r="C34" t="s">
        <v>511</v>
      </c>
      <c r="D34" t="s">
        <v>512</v>
      </c>
      <c r="E34" s="4">
        <v>18610.460327000001</v>
      </c>
      <c r="F34" s="4">
        <v>21501.741757</v>
      </c>
      <c r="G34" s="4">
        <v>27368.386358</v>
      </c>
      <c r="H34" s="4">
        <v>28573.777052000001</v>
      </c>
      <c r="I34" s="4">
        <v>31407.908611999999</v>
      </c>
      <c r="J34" s="4">
        <v>33878.631649000003</v>
      </c>
      <c r="K34" s="4">
        <v>39087.748240000001</v>
      </c>
      <c r="L34" s="4">
        <v>44413.616115999997</v>
      </c>
      <c r="M34" s="4">
        <v>48219.734751999997</v>
      </c>
      <c r="N34" s="4">
        <v>45623.490991999999</v>
      </c>
      <c r="O34" s="4">
        <v>47388.395822999999</v>
      </c>
      <c r="P34" s="16">
        <f>AVERAGE(E34:O34)</f>
        <v>35097.626516181816</v>
      </c>
      <c r="Q34" s="16">
        <f>((O34-P34)/P34)*100</f>
        <v>35.018804764907692</v>
      </c>
      <c r="R34" s="4" t="s">
        <v>572</v>
      </c>
    </row>
    <row r="35" spans="1:18" x14ac:dyDescent="0.35">
      <c r="A35" t="s">
        <v>350</v>
      </c>
      <c r="B35" t="s">
        <v>351</v>
      </c>
      <c r="C35" t="s">
        <v>511</v>
      </c>
      <c r="D35" t="s">
        <v>512</v>
      </c>
      <c r="E35" s="4">
        <v>3152.324689</v>
      </c>
      <c r="F35" s="4">
        <v>3824.788145</v>
      </c>
      <c r="G35" s="4">
        <v>4860.0938429999997</v>
      </c>
      <c r="H35" s="4">
        <v>5378.9258950000003</v>
      </c>
      <c r="I35" s="4">
        <v>5773.0845680000002</v>
      </c>
      <c r="J35" s="4">
        <v>6563.3205699999999</v>
      </c>
      <c r="K35" s="4">
        <v>7334.9176969999999</v>
      </c>
      <c r="L35" s="4">
        <v>7621.9233080000004</v>
      </c>
      <c r="M35" s="4">
        <v>8016.5919279999998</v>
      </c>
      <c r="N35" s="4">
        <v>8277.6131939999996</v>
      </c>
      <c r="O35" s="4">
        <v>8475.6815330000009</v>
      </c>
      <c r="P35" s="16">
        <f>AVERAGE(E35:O35)</f>
        <v>6298.1150336363635</v>
      </c>
      <c r="Q35" s="16">
        <f>((O35-P35)/P35)*100</f>
        <v>34.574892451692307</v>
      </c>
      <c r="R35" s="4" t="s">
        <v>572</v>
      </c>
    </row>
    <row r="36" spans="1:18" x14ac:dyDescent="0.35">
      <c r="A36" t="s">
        <v>31</v>
      </c>
      <c r="B36" t="s">
        <v>32</v>
      </c>
      <c r="C36" t="s">
        <v>511</v>
      </c>
      <c r="D36" t="s">
        <v>512</v>
      </c>
      <c r="E36" s="4">
        <v>1273.180597</v>
      </c>
      <c r="F36" s="4">
        <v>1356.078278</v>
      </c>
      <c r="G36" s="4">
        <v>1611.6343320000001</v>
      </c>
      <c r="H36" s="4">
        <v>1739.781489</v>
      </c>
      <c r="I36" s="4">
        <v>2026.8644690000001</v>
      </c>
      <c r="J36" s="4">
        <v>2355.652126</v>
      </c>
      <c r="K36" s="4">
        <v>2472.3849070000001</v>
      </c>
      <c r="L36" s="4">
        <v>2714.505635</v>
      </c>
      <c r="M36" s="4">
        <v>3093.6472269999999</v>
      </c>
      <c r="N36" s="4">
        <v>3066.6813870000001</v>
      </c>
      <c r="O36" s="4">
        <v>3007.0290300000001</v>
      </c>
      <c r="P36" s="16">
        <f>AVERAGE(E36:O36)</f>
        <v>2247.0399524545455</v>
      </c>
      <c r="Q36" s="16">
        <f>((O36-P36)/P36)*100</f>
        <v>33.821787490484247</v>
      </c>
      <c r="R36" s="4" t="s">
        <v>572</v>
      </c>
    </row>
    <row r="37" spans="1:18" x14ac:dyDescent="0.35">
      <c r="A37" t="s">
        <v>82</v>
      </c>
      <c r="B37" t="s">
        <v>83</v>
      </c>
      <c r="C37" t="s">
        <v>511</v>
      </c>
      <c r="D37" t="s">
        <v>512</v>
      </c>
      <c r="E37" s="4">
        <v>14451.902468</v>
      </c>
      <c r="F37" s="4">
        <v>16737.071816</v>
      </c>
      <c r="G37" s="4">
        <v>19788.515874000001</v>
      </c>
      <c r="H37" s="4">
        <v>18648.373312</v>
      </c>
      <c r="I37" s="4">
        <v>21565.722425</v>
      </c>
      <c r="J37" s="4">
        <v>25839.749199000002</v>
      </c>
      <c r="K37" s="4">
        <v>29306.223081</v>
      </c>
      <c r="L37" s="4">
        <v>32671.683661999999</v>
      </c>
      <c r="M37" s="4">
        <v>35917.650629999996</v>
      </c>
      <c r="N37" s="4">
        <v>37917.704899999997</v>
      </c>
      <c r="O37" s="4">
        <v>34991.160100000001</v>
      </c>
      <c r="P37" s="16">
        <f>AVERAGE(E37:O37)</f>
        <v>26166.887042454538</v>
      </c>
      <c r="Q37" s="16">
        <f>((O37-P37)/P37)*100</f>
        <v>33.723052509947003</v>
      </c>
      <c r="R37" s="4" t="s">
        <v>572</v>
      </c>
    </row>
    <row r="38" spans="1:18" x14ac:dyDescent="0.35">
      <c r="A38" t="s">
        <v>303</v>
      </c>
      <c r="B38" t="s">
        <v>304</v>
      </c>
      <c r="C38" t="s">
        <v>511</v>
      </c>
      <c r="D38" t="s">
        <v>512</v>
      </c>
      <c r="E38" s="4">
        <v>6763.6716109999998</v>
      </c>
      <c r="F38" s="4">
        <v>7423.3774290000001</v>
      </c>
      <c r="G38" s="4">
        <v>8496.9658419999996</v>
      </c>
      <c r="H38" s="4">
        <v>8298.6951449999997</v>
      </c>
      <c r="I38" s="4">
        <v>8758.6223289999998</v>
      </c>
      <c r="J38" s="4">
        <v>9774.3166920000003</v>
      </c>
      <c r="K38" s="4">
        <v>10532.001130000001</v>
      </c>
      <c r="L38" s="4">
        <v>10982.972255999999</v>
      </c>
      <c r="M38" s="4">
        <v>11880.438824000001</v>
      </c>
      <c r="N38" s="4">
        <v>12611.087030999999</v>
      </c>
      <c r="O38" s="4">
        <v>13184.989878</v>
      </c>
      <c r="P38" s="16">
        <f>AVERAGE(E38:O38)</f>
        <v>9882.4671060909095</v>
      </c>
      <c r="Q38" s="16">
        <f>((O38-P38)/P38)*100</f>
        <v>33.417999133775318</v>
      </c>
      <c r="R38" s="4" t="s">
        <v>572</v>
      </c>
    </row>
    <row r="39" spans="1:18" x14ac:dyDescent="0.35">
      <c r="A39" t="s">
        <v>277</v>
      </c>
      <c r="B39" t="s">
        <v>278</v>
      </c>
      <c r="C39" t="s">
        <v>511</v>
      </c>
      <c r="D39" t="s">
        <v>512</v>
      </c>
      <c r="E39" s="4">
        <v>14502.55371</v>
      </c>
      <c r="F39" s="4">
        <v>20182.477481000002</v>
      </c>
      <c r="G39" s="4">
        <v>31862.554101999998</v>
      </c>
      <c r="H39" s="4">
        <v>36906.181381000002</v>
      </c>
      <c r="I39" s="4">
        <v>49540.813342000001</v>
      </c>
      <c r="J39" s="4">
        <v>59977.326086000001</v>
      </c>
      <c r="K39" s="4">
        <v>59937.797558999999</v>
      </c>
      <c r="L39" s="4">
        <v>60269.734044999997</v>
      </c>
      <c r="M39" s="4">
        <v>65446.402658999999</v>
      </c>
      <c r="N39" s="4">
        <v>59687.373957999996</v>
      </c>
      <c r="O39" s="4">
        <v>63225.097050999997</v>
      </c>
      <c r="P39" s="16">
        <f>AVERAGE(E39:O39)</f>
        <v>47412.573761272724</v>
      </c>
      <c r="Q39" s="16">
        <f>((O39-P39)/P39)*100</f>
        <v>33.350906806588867</v>
      </c>
      <c r="R39" s="4" t="s">
        <v>572</v>
      </c>
    </row>
    <row r="40" spans="1:18" x14ac:dyDescent="0.35">
      <c r="A40" t="s">
        <v>78</v>
      </c>
      <c r="B40" t="s">
        <v>79</v>
      </c>
      <c r="C40" t="s">
        <v>511</v>
      </c>
      <c r="D40" t="s">
        <v>512</v>
      </c>
      <c r="E40" s="4">
        <v>17800.887795999999</v>
      </c>
      <c r="F40" s="4">
        <v>20343.635320000001</v>
      </c>
      <c r="G40" s="4">
        <v>24224.9031</v>
      </c>
      <c r="H40" s="4">
        <v>24277.493861999999</v>
      </c>
      <c r="I40" s="4">
        <v>24884.505034999998</v>
      </c>
      <c r="J40" s="4">
        <v>25381.616733999999</v>
      </c>
      <c r="K40" s="4">
        <v>27040.562587</v>
      </c>
      <c r="L40" s="4">
        <v>31273.049200000001</v>
      </c>
      <c r="M40" s="4">
        <v>35372.603446000001</v>
      </c>
      <c r="N40" s="4">
        <v>33145.096414</v>
      </c>
      <c r="O40" s="4">
        <v>36374.849864999996</v>
      </c>
      <c r="P40" s="16">
        <f>AVERAGE(E40:O40)</f>
        <v>27283.563941727272</v>
      </c>
      <c r="Q40" s="16">
        <f>((O40-P40)/P40)*100</f>
        <v>33.321474946198585</v>
      </c>
      <c r="R40" s="4" t="s">
        <v>572</v>
      </c>
    </row>
    <row r="41" spans="1:18" x14ac:dyDescent="0.35">
      <c r="A41" t="s">
        <v>404</v>
      </c>
      <c r="B41" t="s">
        <v>405</v>
      </c>
      <c r="C41" t="s">
        <v>511</v>
      </c>
      <c r="D41" t="s">
        <v>512</v>
      </c>
      <c r="E41" s="4">
        <v>10277.598152</v>
      </c>
      <c r="F41" s="4">
        <v>12664.165102999999</v>
      </c>
      <c r="G41" s="4">
        <v>19271.523179</v>
      </c>
      <c r="H41" s="4">
        <v>20214.385965000001</v>
      </c>
      <c r="I41" s="4">
        <v>22583.157895</v>
      </c>
      <c r="J41" s="4">
        <v>29233.333332999999</v>
      </c>
      <c r="K41" s="4">
        <v>35164.210526000003</v>
      </c>
      <c r="L41" s="4">
        <v>39197.543859999998</v>
      </c>
      <c r="M41" s="4">
        <v>43524.210526000003</v>
      </c>
      <c r="N41" s="4">
        <v>35799.628571000001</v>
      </c>
      <c r="O41" s="4">
        <v>36179.885713999996</v>
      </c>
      <c r="P41" s="16">
        <f>AVERAGE(E41:O41)</f>
        <v>27646.331165818181</v>
      </c>
      <c r="Q41" s="16">
        <f>((O41-P41)/P41)*100</f>
        <v>30.866860767162734</v>
      </c>
      <c r="R41" s="4" t="s">
        <v>572</v>
      </c>
    </row>
    <row r="42" spans="1:18" x14ac:dyDescent="0.35">
      <c r="A42" t="s">
        <v>253</v>
      </c>
      <c r="B42" t="s">
        <v>254</v>
      </c>
      <c r="C42" t="s">
        <v>511</v>
      </c>
      <c r="D42" t="s">
        <v>512</v>
      </c>
      <c r="E42" s="4">
        <v>14789.661808999999</v>
      </c>
      <c r="F42" s="4">
        <v>18340.447242999999</v>
      </c>
      <c r="G42" s="4">
        <v>20917.444920000002</v>
      </c>
      <c r="H42" s="4">
        <v>21475.520709</v>
      </c>
      <c r="I42" s="4">
        <v>28123.640998999999</v>
      </c>
      <c r="J42" s="4">
        <v>36709.860068000002</v>
      </c>
      <c r="K42" s="4">
        <v>43031.577365999998</v>
      </c>
      <c r="L42" s="4">
        <v>51552.075901999997</v>
      </c>
      <c r="M42" s="4">
        <v>55347.998648000001</v>
      </c>
      <c r="N42" s="4">
        <v>45361.678146999999</v>
      </c>
      <c r="O42" s="4">
        <v>45310.877912999997</v>
      </c>
      <c r="P42" s="16">
        <f>AVERAGE(E42:O42)</f>
        <v>34632.798520363642</v>
      </c>
      <c r="Q42" s="16">
        <f>((O42-P42)/P42)*100</f>
        <v>30.832274170271806</v>
      </c>
      <c r="R42" s="4" t="s">
        <v>572</v>
      </c>
    </row>
    <row r="43" spans="1:18" x14ac:dyDescent="0.35">
      <c r="A43" t="s">
        <v>171</v>
      </c>
      <c r="B43" t="s">
        <v>172</v>
      </c>
      <c r="C43" t="s">
        <v>511</v>
      </c>
      <c r="D43" t="s">
        <v>512</v>
      </c>
      <c r="E43" s="4">
        <v>10841.742348</v>
      </c>
      <c r="F43" s="4">
        <v>12275.501784</v>
      </c>
      <c r="G43" s="4">
        <v>13789.715133</v>
      </c>
      <c r="H43" s="4">
        <v>14587.496229</v>
      </c>
      <c r="I43" s="4">
        <v>15839.344591999999</v>
      </c>
      <c r="J43" s="4">
        <v>17710.315006000001</v>
      </c>
      <c r="K43" s="4">
        <v>18528.601901000002</v>
      </c>
      <c r="L43" s="4">
        <v>18499.710127999999</v>
      </c>
      <c r="M43" s="4">
        <v>19756.494435000001</v>
      </c>
      <c r="N43" s="4">
        <v>20979.767785</v>
      </c>
      <c r="O43" s="4">
        <v>21643.936938999999</v>
      </c>
      <c r="P43" s="16">
        <f>AVERAGE(E43:O43)</f>
        <v>16768.420570909089</v>
      </c>
      <c r="Q43" s="16">
        <f>((O43-P43)/P43)*100</f>
        <v>29.07558495132966</v>
      </c>
      <c r="R43" s="4" t="s">
        <v>572</v>
      </c>
    </row>
    <row r="44" spans="1:18" x14ac:dyDescent="0.35">
      <c r="A44" t="s">
        <v>309</v>
      </c>
      <c r="B44" t="s">
        <v>310</v>
      </c>
      <c r="C44" t="s">
        <v>511</v>
      </c>
      <c r="D44" t="s">
        <v>512</v>
      </c>
      <c r="E44" s="4">
        <v>9043.7153560000006</v>
      </c>
      <c r="F44" s="4">
        <v>10325.618017000001</v>
      </c>
      <c r="G44" s="4">
        <v>12545.438604999999</v>
      </c>
      <c r="H44" s="4">
        <v>12854.985463999999</v>
      </c>
      <c r="I44" s="4">
        <v>16002.656434</v>
      </c>
      <c r="J44" s="4">
        <v>18913.574370999999</v>
      </c>
      <c r="K44" s="4">
        <v>18851.513890999999</v>
      </c>
      <c r="L44" s="4">
        <v>19271.168018</v>
      </c>
      <c r="M44" s="4">
        <v>20002.968838000001</v>
      </c>
      <c r="N44" s="4">
        <v>21410.840908999999</v>
      </c>
      <c r="O44" s="4">
        <v>21131.983246</v>
      </c>
      <c r="P44" s="16">
        <f>AVERAGE(E44:O44)</f>
        <v>16395.860286272724</v>
      </c>
      <c r="Q44" s="16">
        <f>((O44-P44)/P44)*100</f>
        <v>28.88609000707666</v>
      </c>
      <c r="R44" s="4" t="s">
        <v>572</v>
      </c>
    </row>
    <row r="45" spans="1:18" x14ac:dyDescent="0.35">
      <c r="A45" t="s">
        <v>282</v>
      </c>
      <c r="B45" t="s">
        <v>283</v>
      </c>
      <c r="C45" t="s">
        <v>511</v>
      </c>
      <c r="D45" t="s">
        <v>512</v>
      </c>
      <c r="E45" s="4">
        <v>3414.055566</v>
      </c>
      <c r="F45" s="4">
        <v>4234.9998230000001</v>
      </c>
      <c r="G45" s="4">
        <v>5623.2164489999996</v>
      </c>
      <c r="H45" s="4">
        <v>4583.8503680000003</v>
      </c>
      <c r="I45" s="4">
        <v>7189.4818240000004</v>
      </c>
      <c r="J45" s="4">
        <v>10409.797649</v>
      </c>
      <c r="K45" s="4">
        <v>12292.770630999999</v>
      </c>
      <c r="L45" s="4">
        <v>12582.122604</v>
      </c>
      <c r="M45" s="4">
        <v>12226.514722</v>
      </c>
      <c r="N45" s="4">
        <v>11749.62062</v>
      </c>
      <c r="O45" s="4">
        <v>11183.458130999999</v>
      </c>
      <c r="P45" s="16">
        <f>AVERAGE(E45:O45)</f>
        <v>8680.8989442727252</v>
      </c>
      <c r="Q45" s="16">
        <f>((O45-P45)/P45)*100</f>
        <v>28.828341428606912</v>
      </c>
      <c r="R45" s="4" t="s">
        <v>572</v>
      </c>
    </row>
    <row r="46" spans="1:18" x14ac:dyDescent="0.35">
      <c r="A46" t="s">
        <v>198</v>
      </c>
      <c r="B46" t="s">
        <v>199</v>
      </c>
      <c r="C46" t="s">
        <v>511</v>
      </c>
      <c r="D46" t="s">
        <v>512</v>
      </c>
      <c r="E46" s="4">
        <v>153967</v>
      </c>
      <c r="F46" s="4">
        <v>178707</v>
      </c>
      <c r="G46" s="4">
        <v>215840</v>
      </c>
      <c r="H46" s="4">
        <v>207419</v>
      </c>
      <c r="I46" s="4">
        <v>233610</v>
      </c>
      <c r="J46" s="4">
        <v>261629</v>
      </c>
      <c r="K46" s="4">
        <v>257297</v>
      </c>
      <c r="L46" s="4">
        <v>292489</v>
      </c>
      <c r="M46" s="4">
        <v>308417</v>
      </c>
      <c r="N46" s="4">
        <v>299094</v>
      </c>
      <c r="O46" s="4">
        <v>317748</v>
      </c>
      <c r="P46" s="16">
        <f>AVERAGE(E46:O46)</f>
        <v>247837.90909090909</v>
      </c>
      <c r="Q46" s="16">
        <f>((O46-P46)/P46)*100</f>
        <v>28.207989312662935</v>
      </c>
      <c r="R46" s="4" t="s">
        <v>572</v>
      </c>
    </row>
    <row r="47" spans="1:18" x14ac:dyDescent="0.35">
      <c r="A47" t="s">
        <v>110</v>
      </c>
      <c r="B47" t="s">
        <v>111</v>
      </c>
      <c r="C47" t="s">
        <v>511</v>
      </c>
      <c r="D47" t="s">
        <v>512</v>
      </c>
      <c r="E47" s="4">
        <v>38116.351525999999</v>
      </c>
      <c r="F47" s="4">
        <v>44169.678153000001</v>
      </c>
      <c r="G47" s="4">
        <v>48288.967302999998</v>
      </c>
      <c r="H47" s="4">
        <v>48376.555306000002</v>
      </c>
      <c r="I47" s="4">
        <v>53982.886257999999</v>
      </c>
      <c r="J47" s="4">
        <v>57811.180658999998</v>
      </c>
      <c r="K47" s="4">
        <v>60657.780261</v>
      </c>
      <c r="L47" s="4">
        <v>62661.773591999998</v>
      </c>
      <c r="M47" s="4">
        <v>66065.015410000007</v>
      </c>
      <c r="N47" s="4">
        <v>68802.092021000004</v>
      </c>
      <c r="O47" s="4">
        <v>72342.967648000005</v>
      </c>
      <c r="P47" s="16">
        <f>AVERAGE(E47:O47)</f>
        <v>56479.568012454547</v>
      </c>
      <c r="Q47" s="16">
        <f>((O47-P47)/P47)*100</f>
        <v>28.086970551983249</v>
      </c>
      <c r="R47" s="4" t="s">
        <v>572</v>
      </c>
    </row>
    <row r="48" spans="1:18" x14ac:dyDescent="0.35">
      <c r="A48" t="s">
        <v>184</v>
      </c>
      <c r="B48" t="s">
        <v>185</v>
      </c>
      <c r="C48" t="s">
        <v>511</v>
      </c>
      <c r="D48" t="s">
        <v>512</v>
      </c>
      <c r="E48" s="4">
        <v>364571</v>
      </c>
      <c r="F48" s="4">
        <v>432217</v>
      </c>
      <c r="G48" s="4">
        <v>510229</v>
      </c>
      <c r="H48" s="4">
        <v>539580</v>
      </c>
      <c r="I48" s="4">
        <v>755094</v>
      </c>
      <c r="J48" s="4">
        <v>892969</v>
      </c>
      <c r="K48" s="4">
        <v>917870</v>
      </c>
      <c r="L48" s="4">
        <v>912524</v>
      </c>
      <c r="M48" s="4">
        <v>890815</v>
      </c>
      <c r="N48" s="4">
        <v>860854</v>
      </c>
      <c r="O48" s="4">
        <v>932256</v>
      </c>
      <c r="P48" s="16">
        <f>AVERAGE(E48:O48)</f>
        <v>728089</v>
      </c>
      <c r="Q48" s="16">
        <f>((O48-P48)/P48)*100</f>
        <v>28.041489433297301</v>
      </c>
      <c r="R48" s="4" t="s">
        <v>572</v>
      </c>
    </row>
    <row r="49" spans="1:18" x14ac:dyDescent="0.35">
      <c r="A49" t="s">
        <v>227</v>
      </c>
      <c r="B49" t="s">
        <v>228</v>
      </c>
      <c r="C49" t="s">
        <v>511</v>
      </c>
      <c r="D49" t="s">
        <v>512</v>
      </c>
      <c r="E49" s="4">
        <v>21796.351575000001</v>
      </c>
      <c r="F49" s="4">
        <v>24577.114428000001</v>
      </c>
      <c r="G49" s="4">
        <v>29227.350569999999</v>
      </c>
      <c r="H49" s="4">
        <v>35477.118069999997</v>
      </c>
      <c r="I49" s="4">
        <v>38419.626627999998</v>
      </c>
      <c r="J49" s="4">
        <v>40075.674163000003</v>
      </c>
      <c r="K49" s="4">
        <v>43868.565282000003</v>
      </c>
      <c r="L49" s="4">
        <v>46014.226807999999</v>
      </c>
      <c r="M49" s="4">
        <v>47833.413748999999</v>
      </c>
      <c r="N49" s="4">
        <v>49459.296462999999</v>
      </c>
      <c r="O49" s="4">
        <v>49598.825982000002</v>
      </c>
      <c r="P49" s="16">
        <f>AVERAGE(E49:O49)</f>
        <v>38758.869428909093</v>
      </c>
      <c r="Q49" s="16">
        <f>((O49-P49)/P49)*100</f>
        <v>27.967679947356018</v>
      </c>
      <c r="R49" s="4" t="s">
        <v>572</v>
      </c>
    </row>
    <row r="50" spans="1:18" x14ac:dyDescent="0.35">
      <c r="A50" t="s">
        <v>151</v>
      </c>
      <c r="B50" t="s">
        <v>152</v>
      </c>
      <c r="C50" t="s">
        <v>511</v>
      </c>
      <c r="D50" t="s">
        <v>512</v>
      </c>
      <c r="E50" s="4">
        <v>4375.8659360000001</v>
      </c>
      <c r="F50" s="4">
        <v>5836.2612250000002</v>
      </c>
      <c r="G50" s="4">
        <v>7009.8099970000003</v>
      </c>
      <c r="H50" s="4">
        <v>6493.151288</v>
      </c>
      <c r="I50" s="4">
        <v>6992.497899</v>
      </c>
      <c r="J50" s="4">
        <v>6511.123904</v>
      </c>
      <c r="K50" s="4">
        <v>7504.7789890000004</v>
      </c>
      <c r="L50" s="4">
        <v>8263.0335250000007</v>
      </c>
      <c r="M50" s="4">
        <v>8765.0373670000008</v>
      </c>
      <c r="N50" s="4">
        <v>8857.7903619999997</v>
      </c>
      <c r="O50" s="4">
        <v>9275.8869219999997</v>
      </c>
      <c r="P50" s="16">
        <f>AVERAGE(E50:O50)</f>
        <v>7262.2943103636362</v>
      </c>
      <c r="Q50" s="16">
        <f>((O50-P50)/P50)*100</f>
        <v>27.726673218997362</v>
      </c>
      <c r="R50" s="4" t="s">
        <v>572</v>
      </c>
    </row>
    <row r="51" spans="1:18" x14ac:dyDescent="0.35">
      <c r="A51" t="s">
        <v>169</v>
      </c>
      <c r="B51" t="s">
        <v>170</v>
      </c>
      <c r="C51" t="s">
        <v>511</v>
      </c>
      <c r="D51" t="s">
        <v>512</v>
      </c>
      <c r="E51" s="4">
        <v>193536</v>
      </c>
      <c r="F51" s="4">
        <v>211597</v>
      </c>
      <c r="G51" s="4">
        <v>219280</v>
      </c>
      <c r="H51" s="4">
        <v>214046</v>
      </c>
      <c r="I51" s="4">
        <v>228638</v>
      </c>
      <c r="J51" s="4">
        <v>248514</v>
      </c>
      <c r="K51" s="4">
        <v>262629</v>
      </c>
      <c r="L51" s="4">
        <v>275697</v>
      </c>
      <c r="M51" s="4">
        <v>291459</v>
      </c>
      <c r="N51" s="4">
        <v>309384</v>
      </c>
      <c r="O51" s="4">
        <v>320881</v>
      </c>
      <c r="P51" s="16">
        <f>AVERAGE(E51:O51)</f>
        <v>252332.81818181818</v>
      </c>
      <c r="Q51" s="16">
        <f>((O51-P51)/P51)*100</f>
        <v>27.165781412067254</v>
      </c>
      <c r="R51" s="4" t="s">
        <v>572</v>
      </c>
    </row>
    <row r="52" spans="1:18" x14ac:dyDescent="0.35">
      <c r="A52" t="s">
        <v>119</v>
      </c>
      <c r="B52" t="s">
        <v>120</v>
      </c>
      <c r="C52" t="s">
        <v>511</v>
      </c>
      <c r="D52" t="s">
        <v>512</v>
      </c>
      <c r="E52" s="4">
        <v>46802.044000000002</v>
      </c>
      <c r="F52" s="4">
        <v>51007.777000000002</v>
      </c>
      <c r="G52" s="4">
        <v>61762.635000000002</v>
      </c>
      <c r="H52" s="4">
        <v>62519.686000000002</v>
      </c>
      <c r="I52" s="4">
        <v>69555.366999999998</v>
      </c>
      <c r="J52" s="4">
        <v>79276.664000000004</v>
      </c>
      <c r="K52" s="4">
        <v>87924.543999999994</v>
      </c>
      <c r="L52" s="4">
        <v>95129.659</v>
      </c>
      <c r="M52" s="4">
        <v>101726</v>
      </c>
      <c r="N52" s="4">
        <v>99290.380999999994</v>
      </c>
      <c r="O52" s="4">
        <v>98613.971999999994</v>
      </c>
      <c r="P52" s="16">
        <f>AVERAGE(E52:O52)</f>
        <v>77600.793545454537</v>
      </c>
      <c r="Q52" s="16">
        <f>((O52-P52)/P52)*100</f>
        <v>27.078561306511666</v>
      </c>
      <c r="R52" s="4" t="s">
        <v>572</v>
      </c>
    </row>
    <row r="53" spans="1:18" x14ac:dyDescent="0.35">
      <c r="A53" t="s">
        <v>154</v>
      </c>
      <c r="B53" t="s">
        <v>155</v>
      </c>
      <c r="C53" t="s">
        <v>511</v>
      </c>
      <c r="D53" t="s">
        <v>512</v>
      </c>
      <c r="E53" s="4">
        <v>591.83947069999999</v>
      </c>
      <c r="F53" s="4">
        <v>695.99020840000003</v>
      </c>
      <c r="G53" s="4">
        <v>864.65479529999993</v>
      </c>
      <c r="H53" s="4">
        <v>826.7986598</v>
      </c>
      <c r="I53" s="4">
        <v>850.63330980000001</v>
      </c>
      <c r="J53" s="4">
        <v>1099.3858949999999</v>
      </c>
      <c r="K53" s="4">
        <v>989.87555910000003</v>
      </c>
      <c r="L53" s="4">
        <v>1045.790133</v>
      </c>
      <c r="M53" s="4">
        <v>1053.512334</v>
      </c>
      <c r="N53" s="4">
        <v>1047.8081749999999</v>
      </c>
      <c r="O53" s="4">
        <v>1178.2045009999999</v>
      </c>
      <c r="P53" s="16">
        <f>AVERAGE(E53:O53)</f>
        <v>931.31754919090895</v>
      </c>
      <c r="Q53" s="16">
        <f>((O53-P53)/P53)*100</f>
        <v>26.509427640827383</v>
      </c>
      <c r="R53" s="4" t="s">
        <v>572</v>
      </c>
    </row>
    <row r="54" spans="1:18" x14ac:dyDescent="0.35">
      <c r="A54" t="s">
        <v>389</v>
      </c>
      <c r="B54" t="s">
        <v>390</v>
      </c>
      <c r="C54" t="s">
        <v>511</v>
      </c>
      <c r="D54" t="s">
        <v>512</v>
      </c>
      <c r="E54" s="4">
        <v>1016.418229</v>
      </c>
      <c r="F54" s="4">
        <v>1033.5616540000001</v>
      </c>
      <c r="G54" s="4">
        <v>967.19959400000005</v>
      </c>
      <c r="H54" s="4">
        <v>847.39785010000003</v>
      </c>
      <c r="I54" s="4">
        <v>969.93652529999997</v>
      </c>
      <c r="J54" s="4">
        <v>1065.8266699999999</v>
      </c>
      <c r="K54" s="4">
        <v>1059.4988840000001</v>
      </c>
      <c r="L54" s="4">
        <v>1328.0915239999999</v>
      </c>
      <c r="M54" s="4">
        <v>1342.997306</v>
      </c>
      <c r="N54" s="4">
        <v>1375.6042789999999</v>
      </c>
      <c r="O54" s="4">
        <v>1425.9294440000001</v>
      </c>
      <c r="P54" s="16">
        <f>AVERAGE(E54:O54)</f>
        <v>1130.2238144909088</v>
      </c>
      <c r="Q54" s="16">
        <f>((O54-P54)/P54)*100</f>
        <v>26.163457690217506</v>
      </c>
      <c r="R54" s="4" t="s">
        <v>572</v>
      </c>
    </row>
    <row r="55" spans="1:18" x14ac:dyDescent="0.35">
      <c r="A55" t="s">
        <v>160</v>
      </c>
      <c r="B55" t="s">
        <v>161</v>
      </c>
      <c r="C55" t="s">
        <v>511</v>
      </c>
      <c r="D55" t="s">
        <v>512</v>
      </c>
      <c r="E55" s="4">
        <v>698.70066670000006</v>
      </c>
      <c r="F55" s="4">
        <v>758.6835926</v>
      </c>
      <c r="G55" s="4">
        <v>825.97788889999993</v>
      </c>
      <c r="H55" s="4">
        <v>771.27811110000005</v>
      </c>
      <c r="I55" s="4">
        <v>771.01588889999994</v>
      </c>
      <c r="J55" s="4">
        <v>778.64866670000004</v>
      </c>
      <c r="K55" s="4">
        <v>799.88214809999999</v>
      </c>
      <c r="L55" s="4">
        <v>842.62011110000003</v>
      </c>
      <c r="M55" s="4">
        <v>911.48148149999997</v>
      </c>
      <c r="N55" s="4">
        <v>997.00792590000003</v>
      </c>
      <c r="O55" s="4">
        <v>1056.1885930000001</v>
      </c>
      <c r="P55" s="16">
        <f>AVERAGE(E55:O55)</f>
        <v>837.40773404545462</v>
      </c>
      <c r="Q55" s="16">
        <f>((O55-P55)/P55)*100</f>
        <v>26.125965889714365</v>
      </c>
      <c r="R55" s="4" t="s">
        <v>572</v>
      </c>
    </row>
    <row r="56" spans="1:18" x14ac:dyDescent="0.35">
      <c r="A56" t="s">
        <v>238</v>
      </c>
      <c r="B56" t="s">
        <v>239</v>
      </c>
      <c r="C56" t="s">
        <v>511</v>
      </c>
      <c r="D56" t="s">
        <v>512</v>
      </c>
      <c r="E56" s="4">
        <v>4000.2392730000001</v>
      </c>
      <c r="F56" s="4">
        <v>4601.299567</v>
      </c>
      <c r="G56" s="4">
        <v>5081.4329239999997</v>
      </c>
      <c r="H56" s="4">
        <v>4504.5492139999997</v>
      </c>
      <c r="I56" s="4">
        <v>5082.3664779999999</v>
      </c>
      <c r="J56" s="4">
        <v>5739.9774770000004</v>
      </c>
      <c r="K56" s="4">
        <v>5456.0093850000003</v>
      </c>
      <c r="L56" s="4">
        <v>6391.7358940000004</v>
      </c>
      <c r="M56" s="4">
        <v>6657.1709229999997</v>
      </c>
      <c r="N56" s="4">
        <v>6289.1654099999996</v>
      </c>
      <c r="O56" s="4">
        <v>6882.2260240666601</v>
      </c>
      <c r="P56" s="16">
        <f>AVERAGE(E56:O56)</f>
        <v>5516.9247790060599</v>
      </c>
      <c r="Q56" s="16">
        <f>((O56-P56)/P56)*100</f>
        <v>24.747505172738197</v>
      </c>
      <c r="R56" s="4" t="s">
        <v>572</v>
      </c>
    </row>
    <row r="57" spans="1:18" x14ac:dyDescent="0.35">
      <c r="A57" t="s">
        <v>429</v>
      </c>
      <c r="B57" t="s">
        <v>430</v>
      </c>
      <c r="C57" t="s">
        <v>511</v>
      </c>
      <c r="D57" t="s">
        <v>512</v>
      </c>
      <c r="E57" s="4">
        <v>19579.457966000002</v>
      </c>
      <c r="F57" s="4">
        <v>23410.572634</v>
      </c>
      <c r="G57" s="4">
        <v>30366.213119</v>
      </c>
      <c r="H57" s="4">
        <v>31660.911276999999</v>
      </c>
      <c r="I57" s="4">
        <v>40284.481652000002</v>
      </c>
      <c r="J57" s="4">
        <v>47962.439304</v>
      </c>
      <c r="K57" s="4">
        <v>51264.390116000002</v>
      </c>
      <c r="L57" s="4">
        <v>57531.233351000003</v>
      </c>
      <c r="M57" s="4">
        <v>57236.013085999999</v>
      </c>
      <c r="N57" s="4">
        <v>53274.304221999999</v>
      </c>
      <c r="O57" s="4">
        <v>52687.612262000002</v>
      </c>
      <c r="P57" s="16">
        <f>AVERAGE(E57:O57)</f>
        <v>42296.148089909082</v>
      </c>
      <c r="Q57" s="16">
        <f>((O57-P57)/P57)*100</f>
        <v>24.568346389372728</v>
      </c>
      <c r="R57" s="4" t="s">
        <v>572</v>
      </c>
    </row>
    <row r="58" spans="1:18" x14ac:dyDescent="0.35">
      <c r="A58" t="s">
        <v>398</v>
      </c>
      <c r="B58" t="s">
        <v>399</v>
      </c>
      <c r="C58" t="s">
        <v>511</v>
      </c>
      <c r="D58" t="s">
        <v>512</v>
      </c>
      <c r="E58" s="4">
        <v>2202.8092510000001</v>
      </c>
      <c r="F58" s="4">
        <v>2523.4625569999998</v>
      </c>
      <c r="G58" s="4">
        <v>3163.4162419999998</v>
      </c>
      <c r="H58" s="4">
        <v>3163.0005289999999</v>
      </c>
      <c r="I58" s="4">
        <v>3172.9456449999998</v>
      </c>
      <c r="J58" s="4">
        <v>3756.0231600000002</v>
      </c>
      <c r="K58" s="4">
        <v>3866.6182819999999</v>
      </c>
      <c r="L58" s="4">
        <v>4080.9292009999999</v>
      </c>
      <c r="M58" s="4">
        <v>4482.8804239999999</v>
      </c>
      <c r="N58" s="4">
        <v>4087.7754150000001</v>
      </c>
      <c r="O58" s="4">
        <v>4388.5695759999999</v>
      </c>
      <c r="P58" s="16">
        <f>AVERAGE(E58:O58)</f>
        <v>3535.3118438181814</v>
      </c>
      <c r="Q58" s="16">
        <f>((O58-P58)/P58)*100</f>
        <v>24.135289045966857</v>
      </c>
      <c r="R58" s="4" t="s">
        <v>572</v>
      </c>
    </row>
    <row r="59" spans="1:18" x14ac:dyDescent="0.35">
      <c r="A59" t="s">
        <v>359</v>
      </c>
      <c r="B59" t="s">
        <v>360</v>
      </c>
      <c r="C59" t="s">
        <v>511</v>
      </c>
      <c r="D59" t="s">
        <v>512</v>
      </c>
      <c r="E59" s="4">
        <v>147797</v>
      </c>
      <c r="F59" s="4">
        <v>179981</v>
      </c>
      <c r="G59" s="4">
        <v>192226</v>
      </c>
      <c r="H59" s="4">
        <v>192408</v>
      </c>
      <c r="I59" s="4">
        <v>236422</v>
      </c>
      <c r="J59" s="4">
        <v>275967</v>
      </c>
      <c r="K59" s="4">
        <v>290674</v>
      </c>
      <c r="L59" s="4">
        <v>304454</v>
      </c>
      <c r="M59" s="4">
        <v>311539</v>
      </c>
      <c r="N59" s="4">
        <v>304098</v>
      </c>
      <c r="O59" s="4">
        <v>309764</v>
      </c>
      <c r="P59" s="16">
        <f>AVERAGE(E59:O59)</f>
        <v>249575.45454545456</v>
      </c>
      <c r="Q59" s="16">
        <f>((O59-P59)/P59)*100</f>
        <v>24.116372166551919</v>
      </c>
      <c r="R59" s="4" t="s">
        <v>572</v>
      </c>
    </row>
    <row r="60" spans="1:18" x14ac:dyDescent="0.35">
      <c r="A60" t="s">
        <v>337</v>
      </c>
      <c r="B60" t="s">
        <v>338</v>
      </c>
      <c r="C60" t="s">
        <v>511</v>
      </c>
      <c r="D60" t="s">
        <v>512</v>
      </c>
      <c r="E60" s="4">
        <v>10646.15792</v>
      </c>
      <c r="F60" s="4">
        <v>13794.910634</v>
      </c>
      <c r="G60" s="4">
        <v>18504.130753000001</v>
      </c>
      <c r="H60" s="4">
        <v>15929.902137999999</v>
      </c>
      <c r="I60" s="4">
        <v>20030.528042999998</v>
      </c>
      <c r="J60" s="4">
        <v>25099.681461</v>
      </c>
      <c r="K60" s="4">
        <v>24595.319574000001</v>
      </c>
      <c r="L60" s="4">
        <v>28965.906502000002</v>
      </c>
      <c r="M60" s="4">
        <v>30881.166851999998</v>
      </c>
      <c r="N60" s="4">
        <v>27282.581335999999</v>
      </c>
      <c r="O60" s="4">
        <v>27424.071372999999</v>
      </c>
      <c r="P60" s="16">
        <f>AVERAGE(E60:O60)</f>
        <v>22104.941507818181</v>
      </c>
      <c r="Q60" s="16">
        <f>((O60-P60)/P60)*100</f>
        <v>24.063080480446068</v>
      </c>
      <c r="R60" s="4" t="s">
        <v>572</v>
      </c>
    </row>
    <row r="61" spans="1:18" x14ac:dyDescent="0.35">
      <c r="A61" t="s">
        <v>136</v>
      </c>
      <c r="B61" t="s">
        <v>137</v>
      </c>
      <c r="C61" t="s">
        <v>511</v>
      </c>
      <c r="D61" t="s">
        <v>512</v>
      </c>
      <c r="E61" s="4">
        <v>3102.7414509999999</v>
      </c>
      <c r="F61" s="4">
        <v>3405.050612</v>
      </c>
      <c r="G61" s="4">
        <v>3523.1859199999999</v>
      </c>
      <c r="H61" s="4">
        <v>2870.624636</v>
      </c>
      <c r="I61" s="4">
        <v>3140.508836</v>
      </c>
      <c r="J61" s="4">
        <v>3774.530616</v>
      </c>
      <c r="K61" s="4">
        <v>3972.0125710000002</v>
      </c>
      <c r="L61" s="4">
        <v>4190.1432059999997</v>
      </c>
      <c r="M61" s="4">
        <v>4483.4163399999998</v>
      </c>
      <c r="N61" s="4">
        <v>4362.128146</v>
      </c>
      <c r="O61" s="4">
        <v>4671.3133150000003</v>
      </c>
      <c r="P61" s="16">
        <f>AVERAGE(E61:O61)</f>
        <v>3772.332331727273</v>
      </c>
      <c r="Q61" s="16">
        <f>((O61-P61)/P61)*100</f>
        <v>23.830906299315959</v>
      </c>
      <c r="R61" s="4" t="s">
        <v>572</v>
      </c>
    </row>
    <row r="62" spans="1:18" x14ac:dyDescent="0.35">
      <c r="A62" t="s">
        <v>148</v>
      </c>
      <c r="B62" t="s">
        <v>149</v>
      </c>
      <c r="C62" t="s">
        <v>511</v>
      </c>
      <c r="D62" t="s">
        <v>512</v>
      </c>
      <c r="E62" s="4">
        <v>20409.668522</v>
      </c>
      <c r="F62" s="4">
        <v>24758.819717999999</v>
      </c>
      <c r="G62" s="4">
        <v>28526.891009999999</v>
      </c>
      <c r="H62" s="4">
        <v>25977.847814000001</v>
      </c>
      <c r="I62" s="4">
        <v>32174.772956000001</v>
      </c>
      <c r="J62" s="4">
        <v>39566.292433000002</v>
      </c>
      <c r="K62" s="4">
        <v>41939.728979</v>
      </c>
      <c r="L62" s="4">
        <v>47805.069495000003</v>
      </c>
      <c r="M62" s="4">
        <v>39086.625009000003</v>
      </c>
      <c r="N62" s="4">
        <v>37338.430643</v>
      </c>
      <c r="O62" s="4">
        <v>42803.583021999999</v>
      </c>
      <c r="P62" s="16">
        <f>AVERAGE(E62:O62)</f>
        <v>34580.702690999999</v>
      </c>
      <c r="Q62" s="16">
        <f>((O62-P62)/P62)*100</f>
        <v>23.778812144092417</v>
      </c>
      <c r="R62" s="4" t="s">
        <v>572</v>
      </c>
    </row>
    <row r="63" spans="1:18" x14ac:dyDescent="0.35">
      <c r="A63" t="s">
        <v>18</v>
      </c>
      <c r="B63" t="s">
        <v>19</v>
      </c>
      <c r="C63" t="s">
        <v>511</v>
      </c>
      <c r="D63" t="s">
        <v>512</v>
      </c>
      <c r="E63" s="4">
        <v>232557</v>
      </c>
      <c r="F63" s="4">
        <v>287531</v>
      </c>
      <c r="G63" s="4">
        <v>361558</v>
      </c>
      <c r="H63" s="4">
        <v>332976</v>
      </c>
      <c r="I63" s="4">
        <v>423627</v>
      </c>
      <c r="J63" s="4">
        <v>530163</v>
      </c>
      <c r="K63" s="4">
        <v>545982</v>
      </c>
      <c r="L63" s="4">
        <v>552025</v>
      </c>
      <c r="M63" s="4">
        <v>526320</v>
      </c>
      <c r="N63" s="4">
        <v>594749</v>
      </c>
      <c r="O63" s="4">
        <v>554861</v>
      </c>
      <c r="P63" s="16">
        <f>AVERAGE(E63:O63)</f>
        <v>449304.45454545453</v>
      </c>
      <c r="Q63" s="16">
        <f>((O63-P63)/P63)*100</f>
        <v>23.49332270950514</v>
      </c>
      <c r="R63" s="4" t="s">
        <v>572</v>
      </c>
    </row>
    <row r="64" spans="1:18" x14ac:dyDescent="0.35">
      <c r="A64" t="s">
        <v>8</v>
      </c>
      <c r="B64" t="s">
        <v>9</v>
      </c>
      <c r="C64" t="s">
        <v>511</v>
      </c>
      <c r="D64" t="s">
        <v>512</v>
      </c>
      <c r="E64" s="4">
        <v>7057.5984070000004</v>
      </c>
      <c r="F64" s="4">
        <v>9843.842455</v>
      </c>
      <c r="G64" s="4">
        <v>10190.529882000001</v>
      </c>
      <c r="H64" s="4">
        <v>12486.943506</v>
      </c>
      <c r="I64" s="4">
        <v>15936.800636</v>
      </c>
      <c r="J64" s="4">
        <v>17930.239399999999</v>
      </c>
      <c r="K64" s="4">
        <v>20536.542737</v>
      </c>
      <c r="L64" s="4">
        <v>20264.253973999999</v>
      </c>
      <c r="M64" s="4">
        <v>20616.104297999998</v>
      </c>
      <c r="N64" s="4">
        <v>19215.562179</v>
      </c>
      <c r="O64" s="4">
        <v>19469.022207999998</v>
      </c>
      <c r="P64" s="16">
        <f>AVERAGE(E64:O64)</f>
        <v>15777.03997109091</v>
      </c>
      <c r="Q64" s="16">
        <f>((O64-P64)/P64)*100</f>
        <v>23.400981702994351</v>
      </c>
      <c r="R64" s="4" t="s">
        <v>572</v>
      </c>
    </row>
    <row r="65" spans="1:18" x14ac:dyDescent="0.35">
      <c r="A65" t="s">
        <v>196</v>
      </c>
      <c r="B65" t="s">
        <v>197</v>
      </c>
      <c r="C65" t="s">
        <v>511</v>
      </c>
      <c r="D65" t="s">
        <v>512</v>
      </c>
      <c r="E65" s="4">
        <v>17048.647568</v>
      </c>
      <c r="F65" s="4">
        <v>21319.946739999999</v>
      </c>
      <c r="G65" s="4">
        <v>17658.408759000002</v>
      </c>
      <c r="H65" s="4">
        <v>12944.114736</v>
      </c>
      <c r="I65" s="4">
        <v>13310.567803</v>
      </c>
      <c r="J65" s="4">
        <v>14732.689535</v>
      </c>
      <c r="K65" s="4">
        <v>14292.008744999999</v>
      </c>
      <c r="L65" s="4">
        <v>15548.321544</v>
      </c>
      <c r="M65" s="4">
        <v>17304.033020999999</v>
      </c>
      <c r="N65" s="4">
        <v>16942.247373999999</v>
      </c>
      <c r="O65" s="4">
        <v>20304.098101</v>
      </c>
      <c r="P65" s="16">
        <f>AVERAGE(E65:O65)</f>
        <v>16491.371266000002</v>
      </c>
      <c r="Q65" s="16">
        <f>((O65-P65)/P65)*100</f>
        <v>23.119525802324493</v>
      </c>
      <c r="R65" s="4" t="s">
        <v>572</v>
      </c>
    </row>
    <row r="66" spans="1:18" x14ac:dyDescent="0.35">
      <c r="A66" t="s">
        <v>273</v>
      </c>
      <c r="B66" t="s">
        <v>274</v>
      </c>
      <c r="C66" t="s">
        <v>511</v>
      </c>
      <c r="D66" t="s">
        <v>512</v>
      </c>
      <c r="E66" s="4">
        <v>6899.7997859999996</v>
      </c>
      <c r="F66" s="4">
        <v>8145.6946319999997</v>
      </c>
      <c r="G66" s="4">
        <v>9750.8225110000003</v>
      </c>
      <c r="H66" s="4">
        <v>10181.021769999999</v>
      </c>
      <c r="I66" s="4">
        <v>10678.749467</v>
      </c>
      <c r="J66" s="4">
        <v>12978.107561000001</v>
      </c>
      <c r="K66" s="4">
        <v>12442.747896999999</v>
      </c>
      <c r="L66" s="4">
        <v>13246.412031</v>
      </c>
      <c r="M66" s="4">
        <v>14388.360064</v>
      </c>
      <c r="N66" s="4">
        <v>13100.0581</v>
      </c>
      <c r="O66" s="4">
        <v>14034.980334</v>
      </c>
      <c r="P66" s="16">
        <f>AVERAGE(E66:O66)</f>
        <v>11440.614013909089</v>
      </c>
      <c r="Q66" s="16">
        <f>((O66-P66)/P66)*100</f>
        <v>22.676810151419954</v>
      </c>
      <c r="R66" s="4" t="s">
        <v>572</v>
      </c>
    </row>
    <row r="67" spans="1:18" x14ac:dyDescent="0.35">
      <c r="A67" t="s">
        <v>299</v>
      </c>
      <c r="B67" t="s">
        <v>300</v>
      </c>
      <c r="C67" t="s">
        <v>511</v>
      </c>
      <c r="D67" t="s">
        <v>512</v>
      </c>
      <c r="E67" s="4">
        <v>3646.7280599999999</v>
      </c>
      <c r="F67" s="4">
        <v>4291.3633909999999</v>
      </c>
      <c r="G67" s="4">
        <v>5403.3639169999997</v>
      </c>
      <c r="H67" s="4">
        <v>5397.1218559999998</v>
      </c>
      <c r="I67" s="4">
        <v>5718.5897990000003</v>
      </c>
      <c r="J67" s="4">
        <v>6409.1698900000001</v>
      </c>
      <c r="K67" s="4">
        <v>6942.2093359999999</v>
      </c>
      <c r="L67" s="4">
        <v>7667.9499640000004</v>
      </c>
      <c r="M67" s="4">
        <v>8229.7321680000005</v>
      </c>
      <c r="N67" s="4">
        <v>7251.3239960000001</v>
      </c>
      <c r="O67" s="4">
        <v>7606.7493139999997</v>
      </c>
      <c r="P67" s="16">
        <f>AVERAGE(E67:O67)</f>
        <v>6233.118335545455</v>
      </c>
      <c r="Q67" s="16">
        <f>((O67-P67)/P67)*100</f>
        <v>22.037620730239823</v>
      </c>
      <c r="R67" s="4" t="s">
        <v>572</v>
      </c>
    </row>
    <row r="68" spans="1:18" x14ac:dyDescent="0.35">
      <c r="A68" t="s">
        <v>322</v>
      </c>
      <c r="B68" t="s">
        <v>323</v>
      </c>
      <c r="C68" t="s">
        <v>511</v>
      </c>
      <c r="D68" t="s">
        <v>512</v>
      </c>
      <c r="E68" s="4">
        <v>88643.193062000006</v>
      </c>
      <c r="F68" s="4">
        <v>102171</v>
      </c>
      <c r="G68" s="4">
        <v>120551</v>
      </c>
      <c r="H68" s="4">
        <v>120823</v>
      </c>
      <c r="I68" s="4">
        <v>147529</v>
      </c>
      <c r="J68" s="4">
        <v>171762</v>
      </c>
      <c r="K68" s="4">
        <v>192649</v>
      </c>
      <c r="L68" s="4">
        <v>201218</v>
      </c>
      <c r="M68" s="4">
        <v>201081</v>
      </c>
      <c r="N68" s="4">
        <v>189927</v>
      </c>
      <c r="O68" s="4">
        <v>191640</v>
      </c>
      <c r="P68" s="16">
        <f>AVERAGE(E68:O68)</f>
        <v>157090.38118745454</v>
      </c>
      <c r="Q68" s="16">
        <f>((O68-P68)/P68)*100</f>
        <v>21.993465514172836</v>
      </c>
      <c r="R68" s="4" t="s">
        <v>572</v>
      </c>
    </row>
    <row r="69" spans="1:18" x14ac:dyDescent="0.35">
      <c r="A69" t="s">
        <v>328</v>
      </c>
      <c r="B69" t="s">
        <v>329</v>
      </c>
      <c r="C69" t="s">
        <v>511</v>
      </c>
      <c r="D69" t="s">
        <v>512</v>
      </c>
      <c r="E69" s="4">
        <v>8306.3434419999994</v>
      </c>
      <c r="F69" s="4">
        <v>9545.0713250000008</v>
      </c>
      <c r="G69" s="4">
        <v>11670.678864</v>
      </c>
      <c r="H69" s="4">
        <v>11619.541939999999</v>
      </c>
      <c r="I69" s="4">
        <v>14250.726290000001</v>
      </c>
      <c r="J69" s="4">
        <v>17984.816533000001</v>
      </c>
      <c r="K69" s="4">
        <v>21295.834133</v>
      </c>
      <c r="L69" s="4">
        <v>21261.305412999998</v>
      </c>
      <c r="M69" s="4">
        <v>23060.047127999998</v>
      </c>
      <c r="N69" s="4">
        <v>20638.636035</v>
      </c>
      <c r="O69" s="4">
        <v>19904.808312000001</v>
      </c>
      <c r="P69" s="16">
        <f>AVERAGE(E69:O69)</f>
        <v>16321.619037727272</v>
      </c>
      <c r="Q69" s="16">
        <f>((O69-P69)/P69)*100</f>
        <v>21.953638704531823</v>
      </c>
      <c r="R69" s="4" t="s">
        <v>572</v>
      </c>
    </row>
    <row r="70" spans="1:18" x14ac:dyDescent="0.35">
      <c r="A70" t="s">
        <v>50</v>
      </c>
      <c r="B70" t="s">
        <v>51</v>
      </c>
      <c r="C70" t="s">
        <v>511</v>
      </c>
      <c r="D70" t="s">
        <v>512</v>
      </c>
      <c r="E70" s="4">
        <v>1217.4675999999999</v>
      </c>
      <c r="F70" s="4">
        <v>1290.5734</v>
      </c>
      <c r="G70" s="4">
        <v>1368.6251500000001</v>
      </c>
      <c r="H70" s="4">
        <v>1336.9572499999999</v>
      </c>
      <c r="I70" s="4">
        <v>1397.1134500000001</v>
      </c>
      <c r="J70" s="4">
        <v>1487.0056</v>
      </c>
      <c r="K70" s="4">
        <v>1573.6702499999999</v>
      </c>
      <c r="L70" s="4">
        <v>1612.57385</v>
      </c>
      <c r="M70" s="4">
        <v>1703.9510499999999</v>
      </c>
      <c r="N70" s="4">
        <v>1778.5676000000001</v>
      </c>
      <c r="O70" s="4">
        <v>1820.1585500000001</v>
      </c>
      <c r="P70" s="16">
        <f>AVERAGE(E70:O70)</f>
        <v>1507.8785227272726</v>
      </c>
      <c r="Q70" s="16">
        <f>((O70-P70)/P70)*100</f>
        <v>20.709892910200235</v>
      </c>
      <c r="R70" s="4" t="s">
        <v>572</v>
      </c>
    </row>
    <row r="71" spans="1:18" x14ac:dyDescent="0.35">
      <c r="A71" t="s">
        <v>275</v>
      </c>
      <c r="B71" t="s">
        <v>276</v>
      </c>
      <c r="C71" t="s">
        <v>511</v>
      </c>
      <c r="D71" t="s">
        <v>512</v>
      </c>
      <c r="E71" s="4">
        <v>6757.1195580000003</v>
      </c>
      <c r="F71" s="4">
        <v>7880.5091709999997</v>
      </c>
      <c r="G71" s="4">
        <v>8977.1495529999993</v>
      </c>
      <c r="H71" s="4">
        <v>8528.2022780000007</v>
      </c>
      <c r="I71" s="4">
        <v>8741.0596029999997</v>
      </c>
      <c r="J71" s="4">
        <v>9507.6452599999993</v>
      </c>
      <c r="K71" s="4">
        <v>9209.5592959999994</v>
      </c>
      <c r="L71" s="4">
        <v>10145.11418</v>
      </c>
      <c r="M71" s="4">
        <v>11234.045376</v>
      </c>
      <c r="N71" s="4">
        <v>10574.026838</v>
      </c>
      <c r="O71" s="4">
        <v>11279.535398</v>
      </c>
      <c r="P71" s="16">
        <f>AVERAGE(E71:O71)</f>
        <v>9348.5424100909095</v>
      </c>
      <c r="Q71" s="16">
        <f>((O71-P71)/P71)*100</f>
        <v>20.655551456072526</v>
      </c>
      <c r="R71" s="4" t="s">
        <v>572</v>
      </c>
    </row>
    <row r="72" spans="1:18" x14ac:dyDescent="0.35">
      <c r="A72" t="s">
        <v>212</v>
      </c>
      <c r="B72" t="s">
        <v>213</v>
      </c>
      <c r="C72" t="s">
        <v>511</v>
      </c>
      <c r="D72" t="s">
        <v>512</v>
      </c>
      <c r="E72" s="4">
        <v>2834.168889</v>
      </c>
      <c r="F72" s="4">
        <v>3802.5661709999999</v>
      </c>
      <c r="G72" s="4">
        <v>5139.9577849999996</v>
      </c>
      <c r="H72" s="4">
        <v>4690.0622549999998</v>
      </c>
      <c r="I72" s="4">
        <v>4794.3577949999999</v>
      </c>
      <c r="J72" s="4">
        <v>6197.7661189999999</v>
      </c>
      <c r="K72" s="4">
        <v>6605.1399330000004</v>
      </c>
      <c r="L72" s="4">
        <v>7335.0275920000004</v>
      </c>
      <c r="M72" s="4">
        <v>7468.0965669999996</v>
      </c>
      <c r="N72" s="4">
        <v>6678.1783400000004</v>
      </c>
      <c r="O72" s="4">
        <v>6813.0920660000002</v>
      </c>
      <c r="P72" s="16">
        <f>AVERAGE(E72:O72)</f>
        <v>5668.9466829090898</v>
      </c>
      <c r="Q72" s="16">
        <f>((O72-P72)/P72)*100</f>
        <v>20.182680259461851</v>
      </c>
      <c r="R72" s="4" t="s">
        <v>572</v>
      </c>
    </row>
    <row r="73" spans="1:18" x14ac:dyDescent="0.35">
      <c r="A73" t="s">
        <v>191</v>
      </c>
      <c r="B73" t="s">
        <v>192</v>
      </c>
      <c r="C73" t="s">
        <v>511</v>
      </c>
      <c r="D73" t="s">
        <v>512</v>
      </c>
      <c r="E73" s="4">
        <v>232086</v>
      </c>
      <c r="F73" s="4">
        <v>269918</v>
      </c>
      <c r="G73" s="4">
        <v>275020</v>
      </c>
      <c r="H73" s="4">
        <v>236311</v>
      </c>
      <c r="I73" s="4">
        <v>221951</v>
      </c>
      <c r="J73" s="4">
        <v>239019</v>
      </c>
      <c r="K73" s="4">
        <v>225572</v>
      </c>
      <c r="L73" s="4">
        <v>239389</v>
      </c>
      <c r="M73" s="4">
        <v>258099</v>
      </c>
      <c r="N73" s="4">
        <v>290617</v>
      </c>
      <c r="O73" s="4">
        <v>304819</v>
      </c>
      <c r="P73" s="16">
        <f>AVERAGE(E73:O73)</f>
        <v>253891</v>
      </c>
      <c r="Q73" s="16">
        <f>((O73-P73)/P73)*100</f>
        <v>20.059001697578882</v>
      </c>
      <c r="R73" s="4" t="s">
        <v>572</v>
      </c>
    </row>
    <row r="74" spans="1:18" x14ac:dyDescent="0.35">
      <c r="A74" t="s">
        <v>424</v>
      </c>
      <c r="B74" t="s">
        <v>425</v>
      </c>
      <c r="C74" t="s">
        <v>511</v>
      </c>
      <c r="D74" t="s">
        <v>512</v>
      </c>
      <c r="E74" s="4">
        <v>9942.5977800000001</v>
      </c>
      <c r="F74" s="4">
        <v>12292.813603000001</v>
      </c>
      <c r="G74" s="4">
        <v>14239.02663</v>
      </c>
      <c r="H74" s="4">
        <v>18168.902153999999</v>
      </c>
      <c r="I74" s="4">
        <v>20186.496526999999</v>
      </c>
      <c r="J74" s="4">
        <v>20176.025418000001</v>
      </c>
      <c r="K74" s="4">
        <v>23114.293019000001</v>
      </c>
      <c r="L74" s="4">
        <v>24599.550741999999</v>
      </c>
      <c r="M74" s="4">
        <v>27291.880326999999</v>
      </c>
      <c r="N74" s="4">
        <v>27102.650472000001</v>
      </c>
      <c r="O74" s="4">
        <v>24078.931744000001</v>
      </c>
      <c r="P74" s="16">
        <f>AVERAGE(E74:O74)</f>
        <v>20108.469856</v>
      </c>
      <c r="Q74" s="16">
        <f>((O74-P74)/P74)*100</f>
        <v>19.745221374043478</v>
      </c>
      <c r="R74" s="4" t="s">
        <v>572</v>
      </c>
    </row>
    <row r="75" spans="1:18" x14ac:dyDescent="0.35">
      <c r="A75" t="s">
        <v>365</v>
      </c>
      <c r="B75" t="s">
        <v>366</v>
      </c>
      <c r="C75" t="s">
        <v>511</v>
      </c>
      <c r="D75" t="s">
        <v>512</v>
      </c>
      <c r="E75" s="4">
        <v>15999.886399999999</v>
      </c>
      <c r="F75" s="4">
        <v>17011.750899999999</v>
      </c>
      <c r="G75" s="4">
        <v>17986.886200000001</v>
      </c>
      <c r="H75" s="4">
        <v>17601.616000000002</v>
      </c>
      <c r="I75" s="4">
        <v>18447.922399999999</v>
      </c>
      <c r="J75" s="4">
        <v>20283.7837</v>
      </c>
      <c r="K75" s="4">
        <v>21386.152999999998</v>
      </c>
      <c r="L75" s="4">
        <v>21977.401900000001</v>
      </c>
      <c r="M75" s="4">
        <v>22585.841199999999</v>
      </c>
      <c r="N75" s="4">
        <v>23166.0304</v>
      </c>
      <c r="O75" s="4">
        <v>23912.227500000001</v>
      </c>
      <c r="P75" s="16">
        <f>AVERAGE(E75:O75)</f>
        <v>20032.681781818181</v>
      </c>
      <c r="Q75" s="16">
        <f>((O75-P75)/P75)*100</f>
        <v>19.366082686457517</v>
      </c>
      <c r="R75" s="4" t="s">
        <v>572</v>
      </c>
    </row>
    <row r="76" spans="1:18" x14ac:dyDescent="0.35">
      <c r="A76" t="s">
        <v>218</v>
      </c>
      <c r="B76" t="s">
        <v>219</v>
      </c>
      <c r="C76" t="s">
        <v>511</v>
      </c>
      <c r="D76" t="s">
        <v>512</v>
      </c>
      <c r="E76" s="4">
        <v>636.21803699999998</v>
      </c>
      <c r="F76" s="4">
        <v>674.00848150000002</v>
      </c>
      <c r="G76" s="4">
        <v>738.94255559999999</v>
      </c>
      <c r="H76" s="4">
        <v>723.20911109999997</v>
      </c>
      <c r="I76" s="4">
        <v>705.01537039999994</v>
      </c>
      <c r="J76" s="4">
        <v>753.22596299999998</v>
      </c>
      <c r="K76" s="4">
        <v>734.4626667</v>
      </c>
      <c r="L76" s="4">
        <v>788.16388889999996</v>
      </c>
      <c r="M76" s="4">
        <v>847.77818520000005</v>
      </c>
      <c r="N76" s="4">
        <v>878.28151849999995</v>
      </c>
      <c r="O76" s="4">
        <v>909.85462960000007</v>
      </c>
      <c r="P76" s="16">
        <f>AVERAGE(E76:O76)</f>
        <v>762.65094613636359</v>
      </c>
      <c r="Q76" s="16">
        <f>((O76-P76)/P76)*100</f>
        <v>19.301580127760854</v>
      </c>
      <c r="R76" s="4" t="s">
        <v>572</v>
      </c>
    </row>
    <row r="77" spans="1:18" x14ac:dyDescent="0.35">
      <c r="A77" t="s">
        <v>220</v>
      </c>
      <c r="B77" t="s">
        <v>221</v>
      </c>
      <c r="C77" t="s">
        <v>511</v>
      </c>
      <c r="D77" t="s">
        <v>512</v>
      </c>
      <c r="E77" s="4">
        <v>1011800</v>
      </c>
      <c r="F77" s="4">
        <v>1122680</v>
      </c>
      <c r="G77" s="4">
        <v>1002220</v>
      </c>
      <c r="H77" s="4">
        <v>901935</v>
      </c>
      <c r="I77" s="4">
        <v>1094500</v>
      </c>
      <c r="J77" s="4">
        <v>1202460</v>
      </c>
      <c r="K77" s="4">
        <v>1222810</v>
      </c>
      <c r="L77" s="4">
        <v>1305600</v>
      </c>
      <c r="M77" s="4">
        <v>1411330</v>
      </c>
      <c r="N77" s="4">
        <v>1382760</v>
      </c>
      <c r="O77" s="4">
        <v>1414800</v>
      </c>
      <c r="P77" s="16">
        <f>AVERAGE(E77:O77)</f>
        <v>1188445</v>
      </c>
      <c r="Q77" s="16">
        <f>((O77-P77)/P77)*100</f>
        <v>19.046316825768127</v>
      </c>
      <c r="R77" s="4" t="s">
        <v>572</v>
      </c>
    </row>
    <row r="78" spans="1:18" x14ac:dyDescent="0.35">
      <c r="A78" t="s">
        <v>400</v>
      </c>
      <c r="B78" t="s">
        <v>401</v>
      </c>
      <c r="C78" t="s">
        <v>511</v>
      </c>
      <c r="D78" t="s">
        <v>512</v>
      </c>
      <c r="E78" s="4">
        <v>221758</v>
      </c>
      <c r="F78" s="4">
        <v>262943</v>
      </c>
      <c r="G78" s="4">
        <v>291383</v>
      </c>
      <c r="H78" s="4">
        <v>281710</v>
      </c>
      <c r="I78" s="4">
        <v>341105</v>
      </c>
      <c r="J78" s="4">
        <v>370819</v>
      </c>
      <c r="K78" s="4">
        <v>397558</v>
      </c>
      <c r="L78" s="4">
        <v>420333</v>
      </c>
      <c r="M78" s="4">
        <v>407339</v>
      </c>
      <c r="N78" s="4">
        <v>401399</v>
      </c>
      <c r="O78" s="4">
        <v>411755</v>
      </c>
      <c r="P78" s="16">
        <f>AVERAGE(E78:O78)</f>
        <v>346191.09090909088</v>
      </c>
      <c r="Q78" s="16">
        <f>((O78-P78)/P78)*100</f>
        <v>18.938647126573823</v>
      </c>
      <c r="R78" s="4" t="s">
        <v>572</v>
      </c>
    </row>
    <row r="79" spans="1:18" x14ac:dyDescent="0.35">
      <c r="A79" t="s">
        <v>106</v>
      </c>
      <c r="B79" t="s">
        <v>107</v>
      </c>
      <c r="C79" t="s">
        <v>511</v>
      </c>
      <c r="D79" t="s">
        <v>512</v>
      </c>
      <c r="E79" s="4">
        <v>390.37037039999996</v>
      </c>
      <c r="F79" s="4">
        <v>421.37585189999999</v>
      </c>
      <c r="G79" s="4">
        <v>458.19018519999997</v>
      </c>
      <c r="H79" s="4">
        <v>489.07433330000003</v>
      </c>
      <c r="I79" s="4">
        <v>493.82440739999998</v>
      </c>
      <c r="J79" s="4">
        <v>501.02529630000004</v>
      </c>
      <c r="K79" s="4">
        <v>485.99799999999999</v>
      </c>
      <c r="L79" s="4">
        <v>501.97925930000002</v>
      </c>
      <c r="M79" s="4">
        <v>523.66633330000002</v>
      </c>
      <c r="N79" s="4">
        <v>535.09585189999996</v>
      </c>
      <c r="O79" s="4">
        <v>581.48403699999994</v>
      </c>
      <c r="P79" s="16">
        <f>AVERAGE(E79:O79)</f>
        <v>489.28035690909093</v>
      </c>
      <c r="Q79" s="16">
        <f>((O79-P79)/P79)*100</f>
        <v>18.844754094234077</v>
      </c>
      <c r="R79" s="4" t="s">
        <v>572</v>
      </c>
    </row>
    <row r="80" spans="1:18" x14ac:dyDescent="0.35">
      <c r="A80" t="s">
        <v>312</v>
      </c>
      <c r="B80" t="s">
        <v>313</v>
      </c>
      <c r="C80" t="s">
        <v>511</v>
      </c>
      <c r="D80" t="s">
        <v>512</v>
      </c>
      <c r="E80" s="4">
        <v>111609</v>
      </c>
      <c r="F80" s="4">
        <v>137316</v>
      </c>
      <c r="G80" s="4">
        <v>133280</v>
      </c>
      <c r="H80" s="4">
        <v>121339</v>
      </c>
      <c r="I80" s="4">
        <v>146584</v>
      </c>
      <c r="J80" s="4">
        <v>168462</v>
      </c>
      <c r="K80" s="4">
        <v>176193</v>
      </c>
      <c r="L80" s="4">
        <v>190785</v>
      </c>
      <c r="M80" s="4">
        <v>200955</v>
      </c>
      <c r="N80" s="4">
        <v>177621</v>
      </c>
      <c r="O80" s="4">
        <v>189286</v>
      </c>
      <c r="P80" s="16">
        <f>AVERAGE(E80:O80)</f>
        <v>159402.72727272726</v>
      </c>
      <c r="Q80" s="16">
        <f>((O80-P80)/P80)*100</f>
        <v>18.747027255151337</v>
      </c>
      <c r="R80" s="4" t="s">
        <v>572</v>
      </c>
    </row>
    <row r="81" spans="1:18" x14ac:dyDescent="0.35">
      <c r="A81" t="s">
        <v>37</v>
      </c>
      <c r="B81" t="s">
        <v>38</v>
      </c>
      <c r="C81" t="s">
        <v>511</v>
      </c>
      <c r="D81" t="s">
        <v>512</v>
      </c>
      <c r="E81" s="4">
        <v>5816.3101580000002</v>
      </c>
      <c r="F81" s="4">
        <v>6771.2778710000002</v>
      </c>
      <c r="G81" s="4">
        <v>8369.6370650000008</v>
      </c>
      <c r="H81" s="4">
        <v>8369.1751260000001</v>
      </c>
      <c r="I81" s="4">
        <v>8979.9667659999996</v>
      </c>
      <c r="J81" s="4">
        <v>10724.063458000001</v>
      </c>
      <c r="K81" s="4">
        <v>11166.063467</v>
      </c>
      <c r="L81" s="4">
        <v>11947.176342000001</v>
      </c>
      <c r="M81" s="4">
        <v>12377.391463</v>
      </c>
      <c r="N81" s="4">
        <v>10419.303760999999</v>
      </c>
      <c r="O81" s="4">
        <v>11448.781714000001</v>
      </c>
      <c r="P81" s="16">
        <f>AVERAGE(E81:O81)</f>
        <v>9671.7406537272727</v>
      </c>
      <c r="Q81" s="16">
        <f>((O81-P81)/P81)*100</f>
        <v>18.373539199357005</v>
      </c>
      <c r="R81" s="4" t="s">
        <v>572</v>
      </c>
    </row>
    <row r="82" spans="1:18" x14ac:dyDescent="0.35">
      <c r="A82" t="s">
        <v>233</v>
      </c>
      <c r="B82" t="s">
        <v>234</v>
      </c>
      <c r="C82" t="s">
        <v>511</v>
      </c>
      <c r="D82" t="s">
        <v>512</v>
      </c>
      <c r="E82" s="4">
        <v>1134.19363</v>
      </c>
      <c r="F82" s="4">
        <v>1277.494148</v>
      </c>
      <c r="G82" s="4">
        <v>1282.2154069999999</v>
      </c>
      <c r="H82" s="4">
        <v>1262.973407</v>
      </c>
      <c r="I82" s="4">
        <v>1381.968259</v>
      </c>
      <c r="J82" s="4">
        <v>1437.6848150000001</v>
      </c>
      <c r="K82" s="4">
        <v>1436.8033330000001</v>
      </c>
      <c r="L82" s="4">
        <v>1489.928889</v>
      </c>
      <c r="M82" s="4">
        <v>1551.9210370000001</v>
      </c>
      <c r="N82" s="4">
        <v>1649.1426300000001</v>
      </c>
      <c r="O82" s="4">
        <v>1667.078704</v>
      </c>
      <c r="P82" s="16">
        <f>AVERAGE(E82:O82)</f>
        <v>1415.5822053636364</v>
      </c>
      <c r="Q82" s="16">
        <f>((O82-P82)/P82)*100</f>
        <v>17.766294156810126</v>
      </c>
      <c r="R82" s="4" t="s">
        <v>572</v>
      </c>
    </row>
    <row r="83" spans="1:18" x14ac:dyDescent="0.35">
      <c r="A83" t="s">
        <v>64</v>
      </c>
      <c r="B83" t="s">
        <v>65</v>
      </c>
      <c r="C83" t="s">
        <v>511</v>
      </c>
      <c r="D83" t="s">
        <v>512</v>
      </c>
      <c r="E83" s="4">
        <v>10126.940513</v>
      </c>
      <c r="F83" s="4">
        <v>10939.053365</v>
      </c>
      <c r="G83" s="4">
        <v>10945.070442</v>
      </c>
      <c r="H83" s="4">
        <v>10267.133178</v>
      </c>
      <c r="I83" s="4">
        <v>12786.654366000001</v>
      </c>
      <c r="J83" s="4">
        <v>15682.926896000001</v>
      </c>
      <c r="K83" s="4">
        <v>14686.278706999999</v>
      </c>
      <c r="L83" s="4">
        <v>14915.780538999999</v>
      </c>
      <c r="M83" s="4">
        <v>16250.774267000001</v>
      </c>
      <c r="N83" s="4">
        <v>14420.551445999999</v>
      </c>
      <c r="O83" s="4">
        <v>15648.700274000001</v>
      </c>
      <c r="P83" s="16">
        <f>AVERAGE(E83:O83)</f>
        <v>13333.623999363637</v>
      </c>
      <c r="Q83" s="16">
        <f>((O83-P83)/P83)*100</f>
        <v>17.362693553881925</v>
      </c>
      <c r="R83" s="4" t="s">
        <v>572</v>
      </c>
    </row>
    <row r="84" spans="1:18" x14ac:dyDescent="0.35">
      <c r="A84" t="s">
        <v>431</v>
      </c>
      <c r="B84" t="s">
        <v>432</v>
      </c>
      <c r="C84" t="s">
        <v>511</v>
      </c>
      <c r="D84" t="s">
        <v>512</v>
      </c>
      <c r="E84" s="4">
        <v>13855900</v>
      </c>
      <c r="F84" s="4">
        <v>14477600</v>
      </c>
      <c r="G84" s="4">
        <v>14718600</v>
      </c>
      <c r="H84" s="4">
        <v>14418700</v>
      </c>
      <c r="I84" s="4">
        <v>14964400</v>
      </c>
      <c r="J84" s="4">
        <v>15517900</v>
      </c>
      <c r="K84" s="4">
        <v>16155300</v>
      </c>
      <c r="L84" s="4">
        <v>16691500</v>
      </c>
      <c r="M84" s="4">
        <v>17427600</v>
      </c>
      <c r="N84" s="4">
        <v>18120700</v>
      </c>
      <c r="O84" s="4">
        <v>18624500</v>
      </c>
      <c r="P84" s="16">
        <f>AVERAGE(E84:O84)</f>
        <v>15906609.090909092</v>
      </c>
      <c r="Q84" s="16">
        <f>((O84-P84)/P84)*100</f>
        <v>17.086551216275446</v>
      </c>
      <c r="R84" s="4" t="s">
        <v>572</v>
      </c>
    </row>
    <row r="85" spans="1:18" x14ac:dyDescent="0.35">
      <c r="A85" t="s">
        <v>43</v>
      </c>
      <c r="B85" t="s">
        <v>44</v>
      </c>
      <c r="C85" t="s">
        <v>511</v>
      </c>
      <c r="D85" t="s">
        <v>512</v>
      </c>
      <c r="E85" s="4">
        <v>18505.053190999999</v>
      </c>
      <c r="F85" s="4">
        <v>21730</v>
      </c>
      <c r="G85" s="4">
        <v>25710.877659999998</v>
      </c>
      <c r="H85" s="4">
        <v>22938.218085</v>
      </c>
      <c r="I85" s="4">
        <v>25713.271277</v>
      </c>
      <c r="J85" s="4">
        <v>28776.595744999999</v>
      </c>
      <c r="K85" s="4">
        <v>30749.308510999999</v>
      </c>
      <c r="L85" s="4">
        <v>32539.547871999999</v>
      </c>
      <c r="M85" s="4">
        <v>33387.712765999997</v>
      </c>
      <c r="N85" s="4">
        <v>31125.851063999999</v>
      </c>
      <c r="O85" s="4">
        <v>32152.686170000001</v>
      </c>
      <c r="P85" s="16">
        <f>AVERAGE(E85:O85)</f>
        <v>27575.374758272726</v>
      </c>
      <c r="Q85" s="16">
        <f>((O85-P85)/P85)*100</f>
        <v>16.599271820790257</v>
      </c>
      <c r="R85" s="4" t="s">
        <v>572</v>
      </c>
    </row>
    <row r="86" spans="1:18" x14ac:dyDescent="0.35">
      <c r="A86" t="s">
        <v>23</v>
      </c>
      <c r="B86" t="s">
        <v>24</v>
      </c>
      <c r="C86" t="s">
        <v>511</v>
      </c>
      <c r="D86" t="s">
        <v>512</v>
      </c>
      <c r="E86" s="4">
        <v>1157.0054439999999</v>
      </c>
      <c r="F86" s="4">
        <v>1311.401333</v>
      </c>
      <c r="G86" s="4">
        <v>1368.4310370000001</v>
      </c>
      <c r="H86" s="4">
        <v>1224.2529999999999</v>
      </c>
      <c r="I86" s="4">
        <v>1152.4690740000001</v>
      </c>
      <c r="J86" s="4">
        <v>1142.0429260000001</v>
      </c>
      <c r="K86" s="4">
        <v>1211.4117040000001</v>
      </c>
      <c r="L86" s="4">
        <v>1192.925407</v>
      </c>
      <c r="M86" s="4">
        <v>1280.133333</v>
      </c>
      <c r="N86" s="4">
        <v>1364.8630370000001</v>
      </c>
      <c r="O86" s="4">
        <v>1460.144704</v>
      </c>
      <c r="P86" s="16">
        <f>AVERAGE(E86:O86)</f>
        <v>1260.4619089999999</v>
      </c>
      <c r="Q86" s="16">
        <f>((O86-P86)/P86)*100</f>
        <v>15.842033271629804</v>
      </c>
      <c r="R86" s="4" t="s">
        <v>572</v>
      </c>
    </row>
    <row r="87" spans="1:18" x14ac:dyDescent="0.35">
      <c r="A87" t="s">
        <v>289</v>
      </c>
      <c r="B87" t="s">
        <v>290</v>
      </c>
      <c r="C87" t="s">
        <v>511</v>
      </c>
      <c r="D87" t="s">
        <v>512</v>
      </c>
      <c r="E87" s="4">
        <v>7028.8033660000001</v>
      </c>
      <c r="F87" s="4">
        <v>8150.1387569999997</v>
      </c>
      <c r="G87" s="4">
        <v>9990.3700160000008</v>
      </c>
      <c r="H87" s="4">
        <v>9128.8431089999995</v>
      </c>
      <c r="I87" s="4">
        <v>10003.670690000001</v>
      </c>
      <c r="J87" s="4">
        <v>11518.393367000001</v>
      </c>
      <c r="K87" s="4">
        <v>11668.685524</v>
      </c>
      <c r="L87" s="4">
        <v>12129.642296</v>
      </c>
      <c r="M87" s="4">
        <v>12803.445933999999</v>
      </c>
      <c r="N87" s="4">
        <v>11692.287066000001</v>
      </c>
      <c r="O87" s="4">
        <v>12232.463656</v>
      </c>
      <c r="P87" s="16">
        <f>AVERAGE(E87:O87)</f>
        <v>10576.976707363639</v>
      </c>
      <c r="Q87" s="16">
        <f>((O87-P87)/P87)*100</f>
        <v>15.651797242626229</v>
      </c>
      <c r="R87" s="4" t="s">
        <v>572</v>
      </c>
    </row>
    <row r="88" spans="1:18" x14ac:dyDescent="0.35">
      <c r="A88" t="s">
        <v>80</v>
      </c>
      <c r="B88" t="s">
        <v>81</v>
      </c>
      <c r="C88" t="s">
        <v>511</v>
      </c>
      <c r="D88" t="s">
        <v>512</v>
      </c>
      <c r="E88" s="4">
        <v>19356.046328</v>
      </c>
      <c r="F88" s="4">
        <v>22365.265026000001</v>
      </c>
      <c r="G88" s="4">
        <v>26409.781214999999</v>
      </c>
      <c r="H88" s="4">
        <v>26017.925552000001</v>
      </c>
      <c r="I88" s="4">
        <v>26143.818510000001</v>
      </c>
      <c r="J88" s="4">
        <v>29337.006832999999</v>
      </c>
      <c r="K88" s="4">
        <v>29104.437354999998</v>
      </c>
      <c r="L88" s="4">
        <v>32348.149947000002</v>
      </c>
      <c r="M88" s="4">
        <v>34942.948736999999</v>
      </c>
      <c r="N88" s="4">
        <v>30916.218543999999</v>
      </c>
      <c r="O88" s="4">
        <v>32217.537942999999</v>
      </c>
      <c r="P88" s="16">
        <f>AVERAGE(E88:O88)</f>
        <v>28105.375999090906</v>
      </c>
      <c r="Q88" s="16">
        <f>((O88-P88)/P88)*100</f>
        <v>14.63122907176942</v>
      </c>
      <c r="R88" s="4" t="s">
        <v>572</v>
      </c>
    </row>
    <row r="89" spans="1:18" x14ac:dyDescent="0.35">
      <c r="A89" t="s">
        <v>216</v>
      </c>
      <c r="B89" t="s">
        <v>217</v>
      </c>
      <c r="C89" t="s">
        <v>511</v>
      </c>
      <c r="D89" t="s">
        <v>512</v>
      </c>
      <c r="E89" s="4">
        <v>108.5456325</v>
      </c>
      <c r="F89" s="4">
        <v>130.75491590000001</v>
      </c>
      <c r="G89" s="4">
        <v>139.12548230000002</v>
      </c>
      <c r="H89" s="4">
        <v>130.465372</v>
      </c>
      <c r="I89" s="4">
        <v>153.27591269999999</v>
      </c>
      <c r="J89" s="4">
        <v>177.14213509999999</v>
      </c>
      <c r="K89" s="4">
        <v>188.04566159999999</v>
      </c>
      <c r="L89" s="4">
        <v>187.1536011</v>
      </c>
      <c r="M89" s="4">
        <v>178.8692987</v>
      </c>
      <c r="N89" s="4">
        <v>169.1405604</v>
      </c>
      <c r="O89" s="4">
        <v>181.55151649999999</v>
      </c>
      <c r="P89" s="16">
        <f>AVERAGE(E89:O89)</f>
        <v>158.55182625454543</v>
      </c>
      <c r="Q89" s="16">
        <f>((O89-P89)/P89)*100</f>
        <v>14.506102382277161</v>
      </c>
      <c r="R89" s="4" t="s">
        <v>572</v>
      </c>
    </row>
    <row r="90" spans="1:18" x14ac:dyDescent="0.35">
      <c r="A90" t="s">
        <v>268</v>
      </c>
      <c r="B90" t="s">
        <v>269</v>
      </c>
      <c r="C90" t="s">
        <v>511</v>
      </c>
      <c r="D90" t="s">
        <v>512</v>
      </c>
      <c r="E90" s="4">
        <v>143.93</v>
      </c>
      <c r="F90" s="4">
        <v>150.7765</v>
      </c>
      <c r="G90" s="4">
        <v>152.78870000000001</v>
      </c>
      <c r="H90" s="4">
        <v>152.61750000000001</v>
      </c>
      <c r="I90" s="4">
        <v>164.9691</v>
      </c>
      <c r="J90" s="4">
        <v>173.2603</v>
      </c>
      <c r="K90" s="4">
        <v>185.2105</v>
      </c>
      <c r="L90" s="4">
        <v>190.80080000000001</v>
      </c>
      <c r="M90" s="4">
        <v>183.12129999999999</v>
      </c>
      <c r="N90" s="4">
        <v>179.6979</v>
      </c>
      <c r="O90" s="4">
        <v>194.49789999999999</v>
      </c>
      <c r="P90" s="16">
        <f>AVERAGE(E90:O90)</f>
        <v>170.15186363636363</v>
      </c>
      <c r="Q90" s="16">
        <f>((O90-P90)/P90)*100</f>
        <v>14.308415931116079</v>
      </c>
      <c r="R90" s="4" t="s">
        <v>572</v>
      </c>
    </row>
    <row r="91" spans="1:18" x14ac:dyDescent="0.35">
      <c r="A91" t="s">
        <v>301</v>
      </c>
      <c r="B91" t="s">
        <v>302</v>
      </c>
      <c r="C91" t="s">
        <v>511</v>
      </c>
      <c r="D91" t="s">
        <v>512</v>
      </c>
      <c r="E91" s="4">
        <v>145430</v>
      </c>
      <c r="F91" s="4">
        <v>166451</v>
      </c>
      <c r="G91" s="4">
        <v>208065</v>
      </c>
      <c r="H91" s="4">
        <v>169481</v>
      </c>
      <c r="I91" s="4">
        <v>369062</v>
      </c>
      <c r="J91" s="4">
        <v>411744</v>
      </c>
      <c r="K91" s="4">
        <v>460954</v>
      </c>
      <c r="L91" s="4">
        <v>514966</v>
      </c>
      <c r="M91" s="4">
        <v>568499</v>
      </c>
      <c r="N91" s="4">
        <v>481066</v>
      </c>
      <c r="O91" s="4">
        <v>404653</v>
      </c>
      <c r="P91" s="16">
        <f>AVERAGE(E91:O91)</f>
        <v>354579.18181818182</v>
      </c>
      <c r="Q91" s="16">
        <f>((O91-P91)/P91)*100</f>
        <v>14.122041210951469</v>
      </c>
      <c r="R91" s="4" t="s">
        <v>572</v>
      </c>
    </row>
    <row r="92" spans="1:18" x14ac:dyDescent="0.35">
      <c r="A92" t="s">
        <v>443</v>
      </c>
      <c r="B92" t="s">
        <v>444</v>
      </c>
      <c r="C92" t="s">
        <v>511</v>
      </c>
      <c r="D92" t="s">
        <v>512</v>
      </c>
      <c r="E92" s="4">
        <v>439.37679410000004</v>
      </c>
      <c r="F92" s="4">
        <v>526.42830989999993</v>
      </c>
      <c r="G92" s="4">
        <v>607.95861609999997</v>
      </c>
      <c r="H92" s="4">
        <v>610.06662870000002</v>
      </c>
      <c r="I92" s="4">
        <v>700.80428620000009</v>
      </c>
      <c r="J92" s="4">
        <v>792.14970070000004</v>
      </c>
      <c r="K92" s="4">
        <v>781.70287410000003</v>
      </c>
      <c r="L92" s="4">
        <v>801.78755590000003</v>
      </c>
      <c r="M92" s="4">
        <v>814.95430699999997</v>
      </c>
      <c r="N92" s="4">
        <v>737.91715139999997</v>
      </c>
      <c r="O92" s="4">
        <v>787.94256740000003</v>
      </c>
      <c r="P92" s="16">
        <f>AVERAGE(E92:O92)</f>
        <v>691.00807195454558</v>
      </c>
      <c r="Q92" s="16">
        <f>((O92-P92)/P92)*100</f>
        <v>14.027983084375716</v>
      </c>
      <c r="R92" s="4" t="s">
        <v>572</v>
      </c>
    </row>
    <row r="93" spans="1:18" x14ac:dyDescent="0.35">
      <c r="A93" t="s">
        <v>446</v>
      </c>
      <c r="B93" t="s">
        <v>447</v>
      </c>
      <c r="C93" t="s">
        <v>511</v>
      </c>
      <c r="D93" t="s">
        <v>512</v>
      </c>
      <c r="E93" s="4">
        <v>508.50367130000001</v>
      </c>
      <c r="F93" s="4">
        <v>550.97065550000002</v>
      </c>
      <c r="G93" s="4">
        <v>644.1324889</v>
      </c>
      <c r="H93" s="4">
        <v>560.95952779999993</v>
      </c>
      <c r="I93" s="4">
        <v>643.04673339999999</v>
      </c>
      <c r="J93" s="4">
        <v>739.78512189999992</v>
      </c>
      <c r="K93" s="4">
        <v>801.16862229999992</v>
      </c>
      <c r="L93" s="4">
        <v>804.80852549999997</v>
      </c>
      <c r="M93" s="4">
        <v>803.58951179999997</v>
      </c>
      <c r="N93" s="4">
        <v>803.98580920000006</v>
      </c>
      <c r="O93" s="4">
        <v>786.35631479999995</v>
      </c>
      <c r="P93" s="16">
        <f>AVERAGE(E93:O93)</f>
        <v>695.20972567272725</v>
      </c>
      <c r="Q93" s="16">
        <f>((O93-P93)/P93)*100</f>
        <v>13.110660820959275</v>
      </c>
      <c r="R93" s="4" t="s">
        <v>572</v>
      </c>
    </row>
    <row r="94" spans="1:18" x14ac:dyDescent="0.35">
      <c r="A94" t="s">
        <v>35</v>
      </c>
      <c r="B94" t="s">
        <v>36</v>
      </c>
      <c r="C94" t="s">
        <v>511</v>
      </c>
      <c r="D94" t="s">
        <v>512</v>
      </c>
      <c r="E94" s="4">
        <v>5142.3807790000001</v>
      </c>
      <c r="F94" s="4">
        <v>5969.535132</v>
      </c>
      <c r="G94" s="4">
        <v>7132.7873970000001</v>
      </c>
      <c r="H94" s="4">
        <v>7097.1987120000003</v>
      </c>
      <c r="I94" s="4">
        <v>6970.2408949999999</v>
      </c>
      <c r="J94" s="4">
        <v>7814.0811560000002</v>
      </c>
      <c r="K94" s="4">
        <v>8152.5544870000003</v>
      </c>
      <c r="L94" s="4">
        <v>9157.3556800000006</v>
      </c>
      <c r="M94" s="4">
        <v>9707.4320160000007</v>
      </c>
      <c r="N94" s="4">
        <v>8291.1558810000006</v>
      </c>
      <c r="O94" s="4">
        <v>8573.1596969999991</v>
      </c>
      <c r="P94" s="16">
        <f>AVERAGE(E94:O94)</f>
        <v>7637.0801665454546</v>
      </c>
      <c r="Q94" s="16">
        <f>((O94-P94)/P94)*100</f>
        <v>12.257034233516096</v>
      </c>
      <c r="R94" s="4" t="s">
        <v>572</v>
      </c>
    </row>
    <row r="95" spans="1:18" x14ac:dyDescent="0.35">
      <c r="A95" t="s">
        <v>74</v>
      </c>
      <c r="B95" t="s">
        <v>75</v>
      </c>
      <c r="C95" t="s">
        <v>511</v>
      </c>
      <c r="D95" t="s">
        <v>512</v>
      </c>
      <c r="E95" s="4">
        <v>154788</v>
      </c>
      <c r="F95" s="4">
        <v>173606</v>
      </c>
      <c r="G95" s="4">
        <v>179638</v>
      </c>
      <c r="H95" s="4">
        <v>172389</v>
      </c>
      <c r="I95" s="4">
        <v>218538</v>
      </c>
      <c r="J95" s="4">
        <v>252252</v>
      </c>
      <c r="K95" s="4">
        <v>267122</v>
      </c>
      <c r="L95" s="4">
        <v>278384</v>
      </c>
      <c r="M95" s="4">
        <v>260584</v>
      </c>
      <c r="N95" s="4">
        <v>243999</v>
      </c>
      <c r="O95" s="4">
        <v>250036</v>
      </c>
      <c r="P95" s="16">
        <f>AVERAGE(E95:O95)</f>
        <v>222848.72727272726</v>
      </c>
      <c r="Q95" s="16">
        <f>((O95-P95)/P95)*100</f>
        <v>12.199877944108849</v>
      </c>
      <c r="R95" s="4" t="s">
        <v>572</v>
      </c>
    </row>
    <row r="96" spans="1:18" x14ac:dyDescent="0.35">
      <c r="A96" t="s">
        <v>88</v>
      </c>
      <c r="B96" t="s">
        <v>89</v>
      </c>
      <c r="C96" t="s">
        <v>511</v>
      </c>
      <c r="D96" t="s">
        <v>512</v>
      </c>
      <c r="E96" s="4">
        <v>406.1118735</v>
      </c>
      <c r="F96" s="4">
        <v>462.45358289999996</v>
      </c>
      <c r="G96" s="4">
        <v>523.13489700000002</v>
      </c>
      <c r="H96" s="4">
        <v>524.15726099999995</v>
      </c>
      <c r="I96" s="4">
        <v>530.4933532</v>
      </c>
      <c r="J96" s="4">
        <v>586.2817667999999</v>
      </c>
      <c r="K96" s="4">
        <v>570.86594120000007</v>
      </c>
      <c r="L96" s="4">
        <v>618.66392189999999</v>
      </c>
      <c r="M96" s="4">
        <v>647.72070710000003</v>
      </c>
      <c r="N96" s="4">
        <v>565.68976459999999</v>
      </c>
      <c r="O96" s="4">
        <v>616.65449039999999</v>
      </c>
      <c r="P96" s="16">
        <f>AVERAGE(E96:O96)</f>
        <v>550.20250541818177</v>
      </c>
      <c r="Q96" s="16">
        <f>((O96-P96)/P96)*100</f>
        <v>12.077732167233833</v>
      </c>
      <c r="R96" s="4" t="s">
        <v>572</v>
      </c>
    </row>
    <row r="97" spans="1:18" x14ac:dyDescent="0.35">
      <c r="A97" t="s">
        <v>293</v>
      </c>
      <c r="B97" t="s">
        <v>294</v>
      </c>
      <c r="C97" t="s">
        <v>511</v>
      </c>
      <c r="D97" t="s">
        <v>512</v>
      </c>
      <c r="E97" s="4">
        <v>162691</v>
      </c>
      <c r="F97" s="4">
        <v>193548</v>
      </c>
      <c r="G97" s="4">
        <v>230814</v>
      </c>
      <c r="H97" s="4">
        <v>202258</v>
      </c>
      <c r="I97" s="4">
        <v>255017</v>
      </c>
      <c r="J97" s="4">
        <v>297952</v>
      </c>
      <c r="K97" s="4">
        <v>314443</v>
      </c>
      <c r="L97" s="4">
        <v>323277</v>
      </c>
      <c r="M97" s="4">
        <v>338062</v>
      </c>
      <c r="N97" s="4">
        <v>296434</v>
      </c>
      <c r="O97" s="4">
        <v>296536</v>
      </c>
      <c r="P97" s="16">
        <f>AVERAGE(E97:O97)</f>
        <v>264639.27272727271</v>
      </c>
      <c r="Q97" s="16">
        <f>((O97-P97)/P97)*100</f>
        <v>12.052907697338959</v>
      </c>
      <c r="R97" s="4" t="s">
        <v>572</v>
      </c>
    </row>
    <row r="98" spans="1:18" x14ac:dyDescent="0.35">
      <c r="A98" t="s">
        <v>420</v>
      </c>
      <c r="B98" t="s">
        <v>421</v>
      </c>
      <c r="C98" t="s">
        <v>511</v>
      </c>
      <c r="D98" t="s">
        <v>512</v>
      </c>
      <c r="E98" s="4">
        <v>22.90286145</v>
      </c>
      <c r="F98" s="4">
        <v>27.030374030000001</v>
      </c>
      <c r="G98" s="4">
        <v>30.290219760000003</v>
      </c>
      <c r="H98" s="4">
        <v>27.101076280000001</v>
      </c>
      <c r="I98" s="4">
        <v>31.823518620000002</v>
      </c>
      <c r="J98" s="4">
        <v>38.711827749999998</v>
      </c>
      <c r="K98" s="4">
        <v>37.671734829999998</v>
      </c>
      <c r="L98" s="4">
        <v>37.509122070000004</v>
      </c>
      <c r="M98" s="4">
        <v>37.290587500000001</v>
      </c>
      <c r="N98" s="4">
        <v>35.556038819999998</v>
      </c>
      <c r="O98" s="4">
        <v>36.572611889999997</v>
      </c>
      <c r="P98" s="16">
        <f>AVERAGE(E98:O98)</f>
        <v>32.950906636363641</v>
      </c>
      <c r="Q98" s="16">
        <f>((O98-P98)/P98)*100</f>
        <v>10.991215791433035</v>
      </c>
      <c r="R98" s="4" t="s">
        <v>572</v>
      </c>
    </row>
    <row r="99" spans="1:18" x14ac:dyDescent="0.35">
      <c r="A99" t="s">
        <v>459</v>
      </c>
      <c r="B99" t="s">
        <v>45</v>
      </c>
      <c r="C99" t="s">
        <v>511</v>
      </c>
      <c r="D99" t="s">
        <v>512</v>
      </c>
      <c r="E99" s="4">
        <v>10167.25</v>
      </c>
      <c r="F99" s="4">
        <v>10618.34</v>
      </c>
      <c r="G99" s="4">
        <v>10526</v>
      </c>
      <c r="H99" s="4">
        <v>9981.9599999999991</v>
      </c>
      <c r="I99" s="4">
        <v>10095.76</v>
      </c>
      <c r="J99" s="4">
        <v>10070.450000000001</v>
      </c>
      <c r="K99" s="4">
        <v>10720.5</v>
      </c>
      <c r="L99" s="4">
        <v>10627.6</v>
      </c>
      <c r="M99" s="4">
        <v>10957.3</v>
      </c>
      <c r="N99" s="4">
        <v>11792.3</v>
      </c>
      <c r="O99" s="4">
        <v>11838.8</v>
      </c>
      <c r="P99" s="16">
        <f>AVERAGE(E99:O99)</f>
        <v>10672.387272727276</v>
      </c>
      <c r="Q99" s="16">
        <f>((O99-P99)/P99)*100</f>
        <v>10.929257882661643</v>
      </c>
      <c r="R99" s="4" t="s">
        <v>572</v>
      </c>
    </row>
    <row r="100" spans="1:18" x14ac:dyDescent="0.35">
      <c r="A100" t="s">
        <v>402</v>
      </c>
      <c r="B100" t="s">
        <v>403</v>
      </c>
      <c r="C100" t="s">
        <v>511</v>
      </c>
      <c r="D100" t="s">
        <v>512</v>
      </c>
      <c r="E100" s="4">
        <v>2830.236054</v>
      </c>
      <c r="F100" s="4">
        <v>3719.4973709999999</v>
      </c>
      <c r="G100" s="4">
        <v>5161.3361699999996</v>
      </c>
      <c r="H100" s="4">
        <v>4979.4819799999996</v>
      </c>
      <c r="I100" s="4">
        <v>5642.1785799999998</v>
      </c>
      <c r="J100" s="4">
        <v>6522.7322029999996</v>
      </c>
      <c r="K100" s="4">
        <v>7633.0497919999998</v>
      </c>
      <c r="L100" s="4">
        <v>8506.6747830000004</v>
      </c>
      <c r="M100" s="4">
        <v>9236.3091380000005</v>
      </c>
      <c r="N100" s="4">
        <v>7853.450374</v>
      </c>
      <c r="O100" s="4">
        <v>6951.6571590000003</v>
      </c>
      <c r="P100" s="16">
        <f>AVERAGE(E100:O100)</f>
        <v>6276.0548730909095</v>
      </c>
      <c r="Q100" s="16">
        <f>((O100-P100)/P100)*100</f>
        <v>10.764760658894014</v>
      </c>
      <c r="R100" s="4" t="s">
        <v>572</v>
      </c>
    </row>
    <row r="101" spans="1:18" x14ac:dyDescent="0.35">
      <c r="A101" t="s">
        <v>448</v>
      </c>
      <c r="B101" t="s">
        <v>449</v>
      </c>
      <c r="C101" t="s">
        <v>511</v>
      </c>
      <c r="D101" t="s">
        <v>512</v>
      </c>
      <c r="E101" s="4">
        <v>4078.158324</v>
      </c>
      <c r="F101" s="4">
        <v>4833.5614560000004</v>
      </c>
      <c r="G101" s="4">
        <v>5687.4882090000001</v>
      </c>
      <c r="H101" s="4">
        <v>5653.7927200000004</v>
      </c>
      <c r="I101" s="4">
        <v>5829.9337750000004</v>
      </c>
      <c r="J101" s="4">
        <v>6686.6833470000001</v>
      </c>
      <c r="K101" s="4">
        <v>6500.192728</v>
      </c>
      <c r="L101" s="4">
        <v>7073.4200739999997</v>
      </c>
      <c r="M101" s="4">
        <v>7386.8913359999997</v>
      </c>
      <c r="N101" s="4">
        <v>6439.9467670000004</v>
      </c>
      <c r="O101" s="4">
        <v>6715.4867260000001</v>
      </c>
      <c r="P101" s="16">
        <f>AVERAGE(E101:O101)</f>
        <v>6080.5050420000007</v>
      </c>
      <c r="Q101" s="16">
        <f>((O101-P101)/P101)*100</f>
        <v>10.44291024534931</v>
      </c>
      <c r="R101" s="4" t="s">
        <v>572</v>
      </c>
    </row>
    <row r="102" spans="1:18" x14ac:dyDescent="0.35">
      <c r="A102" t="s">
        <v>271</v>
      </c>
      <c r="B102" t="s">
        <v>272</v>
      </c>
      <c r="C102" t="s">
        <v>511</v>
      </c>
      <c r="D102" t="s">
        <v>512</v>
      </c>
      <c r="E102" s="4">
        <v>6861.2223320000003</v>
      </c>
      <c r="F102" s="4">
        <v>8336.4781419999999</v>
      </c>
      <c r="G102" s="4">
        <v>9909.5484109999998</v>
      </c>
      <c r="H102" s="4">
        <v>9401.7314960000003</v>
      </c>
      <c r="I102" s="4">
        <v>9407.1687020000008</v>
      </c>
      <c r="J102" s="4">
        <v>10494.632699</v>
      </c>
      <c r="K102" s="4">
        <v>9745.2511259999992</v>
      </c>
      <c r="L102" s="4">
        <v>10817.712138999999</v>
      </c>
      <c r="M102" s="4">
        <v>11362.272838000001</v>
      </c>
      <c r="N102" s="4">
        <v>10051.659161</v>
      </c>
      <c r="O102" s="4">
        <v>10745.787405999999</v>
      </c>
      <c r="P102" s="16">
        <f>AVERAGE(E102:O102)</f>
        <v>9739.4058592727288</v>
      </c>
      <c r="Q102" s="16">
        <f>((O102-P102)/P102)*100</f>
        <v>10.33308973122946</v>
      </c>
      <c r="R102" s="4" t="s">
        <v>572</v>
      </c>
    </row>
    <row r="103" spans="1:18" x14ac:dyDescent="0.35">
      <c r="A103" t="s">
        <v>435</v>
      </c>
      <c r="B103" t="s">
        <v>436</v>
      </c>
      <c r="C103" t="s">
        <v>511</v>
      </c>
      <c r="D103" t="s">
        <v>512</v>
      </c>
      <c r="E103" s="4">
        <v>610.93003699999997</v>
      </c>
      <c r="F103" s="4">
        <v>651.83333329999994</v>
      </c>
      <c r="G103" s="4">
        <v>695.42885189999993</v>
      </c>
      <c r="H103" s="4">
        <v>674.9224815</v>
      </c>
      <c r="I103" s="4">
        <v>681.22596299999998</v>
      </c>
      <c r="J103" s="4">
        <v>676.12940739999999</v>
      </c>
      <c r="K103" s="4">
        <v>692.93374070000004</v>
      </c>
      <c r="L103" s="4">
        <v>721.20714810000004</v>
      </c>
      <c r="M103" s="4">
        <v>725.18518520000009</v>
      </c>
      <c r="N103" s="4">
        <v>756.66666670000006</v>
      </c>
      <c r="O103" s="4">
        <v>765.55555560000005</v>
      </c>
      <c r="P103" s="16">
        <f>AVERAGE(E103:O103)</f>
        <v>695.63803367272726</v>
      </c>
      <c r="Q103" s="16">
        <f>((O103-P103)/P103)*100</f>
        <v>10.05084807656829</v>
      </c>
      <c r="R103" s="4" t="s">
        <v>572</v>
      </c>
    </row>
    <row r="104" spans="1:18" x14ac:dyDescent="0.35">
      <c r="A104" t="s">
        <v>176</v>
      </c>
      <c r="B104" t="s">
        <v>177</v>
      </c>
      <c r="C104" t="s">
        <v>511</v>
      </c>
      <c r="D104" t="s">
        <v>512</v>
      </c>
      <c r="E104" s="4">
        <v>4756.2040699999998</v>
      </c>
      <c r="F104" s="4">
        <v>5885.3255900000004</v>
      </c>
      <c r="G104" s="4">
        <v>6548.5305719999997</v>
      </c>
      <c r="H104" s="4">
        <v>6584.6494190000003</v>
      </c>
      <c r="I104" s="4">
        <v>6622.5415290000001</v>
      </c>
      <c r="J104" s="4">
        <v>7516.8341600000003</v>
      </c>
      <c r="K104" s="4">
        <v>7890.2165080000004</v>
      </c>
      <c r="L104" s="4">
        <v>8452.5093159999997</v>
      </c>
      <c r="M104" s="4">
        <v>8776.3507900000004</v>
      </c>
      <c r="N104" s="4">
        <v>8724.6561259999999</v>
      </c>
      <c r="O104" s="4">
        <v>7970.6491310000001</v>
      </c>
      <c r="P104" s="16">
        <f>AVERAGE(E104:O104)</f>
        <v>7248.0424737272724</v>
      </c>
      <c r="Q104" s="16">
        <f>((O104-P104)/P104)*100</f>
        <v>9.9696802259649377</v>
      </c>
      <c r="R104" s="4" t="s">
        <v>572</v>
      </c>
    </row>
    <row r="105" spans="1:18" x14ac:dyDescent="0.35">
      <c r="A105" t="s">
        <v>16</v>
      </c>
      <c r="B105" t="s">
        <v>17</v>
      </c>
      <c r="C105" t="s">
        <v>511</v>
      </c>
      <c r="D105" t="s">
        <v>512</v>
      </c>
      <c r="E105" s="4">
        <v>222117</v>
      </c>
      <c r="F105" s="4">
        <v>257916</v>
      </c>
      <c r="G105" s="4">
        <v>315475</v>
      </c>
      <c r="H105" s="4">
        <v>253547</v>
      </c>
      <c r="I105" s="4">
        <v>289787</v>
      </c>
      <c r="J105" s="4">
        <v>350666</v>
      </c>
      <c r="K105" s="4">
        <v>374591</v>
      </c>
      <c r="L105" s="4">
        <v>390108</v>
      </c>
      <c r="M105" s="4">
        <v>403137</v>
      </c>
      <c r="N105" s="4">
        <v>358135</v>
      </c>
      <c r="O105" s="4">
        <v>357045</v>
      </c>
      <c r="P105" s="16">
        <f>AVERAGE(E105:O105)</f>
        <v>324774.90909090912</v>
      </c>
      <c r="Q105" s="16">
        <f>((O105-P105)/P105)*100</f>
        <v>9.9361403870204832</v>
      </c>
      <c r="R105" s="4" t="s">
        <v>572</v>
      </c>
    </row>
    <row r="106" spans="1:18" x14ac:dyDescent="0.35">
      <c r="A106" t="s">
        <v>357</v>
      </c>
      <c r="B106" t="s">
        <v>358</v>
      </c>
      <c r="C106" t="s">
        <v>511</v>
      </c>
      <c r="D106" t="s">
        <v>512</v>
      </c>
      <c r="E106" s="4">
        <v>9358.7109349999992</v>
      </c>
      <c r="F106" s="4">
        <v>11284.603071</v>
      </c>
      <c r="G106" s="4">
        <v>13439.023281</v>
      </c>
      <c r="H106" s="4">
        <v>12814.961485</v>
      </c>
      <c r="I106" s="4">
        <v>12948.906289</v>
      </c>
      <c r="J106" s="4">
        <v>14390.776644</v>
      </c>
      <c r="K106" s="4">
        <v>14225.310519000001</v>
      </c>
      <c r="L106" s="4">
        <v>14851.057085</v>
      </c>
      <c r="M106" s="4">
        <v>15304.363138000001</v>
      </c>
      <c r="N106" s="4">
        <v>13640.668374000001</v>
      </c>
      <c r="O106" s="4">
        <v>14683.747154000001</v>
      </c>
      <c r="P106" s="16">
        <f>AVERAGE(E106:O106)</f>
        <v>13358.37527045455</v>
      </c>
      <c r="Q106" s="16">
        <f>((O106-P106)/P106)*100</f>
        <v>9.9216548173852299</v>
      </c>
      <c r="R106" s="4" t="s">
        <v>572</v>
      </c>
    </row>
    <row r="107" spans="1:18" x14ac:dyDescent="0.35">
      <c r="A107" t="s">
        <v>71</v>
      </c>
      <c r="B107" t="s">
        <v>72</v>
      </c>
      <c r="C107" t="s">
        <v>511</v>
      </c>
      <c r="D107" t="s">
        <v>512</v>
      </c>
      <c r="E107" s="4">
        <v>430921</v>
      </c>
      <c r="F107" s="4">
        <v>479913</v>
      </c>
      <c r="G107" s="4">
        <v>554363</v>
      </c>
      <c r="H107" s="4">
        <v>541507</v>
      </c>
      <c r="I107" s="4">
        <v>583783</v>
      </c>
      <c r="J107" s="4">
        <v>699580</v>
      </c>
      <c r="K107" s="4">
        <v>668044</v>
      </c>
      <c r="L107" s="4">
        <v>688504</v>
      </c>
      <c r="M107" s="4">
        <v>709183</v>
      </c>
      <c r="N107" s="4">
        <v>679289</v>
      </c>
      <c r="O107" s="4">
        <v>668745</v>
      </c>
      <c r="P107" s="16">
        <f>AVERAGE(E107:O107)</f>
        <v>609439.27272727271</v>
      </c>
      <c r="Q107" s="16">
        <f>((O107-P107)/P107)*100</f>
        <v>9.7311955311529328</v>
      </c>
      <c r="R107" s="4" t="s">
        <v>572</v>
      </c>
    </row>
    <row r="108" spans="1:18" x14ac:dyDescent="0.35">
      <c r="A108" t="s">
        <v>261</v>
      </c>
      <c r="B108" t="s">
        <v>262</v>
      </c>
      <c r="C108" t="s">
        <v>511</v>
      </c>
      <c r="D108" t="s">
        <v>512</v>
      </c>
      <c r="E108" s="4">
        <v>5515.8843489999999</v>
      </c>
      <c r="F108" s="4">
        <v>7342.9234889999998</v>
      </c>
      <c r="G108" s="4">
        <v>9413.0029209999993</v>
      </c>
      <c r="H108" s="4">
        <v>8550.3639750000002</v>
      </c>
      <c r="I108" s="4">
        <v>8729.9361360000003</v>
      </c>
      <c r="J108" s="4">
        <v>9892.7023580000005</v>
      </c>
      <c r="K108" s="4">
        <v>9919.7800709999992</v>
      </c>
      <c r="L108" s="4">
        <v>10601.690871999999</v>
      </c>
      <c r="M108" s="4">
        <v>10673.516673</v>
      </c>
      <c r="N108" s="4">
        <v>9744.2435310000001</v>
      </c>
      <c r="O108" s="4">
        <v>10001.193315</v>
      </c>
      <c r="P108" s="16">
        <f>AVERAGE(E108:O108)</f>
        <v>9125.9306990909099</v>
      </c>
      <c r="Q108" s="16">
        <f>((O108-P108)/P108)*100</f>
        <v>9.5909408559970846</v>
      </c>
      <c r="R108" s="4" t="s">
        <v>572</v>
      </c>
    </row>
    <row r="109" spans="1:18" x14ac:dyDescent="0.35">
      <c r="A109" t="s">
        <v>146</v>
      </c>
      <c r="B109" t="s">
        <v>147</v>
      </c>
      <c r="C109" t="s">
        <v>511</v>
      </c>
      <c r="D109" t="s">
        <v>512</v>
      </c>
      <c r="E109" s="4">
        <v>7745.4062009999998</v>
      </c>
      <c r="F109" s="4">
        <v>10172.86968</v>
      </c>
      <c r="G109" s="4">
        <v>12795.044473</v>
      </c>
      <c r="H109" s="4">
        <v>10766.809099</v>
      </c>
      <c r="I109" s="4">
        <v>11638.536834</v>
      </c>
      <c r="J109" s="4">
        <v>14434.619982</v>
      </c>
      <c r="K109" s="4">
        <v>15846.474596</v>
      </c>
      <c r="L109" s="4">
        <v>16140.047012000001</v>
      </c>
      <c r="M109" s="4">
        <v>16509.305828</v>
      </c>
      <c r="N109" s="4">
        <v>13993.546732000001</v>
      </c>
      <c r="O109" s="4">
        <v>14378.016732</v>
      </c>
      <c r="P109" s="16">
        <f>AVERAGE(E109:O109)</f>
        <v>13129.152469909091</v>
      </c>
      <c r="Q109" s="16">
        <f>((O109-P109)/P109)*100</f>
        <v>9.5121468423281694</v>
      </c>
      <c r="R109" s="4" t="s">
        <v>572</v>
      </c>
    </row>
    <row r="110" spans="1:18" x14ac:dyDescent="0.35">
      <c r="A110" t="s">
        <v>353</v>
      </c>
      <c r="B110" t="s">
        <v>354</v>
      </c>
      <c r="C110" t="s">
        <v>511</v>
      </c>
      <c r="D110" t="s">
        <v>512</v>
      </c>
      <c r="E110" s="4">
        <v>376900</v>
      </c>
      <c r="F110" s="4">
        <v>415965</v>
      </c>
      <c r="G110" s="4">
        <v>519797</v>
      </c>
      <c r="H110" s="4">
        <v>429098</v>
      </c>
      <c r="I110" s="4">
        <v>528207</v>
      </c>
      <c r="J110" s="4">
        <v>671239</v>
      </c>
      <c r="K110" s="4">
        <v>735975</v>
      </c>
      <c r="L110" s="4">
        <v>746647</v>
      </c>
      <c r="M110" s="4">
        <v>756350</v>
      </c>
      <c r="N110" s="4">
        <v>654270</v>
      </c>
      <c r="O110" s="4">
        <v>644936</v>
      </c>
      <c r="P110" s="16">
        <f>AVERAGE(E110:O110)</f>
        <v>589034.90909090906</v>
      </c>
      <c r="Q110" s="16">
        <f>((O110-P110)/P110)*100</f>
        <v>9.4902848789329415</v>
      </c>
      <c r="R110" s="4" t="s">
        <v>572</v>
      </c>
    </row>
    <row r="111" spans="1:18" x14ac:dyDescent="0.35">
      <c r="A111" t="s">
        <v>460</v>
      </c>
      <c r="B111" t="s">
        <v>153</v>
      </c>
      <c r="C111" t="s">
        <v>511</v>
      </c>
      <c r="D111" t="s">
        <v>512</v>
      </c>
      <c r="E111" s="4">
        <v>655.0700677000001</v>
      </c>
      <c r="F111" s="4">
        <v>798.88555650000001</v>
      </c>
      <c r="G111" s="4">
        <v>965.78107820000002</v>
      </c>
      <c r="H111" s="4">
        <v>900.63953400000003</v>
      </c>
      <c r="I111" s="4">
        <v>951.80636870000001</v>
      </c>
      <c r="J111" s="4">
        <v>898.2909899</v>
      </c>
      <c r="K111" s="4">
        <v>910.0261557</v>
      </c>
      <c r="L111" s="4">
        <v>898.94764950000001</v>
      </c>
      <c r="M111" s="4">
        <v>833.24946679999994</v>
      </c>
      <c r="N111" s="4">
        <v>907.65565149999998</v>
      </c>
      <c r="O111" s="4">
        <v>962.79714650000005</v>
      </c>
      <c r="P111" s="16">
        <f>AVERAGE(E111:O111)</f>
        <v>880.28633318181824</v>
      </c>
      <c r="Q111" s="16">
        <f>((O111-P111)/P111)*100</f>
        <v>9.373178954164187</v>
      </c>
      <c r="R111" s="4" t="s">
        <v>572</v>
      </c>
    </row>
    <row r="112" spans="1:18" x14ac:dyDescent="0.35">
      <c r="A112" t="s">
        <v>418</v>
      </c>
      <c r="B112" t="s">
        <v>419</v>
      </c>
      <c r="C112" t="s">
        <v>511</v>
      </c>
      <c r="D112" t="s">
        <v>512</v>
      </c>
      <c r="E112" s="4">
        <v>552487</v>
      </c>
      <c r="F112" s="4">
        <v>675770</v>
      </c>
      <c r="G112" s="4">
        <v>764336</v>
      </c>
      <c r="H112" s="4">
        <v>644640</v>
      </c>
      <c r="I112" s="4">
        <v>771902</v>
      </c>
      <c r="J112" s="4">
        <v>832524</v>
      </c>
      <c r="K112" s="4">
        <v>873982</v>
      </c>
      <c r="L112" s="4">
        <v>950579</v>
      </c>
      <c r="M112" s="4">
        <v>934186</v>
      </c>
      <c r="N112" s="4">
        <v>859797</v>
      </c>
      <c r="O112" s="4">
        <v>863722</v>
      </c>
      <c r="P112" s="16">
        <f>AVERAGE(E112:O112)</f>
        <v>793084.09090909094</v>
      </c>
      <c r="Q112" s="16">
        <f>((O112-P112)/P112)*100</f>
        <v>8.9067363600672813</v>
      </c>
      <c r="R112" s="4" t="s">
        <v>572</v>
      </c>
    </row>
    <row r="113" spans="1:18" x14ac:dyDescent="0.35">
      <c r="A113" t="s">
        <v>256</v>
      </c>
      <c r="B113" t="s">
        <v>257</v>
      </c>
      <c r="C113" t="s">
        <v>511</v>
      </c>
      <c r="D113" t="s">
        <v>512</v>
      </c>
      <c r="E113" s="4">
        <v>68640.825481000007</v>
      </c>
      <c r="F113" s="4">
        <v>79041.294873999999</v>
      </c>
      <c r="G113" s="4">
        <v>92507.257784000001</v>
      </c>
      <c r="H113" s="4">
        <v>92897.320376000003</v>
      </c>
      <c r="I113" s="4">
        <v>93216.746662000005</v>
      </c>
      <c r="J113" s="4">
        <v>101370</v>
      </c>
      <c r="K113" s="4">
        <v>98266.306614999994</v>
      </c>
      <c r="L113" s="4">
        <v>106826</v>
      </c>
      <c r="M113" s="4">
        <v>109881</v>
      </c>
      <c r="N113" s="4">
        <v>100593</v>
      </c>
      <c r="O113" s="4">
        <v>103606</v>
      </c>
      <c r="P113" s="16">
        <f>AVERAGE(E113:O113)</f>
        <v>95167.795617454554</v>
      </c>
      <c r="Q113" s="16">
        <f>((O113-P113)/P113)*100</f>
        <v>8.8666594910577192</v>
      </c>
      <c r="R113" s="4" t="s">
        <v>572</v>
      </c>
    </row>
    <row r="114" spans="1:18" x14ac:dyDescent="0.35">
      <c r="A114" t="s">
        <v>259</v>
      </c>
      <c r="B114" t="s">
        <v>260</v>
      </c>
      <c r="C114" t="s">
        <v>511</v>
      </c>
      <c r="D114" t="s">
        <v>512</v>
      </c>
      <c r="E114" s="4">
        <v>3408.2724979999998</v>
      </c>
      <c r="F114" s="4">
        <v>4401.1541280000001</v>
      </c>
      <c r="G114" s="4">
        <v>6054.8061010000001</v>
      </c>
      <c r="H114" s="4">
        <v>5439.4220310000001</v>
      </c>
      <c r="I114" s="4">
        <v>5811.6040519999997</v>
      </c>
      <c r="J114" s="4">
        <v>7015.2064979999996</v>
      </c>
      <c r="K114" s="4">
        <v>7284.6865760000001</v>
      </c>
      <c r="L114" s="4">
        <v>7985.3497310000002</v>
      </c>
      <c r="M114" s="4">
        <v>7983.271111</v>
      </c>
      <c r="N114" s="4">
        <v>6512.8995400000003</v>
      </c>
      <c r="O114" s="4">
        <v>6795.7417759999998</v>
      </c>
      <c r="P114" s="16">
        <f>AVERAGE(E114:O114)</f>
        <v>6244.7649129090914</v>
      </c>
      <c r="Q114" s="16">
        <f>((O114-P114)/P114)*100</f>
        <v>8.8230200940300687</v>
      </c>
      <c r="R114" s="4" t="s">
        <v>572</v>
      </c>
    </row>
    <row r="115" spans="1:18" x14ac:dyDescent="0.35">
      <c r="A115" t="s">
        <v>363</v>
      </c>
      <c r="B115" t="s">
        <v>364</v>
      </c>
      <c r="C115" t="s">
        <v>511</v>
      </c>
      <c r="D115" t="s">
        <v>512</v>
      </c>
      <c r="E115" s="4">
        <v>1885.112202</v>
      </c>
      <c r="F115" s="4">
        <v>2158.4968730000001</v>
      </c>
      <c r="G115" s="4">
        <v>2505.458705</v>
      </c>
      <c r="H115" s="4">
        <v>2453.8998470000001</v>
      </c>
      <c r="I115" s="4">
        <v>2578.0262969999999</v>
      </c>
      <c r="J115" s="4">
        <v>2942.546781</v>
      </c>
      <c r="K115" s="4">
        <v>3801.862611</v>
      </c>
      <c r="L115" s="4">
        <v>4920.3431950000004</v>
      </c>
      <c r="M115" s="4">
        <v>5015.1578159999999</v>
      </c>
      <c r="N115" s="4">
        <v>4218.7238749999997</v>
      </c>
      <c r="O115" s="4">
        <v>3556.0365350000002</v>
      </c>
      <c r="P115" s="16">
        <f>AVERAGE(E115:O115)</f>
        <v>3275.9695215454544</v>
      </c>
      <c r="Q115" s="16">
        <f>((O115-P115)/P115)*100</f>
        <v>8.5491336721112958</v>
      </c>
      <c r="R115" s="4" t="s">
        <v>572</v>
      </c>
    </row>
    <row r="116" spans="1:18" x14ac:dyDescent="0.35">
      <c r="A116" t="s">
        <v>344</v>
      </c>
      <c r="B116" t="s">
        <v>345</v>
      </c>
      <c r="C116" t="s">
        <v>511</v>
      </c>
      <c r="D116" t="s">
        <v>512</v>
      </c>
      <c r="E116" s="4">
        <v>60882.142856999999</v>
      </c>
      <c r="F116" s="4">
        <v>79712.087912000003</v>
      </c>
      <c r="G116" s="4">
        <v>115270</v>
      </c>
      <c r="H116" s="4">
        <v>97798.351647999996</v>
      </c>
      <c r="I116" s="4">
        <v>125122</v>
      </c>
      <c r="J116" s="4">
        <v>167775</v>
      </c>
      <c r="K116" s="4">
        <v>186834</v>
      </c>
      <c r="L116" s="4">
        <v>198728</v>
      </c>
      <c r="M116" s="4">
        <v>206225</v>
      </c>
      <c r="N116" s="4">
        <v>164641</v>
      </c>
      <c r="O116" s="4">
        <v>152452</v>
      </c>
      <c r="P116" s="16">
        <f>AVERAGE(E116:O116)</f>
        <v>141403.59840154546</v>
      </c>
      <c r="Q116" s="16">
        <f>((O116-P116)/P116)*100</f>
        <v>7.8133807932385597</v>
      </c>
      <c r="R116" s="4" t="s">
        <v>572</v>
      </c>
    </row>
    <row r="117" spans="1:18" x14ac:dyDescent="0.35">
      <c r="A117" t="s">
        <v>194</v>
      </c>
      <c r="B117" t="s">
        <v>195</v>
      </c>
      <c r="C117" t="s">
        <v>511</v>
      </c>
      <c r="D117" t="s">
        <v>512</v>
      </c>
      <c r="E117" s="4">
        <v>65140.293687999998</v>
      </c>
      <c r="F117" s="4">
        <v>88840.050497000004</v>
      </c>
      <c r="G117" s="4">
        <v>131614</v>
      </c>
      <c r="H117" s="4">
        <v>111661</v>
      </c>
      <c r="I117" s="4">
        <v>138517</v>
      </c>
      <c r="J117" s="4">
        <v>185750</v>
      </c>
      <c r="K117" s="4">
        <v>218001</v>
      </c>
      <c r="L117" s="4">
        <v>234648</v>
      </c>
      <c r="M117" s="4">
        <v>234648</v>
      </c>
      <c r="N117" s="4">
        <v>179640</v>
      </c>
      <c r="O117" s="4">
        <v>171489</v>
      </c>
      <c r="P117" s="16">
        <f>AVERAGE(E117:O117)</f>
        <v>159995.30401681818</v>
      </c>
      <c r="Q117" s="16">
        <f>((O117-P117)/P117)*100</f>
        <v>7.1837708324074585</v>
      </c>
      <c r="R117" s="4" t="s">
        <v>572</v>
      </c>
    </row>
    <row r="118" spans="1:18" x14ac:dyDescent="0.35">
      <c r="A118" t="s">
        <v>368</v>
      </c>
      <c r="B118" t="s">
        <v>369</v>
      </c>
      <c r="C118" t="s">
        <v>511</v>
      </c>
      <c r="D118" t="s">
        <v>512</v>
      </c>
      <c r="E118" s="4">
        <v>5878.9125647999999</v>
      </c>
      <c r="F118" s="4">
        <v>5964.9054349999997</v>
      </c>
      <c r="G118" s="4">
        <v>6050.8983051999994</v>
      </c>
      <c r="H118" s="4">
        <v>6136.8911754000001</v>
      </c>
      <c r="I118" s="4">
        <v>6222.8840456000007</v>
      </c>
      <c r="J118" s="4">
        <v>6308.8769158000005</v>
      </c>
      <c r="K118" s="4">
        <v>6394.8697860000002</v>
      </c>
      <c r="L118" s="4">
        <v>6486.9745489999996</v>
      </c>
      <c r="M118" s="4">
        <v>6568.4435729999996</v>
      </c>
      <c r="N118" s="4">
        <v>6631.3366249999999</v>
      </c>
      <c r="O118" s="4">
        <v>6752.6530990000001</v>
      </c>
      <c r="P118" s="16">
        <f>AVERAGE(E118:O118)</f>
        <v>6308.8769158000005</v>
      </c>
      <c r="Q118" s="16">
        <f>((O118-P118)/P118)*100</f>
        <v>7.0341550346085064</v>
      </c>
      <c r="R118" s="4" t="s">
        <v>572</v>
      </c>
    </row>
    <row r="119" spans="1:18" x14ac:dyDescent="0.35">
      <c r="A119" t="s">
        <v>315</v>
      </c>
      <c r="B119" t="s">
        <v>316</v>
      </c>
      <c r="C119" t="s">
        <v>511</v>
      </c>
      <c r="D119" t="s">
        <v>512</v>
      </c>
      <c r="E119" s="4">
        <v>37215.864758999996</v>
      </c>
      <c r="F119" s="4">
        <v>42085.305591999997</v>
      </c>
      <c r="G119" s="4">
        <v>60905.331598999997</v>
      </c>
      <c r="H119" s="4">
        <v>48388.296489</v>
      </c>
      <c r="I119" s="4">
        <v>58642.392718000003</v>
      </c>
      <c r="J119" s="4">
        <v>67937.581273999996</v>
      </c>
      <c r="K119" s="4">
        <v>76689.206762000002</v>
      </c>
      <c r="L119" s="4">
        <v>78938.881664</v>
      </c>
      <c r="M119" s="4">
        <v>81076.723016999997</v>
      </c>
      <c r="N119" s="4">
        <v>68905.071521000005</v>
      </c>
      <c r="O119" s="4">
        <v>66824.447333999997</v>
      </c>
      <c r="P119" s="16">
        <f>AVERAGE(E119:O119)</f>
        <v>62509.918429909092</v>
      </c>
      <c r="Q119" s="16">
        <f>((O119-P119)/P119)*100</f>
        <v>6.9021509105449965</v>
      </c>
      <c r="R119" s="4" t="s">
        <v>572</v>
      </c>
    </row>
    <row r="120" spans="1:18" x14ac:dyDescent="0.35">
      <c r="A120" t="s">
        <v>280</v>
      </c>
      <c r="B120" t="s">
        <v>281</v>
      </c>
      <c r="C120" t="s">
        <v>511</v>
      </c>
      <c r="D120" t="s">
        <v>512</v>
      </c>
      <c r="E120" s="4">
        <v>2721.904403</v>
      </c>
      <c r="F120" s="4">
        <v>3680.7103750000001</v>
      </c>
      <c r="G120" s="4">
        <v>4545.6745279999996</v>
      </c>
      <c r="H120" s="4">
        <v>4159.3303699999997</v>
      </c>
      <c r="I120" s="4">
        <v>4139.1920529999998</v>
      </c>
      <c r="J120" s="4">
        <v>4538.1984990000001</v>
      </c>
      <c r="K120" s="4">
        <v>4087.7245280000002</v>
      </c>
      <c r="L120" s="4">
        <v>4464.2618160000002</v>
      </c>
      <c r="M120" s="4">
        <v>4587.9262310000004</v>
      </c>
      <c r="N120" s="4">
        <v>4052.9133860000002</v>
      </c>
      <c r="O120" s="4">
        <v>4374.1305309999998</v>
      </c>
      <c r="P120" s="16">
        <f>AVERAGE(E120:O120)</f>
        <v>4122.9060654545456</v>
      </c>
      <c r="Q120" s="16">
        <f>((O120-P120)/P120)*100</f>
        <v>6.0933832000307051</v>
      </c>
      <c r="R120" s="4" t="s">
        <v>572</v>
      </c>
    </row>
    <row r="121" spans="1:18" x14ac:dyDescent="0.35">
      <c r="A121" t="s">
        <v>20</v>
      </c>
      <c r="B121" t="s">
        <v>21</v>
      </c>
      <c r="C121" t="s">
        <v>511</v>
      </c>
      <c r="D121" t="s">
        <v>512</v>
      </c>
      <c r="E121" s="4">
        <v>6384.4516059999996</v>
      </c>
      <c r="F121" s="4">
        <v>9206.3017</v>
      </c>
      <c r="G121" s="4">
        <v>11662.040714000001</v>
      </c>
      <c r="H121" s="4">
        <v>8647.9367480000001</v>
      </c>
      <c r="I121" s="4">
        <v>9260.2849380000007</v>
      </c>
      <c r="J121" s="4">
        <v>10142.111333999999</v>
      </c>
      <c r="K121" s="4">
        <v>10619.320049</v>
      </c>
      <c r="L121" s="4">
        <v>11121.465767</v>
      </c>
      <c r="M121" s="4">
        <v>11609.512940000001</v>
      </c>
      <c r="N121" s="4">
        <v>10553.337673</v>
      </c>
      <c r="O121" s="4">
        <v>10546.13516</v>
      </c>
      <c r="P121" s="16">
        <f>AVERAGE(E121:O121)</f>
        <v>9977.5362390000009</v>
      </c>
      <c r="Q121" s="16">
        <f>((O121-P121)/P121)*100</f>
        <v>5.698790837536329</v>
      </c>
      <c r="R121" s="4" t="s">
        <v>572</v>
      </c>
    </row>
    <row r="122" spans="1:18" x14ac:dyDescent="0.35">
      <c r="A122" t="s">
        <v>287</v>
      </c>
      <c r="B122" t="s">
        <v>288</v>
      </c>
      <c r="C122" t="s">
        <v>511</v>
      </c>
      <c r="D122" t="s">
        <v>512</v>
      </c>
      <c r="E122" s="4">
        <v>3040.7166790000001</v>
      </c>
      <c r="F122" s="4">
        <v>3356.7570639999999</v>
      </c>
      <c r="G122" s="4">
        <v>3978.4258810000001</v>
      </c>
      <c r="H122" s="4">
        <v>3670.5152880000001</v>
      </c>
      <c r="I122" s="4">
        <v>4343.6650749999999</v>
      </c>
      <c r="J122" s="4">
        <v>5179.6901360000002</v>
      </c>
      <c r="K122" s="4">
        <v>5225.5334999999995</v>
      </c>
      <c r="L122" s="4">
        <v>5724.2271849999997</v>
      </c>
      <c r="M122" s="4">
        <v>5391.4752769999996</v>
      </c>
      <c r="N122" s="4">
        <v>4844.2231069999998</v>
      </c>
      <c r="O122" s="4">
        <v>4739.2983109999996</v>
      </c>
      <c r="P122" s="16">
        <f>AVERAGE(E122:O122)</f>
        <v>4499.5025002727261</v>
      </c>
      <c r="Q122" s="16">
        <f>((O122-P122)/P122)*100</f>
        <v>5.3293849867343956</v>
      </c>
      <c r="R122" s="4" t="s">
        <v>572</v>
      </c>
    </row>
    <row r="123" spans="1:18" x14ac:dyDescent="0.35">
      <c r="A123" t="s">
        <v>346</v>
      </c>
      <c r="B123" t="s">
        <v>347</v>
      </c>
      <c r="C123" t="s">
        <v>511</v>
      </c>
      <c r="D123" t="s">
        <v>512</v>
      </c>
      <c r="E123" s="4">
        <v>123533</v>
      </c>
      <c r="F123" s="4">
        <v>175934</v>
      </c>
      <c r="G123" s="4">
        <v>213605</v>
      </c>
      <c r="H123" s="4">
        <v>172612</v>
      </c>
      <c r="I123" s="4">
        <v>166658</v>
      </c>
      <c r="J123" s="4">
        <v>184367</v>
      </c>
      <c r="K123" s="4">
        <v>171665</v>
      </c>
      <c r="L123" s="4">
        <v>191549</v>
      </c>
      <c r="M123" s="4">
        <v>199493</v>
      </c>
      <c r="N123" s="4">
        <v>177911</v>
      </c>
      <c r="O123" s="4">
        <v>187806</v>
      </c>
      <c r="P123" s="16">
        <f>AVERAGE(E123:O123)</f>
        <v>178648.45454545456</v>
      </c>
      <c r="Q123" s="16">
        <f>((O123-P123)/P123)*100</f>
        <v>5.1260143715463453</v>
      </c>
      <c r="R123" s="4" t="s">
        <v>572</v>
      </c>
    </row>
    <row r="124" spans="1:18" x14ac:dyDescent="0.35">
      <c r="A124" t="s">
        <v>249</v>
      </c>
      <c r="B124" t="s">
        <v>250</v>
      </c>
      <c r="C124" t="s">
        <v>511</v>
      </c>
      <c r="D124" t="s">
        <v>512</v>
      </c>
      <c r="E124" s="4">
        <v>42414.308117</v>
      </c>
      <c r="F124" s="4">
        <v>50888.134409999999</v>
      </c>
      <c r="G124" s="4">
        <v>55849.686539000002</v>
      </c>
      <c r="H124" s="4">
        <v>51370.543206000002</v>
      </c>
      <c r="I124" s="4">
        <v>53212.476812000001</v>
      </c>
      <c r="J124" s="4">
        <v>60004.630233999997</v>
      </c>
      <c r="K124" s="4">
        <v>56677.961787</v>
      </c>
      <c r="L124" s="4">
        <v>61739.352211999998</v>
      </c>
      <c r="M124" s="4">
        <v>66327.344188999996</v>
      </c>
      <c r="N124" s="4">
        <v>57784.495264999998</v>
      </c>
      <c r="O124" s="4">
        <v>58631.324559000001</v>
      </c>
      <c r="P124" s="16">
        <f>AVERAGE(E124:O124)</f>
        <v>55900.023393636366</v>
      </c>
      <c r="Q124" s="16">
        <f>((O124-P124)/P124)*100</f>
        <v>4.8860465515915417</v>
      </c>
      <c r="R124" s="4" t="s">
        <v>572</v>
      </c>
    </row>
    <row r="125" spans="1:18" x14ac:dyDescent="0.35">
      <c r="A125" t="s">
        <v>128</v>
      </c>
      <c r="B125" t="s">
        <v>129</v>
      </c>
      <c r="C125" t="s">
        <v>511</v>
      </c>
      <c r="D125" t="s">
        <v>512</v>
      </c>
      <c r="E125" s="4">
        <v>16963.625016000002</v>
      </c>
      <c r="F125" s="4">
        <v>22237.061730000001</v>
      </c>
      <c r="G125" s="4">
        <v>24194.039256</v>
      </c>
      <c r="H125" s="4">
        <v>19652.492636999999</v>
      </c>
      <c r="I125" s="4">
        <v>19490.936349</v>
      </c>
      <c r="J125" s="4">
        <v>23170.239901000001</v>
      </c>
      <c r="K125" s="4">
        <v>23043.864509999999</v>
      </c>
      <c r="L125" s="4">
        <v>25137.153149000002</v>
      </c>
      <c r="M125" s="4">
        <v>26224.622450999999</v>
      </c>
      <c r="N125" s="4">
        <v>22566.956982</v>
      </c>
      <c r="O125" s="4">
        <v>23337.907619000001</v>
      </c>
      <c r="P125" s="16">
        <f>AVERAGE(E125:O125)</f>
        <v>22365.354509090914</v>
      </c>
      <c r="Q125" s="16">
        <f>((O125-P125)/P125)*100</f>
        <v>4.3484806355909589</v>
      </c>
      <c r="R125" s="4" t="s">
        <v>572</v>
      </c>
    </row>
    <row r="126" spans="1:18" x14ac:dyDescent="0.35">
      <c r="A126" t="s">
        <v>296</v>
      </c>
      <c r="B126" t="s">
        <v>297</v>
      </c>
      <c r="C126" t="s">
        <v>511</v>
      </c>
      <c r="D126" t="s">
        <v>512</v>
      </c>
      <c r="E126" s="4">
        <v>7978.734402</v>
      </c>
      <c r="F126" s="4">
        <v>8740.8655999999992</v>
      </c>
      <c r="G126" s="4">
        <v>8486.7219170000008</v>
      </c>
      <c r="H126" s="4">
        <v>8876.1911209999998</v>
      </c>
      <c r="I126" s="4">
        <v>11282.192605</v>
      </c>
      <c r="J126" s="4">
        <v>12409.629836</v>
      </c>
      <c r="K126" s="4">
        <v>13016.272899</v>
      </c>
      <c r="L126" s="4">
        <v>12717.790505000001</v>
      </c>
      <c r="M126" s="4">
        <v>12786.078008</v>
      </c>
      <c r="N126" s="4">
        <v>11769.045771999999</v>
      </c>
      <c r="O126" s="4">
        <v>11309.232188</v>
      </c>
      <c r="P126" s="16">
        <f>AVERAGE(E126:O126)</f>
        <v>10852.068622999999</v>
      </c>
      <c r="Q126" s="16">
        <f>((O126-P126)/P126)*100</f>
        <v>4.2126859024009766</v>
      </c>
      <c r="R126" s="4" t="s">
        <v>572</v>
      </c>
    </row>
    <row r="127" spans="1:18" x14ac:dyDescent="0.35">
      <c r="A127" t="s">
        <v>41</v>
      </c>
      <c r="B127" t="s">
        <v>42</v>
      </c>
      <c r="C127" t="s">
        <v>511</v>
      </c>
      <c r="D127" t="s">
        <v>512</v>
      </c>
      <c r="E127" s="4">
        <v>34130.122491000002</v>
      </c>
      <c r="F127" s="4">
        <v>44411.476557000002</v>
      </c>
      <c r="G127" s="4">
        <v>54409.138498</v>
      </c>
      <c r="H127" s="4">
        <v>51884.48141</v>
      </c>
      <c r="I127" s="4">
        <v>50610.058210000003</v>
      </c>
      <c r="J127" s="4">
        <v>57418.414504</v>
      </c>
      <c r="K127" s="4">
        <v>53903.022339000003</v>
      </c>
      <c r="L127" s="4">
        <v>55758.754072000003</v>
      </c>
      <c r="M127" s="4">
        <v>56731.990231999996</v>
      </c>
      <c r="N127" s="4">
        <v>50199.104510999998</v>
      </c>
      <c r="O127" s="4">
        <v>53240.893665000003</v>
      </c>
      <c r="P127" s="16">
        <f>AVERAGE(E127:O127)</f>
        <v>51154.314226272727</v>
      </c>
      <c r="Q127" s="16">
        <f>((O127-P127)/P127)*100</f>
        <v>4.0789901502689174</v>
      </c>
      <c r="R127" s="4" t="s">
        <v>572</v>
      </c>
    </row>
    <row r="128" spans="1:18" x14ac:dyDescent="0.35">
      <c r="A128" t="s">
        <v>410</v>
      </c>
      <c r="B128" t="s">
        <v>411</v>
      </c>
      <c r="C128" t="s">
        <v>511</v>
      </c>
      <c r="D128" t="s">
        <v>512</v>
      </c>
      <c r="E128" s="4">
        <v>294.13773710000004</v>
      </c>
      <c r="F128" s="4">
        <v>300.14305689999998</v>
      </c>
      <c r="G128" s="4">
        <v>349.4844276</v>
      </c>
      <c r="H128" s="4">
        <v>318.16656280000001</v>
      </c>
      <c r="I128" s="4">
        <v>369.48519880000003</v>
      </c>
      <c r="J128" s="4">
        <v>423.01184430000001</v>
      </c>
      <c r="K128" s="4">
        <v>472.35825119999998</v>
      </c>
      <c r="L128" s="4">
        <v>450.68635369999998</v>
      </c>
      <c r="M128" s="4">
        <v>443.91105229999999</v>
      </c>
      <c r="N128" s="4">
        <v>435.43821730000002</v>
      </c>
      <c r="O128" s="4">
        <v>401.56200619999998</v>
      </c>
      <c r="P128" s="16">
        <f>AVERAGE(E128:O128)</f>
        <v>387.12588256363631</v>
      </c>
      <c r="Q128" s="16">
        <f>((O128-P128)/P128)*100</f>
        <v>3.72905152731312</v>
      </c>
      <c r="R128" s="4" t="s">
        <v>572</v>
      </c>
    </row>
    <row r="129" spans="1:18" x14ac:dyDescent="0.35">
      <c r="A129" t="s">
        <v>10</v>
      </c>
      <c r="B129" t="s">
        <v>11</v>
      </c>
      <c r="C129" t="s">
        <v>511</v>
      </c>
      <c r="D129" t="s">
        <v>512</v>
      </c>
      <c r="E129" s="4">
        <v>41789.479932000002</v>
      </c>
      <c r="F129" s="4">
        <v>60448.924661999998</v>
      </c>
      <c r="G129" s="4">
        <v>84178.035579000003</v>
      </c>
      <c r="H129" s="4">
        <v>75492.385928000003</v>
      </c>
      <c r="I129" s="4">
        <v>82526.143645000004</v>
      </c>
      <c r="J129" s="4">
        <v>104116</v>
      </c>
      <c r="K129" s="4">
        <v>113923</v>
      </c>
      <c r="L129" s="4">
        <v>124913</v>
      </c>
      <c r="M129" s="4">
        <v>126730</v>
      </c>
      <c r="N129" s="4">
        <v>102621</v>
      </c>
      <c r="O129" s="4">
        <v>95337.203468000007</v>
      </c>
      <c r="P129" s="16">
        <f>AVERAGE(E129:O129)</f>
        <v>92006.833928545457</v>
      </c>
      <c r="Q129" s="16">
        <f>((O129-P129)/P129)*100</f>
        <v>3.6196980129117247</v>
      </c>
      <c r="R129" s="4" t="s">
        <v>572</v>
      </c>
    </row>
    <row r="130" spans="1:18" x14ac:dyDescent="0.35">
      <c r="A130" t="s">
        <v>202</v>
      </c>
      <c r="B130" t="s">
        <v>203</v>
      </c>
      <c r="C130" t="s">
        <v>511</v>
      </c>
      <c r="D130" t="s">
        <v>512</v>
      </c>
      <c r="E130" s="4">
        <v>11905.525197000001</v>
      </c>
      <c r="F130" s="4">
        <v>12824.09499</v>
      </c>
      <c r="G130" s="4">
        <v>13678.606691999999</v>
      </c>
      <c r="H130" s="4">
        <v>12038.829245999999</v>
      </c>
      <c r="I130" s="4">
        <v>13191.645686</v>
      </c>
      <c r="J130" s="4">
        <v>14439.910352999999</v>
      </c>
      <c r="K130" s="4">
        <v>14800.165407</v>
      </c>
      <c r="L130" s="4">
        <v>14274.983016</v>
      </c>
      <c r="M130" s="4">
        <v>13897.723431</v>
      </c>
      <c r="N130" s="4">
        <v>14186.886643</v>
      </c>
      <c r="O130" s="4">
        <v>14056.908749</v>
      </c>
      <c r="P130" s="16">
        <f>AVERAGE(E130:O130)</f>
        <v>13572.298128181819</v>
      </c>
      <c r="Q130" s="16">
        <f>((O130-P130)/P130)*100</f>
        <v>3.5705863240059892</v>
      </c>
      <c r="R130" s="4" t="s">
        <v>572</v>
      </c>
    </row>
    <row r="131" spans="1:18" x14ac:dyDescent="0.35">
      <c r="A131" t="s">
        <v>247</v>
      </c>
      <c r="B131" t="s">
        <v>248</v>
      </c>
      <c r="C131" t="s">
        <v>511</v>
      </c>
      <c r="D131" t="s">
        <v>512</v>
      </c>
      <c r="E131" s="4">
        <v>30216.060233</v>
      </c>
      <c r="F131" s="4">
        <v>39738.180076999997</v>
      </c>
      <c r="G131" s="4">
        <v>47850.551148999999</v>
      </c>
      <c r="H131" s="4">
        <v>37440.673477999997</v>
      </c>
      <c r="I131" s="4">
        <v>37120.517694000002</v>
      </c>
      <c r="J131" s="4">
        <v>43476.873413000001</v>
      </c>
      <c r="K131" s="4">
        <v>42848.195255999999</v>
      </c>
      <c r="L131" s="4">
        <v>46417.340375</v>
      </c>
      <c r="M131" s="4">
        <v>48516.371721000003</v>
      </c>
      <c r="N131" s="4">
        <v>41508.609233000003</v>
      </c>
      <c r="O131" s="4">
        <v>42773.029835000001</v>
      </c>
      <c r="P131" s="16">
        <f>AVERAGE(E131:O131)</f>
        <v>41627.854769454541</v>
      </c>
      <c r="Q131" s="16">
        <f>((O131-P131)/P131)*100</f>
        <v>2.7509826578566812</v>
      </c>
      <c r="R131" s="4" t="s">
        <v>572</v>
      </c>
    </row>
    <row r="132" spans="1:18" x14ac:dyDescent="0.35">
      <c r="A132" t="s">
        <v>454</v>
      </c>
      <c r="B132" t="s">
        <v>455</v>
      </c>
      <c r="C132" t="s">
        <v>511</v>
      </c>
      <c r="D132" t="s">
        <v>512</v>
      </c>
      <c r="E132" s="4">
        <v>12756.858899000001</v>
      </c>
      <c r="F132" s="4">
        <v>14056.957976</v>
      </c>
      <c r="G132" s="4">
        <v>17910.858638000002</v>
      </c>
      <c r="H132" s="4">
        <v>15328.342304</v>
      </c>
      <c r="I132" s="4">
        <v>20265.556273999999</v>
      </c>
      <c r="J132" s="4">
        <v>23460.09834</v>
      </c>
      <c r="K132" s="4">
        <v>25503.370698999999</v>
      </c>
      <c r="L132" s="4">
        <v>28045.460442</v>
      </c>
      <c r="M132" s="4">
        <v>27150.630606999999</v>
      </c>
      <c r="N132" s="4">
        <v>21154.394546</v>
      </c>
      <c r="O132" s="4">
        <v>20954.754378000001</v>
      </c>
      <c r="P132" s="16">
        <f>AVERAGE(E132:O132)</f>
        <v>20598.843918454546</v>
      </c>
      <c r="Q132" s="16">
        <f>((O132-P132)/P132)*100</f>
        <v>1.7278176433318895</v>
      </c>
      <c r="R132" s="4" t="s">
        <v>572</v>
      </c>
    </row>
    <row r="133" spans="1:18" x14ac:dyDescent="0.35">
      <c r="A133" t="s">
        <v>385</v>
      </c>
      <c r="B133" t="s">
        <v>386</v>
      </c>
      <c r="C133" t="s">
        <v>511</v>
      </c>
      <c r="D133" t="s">
        <v>512</v>
      </c>
      <c r="E133" s="4">
        <v>420032</v>
      </c>
      <c r="F133" s="4">
        <v>487816</v>
      </c>
      <c r="G133" s="4">
        <v>513966</v>
      </c>
      <c r="H133" s="4">
        <v>429657</v>
      </c>
      <c r="I133" s="4">
        <v>488378</v>
      </c>
      <c r="J133" s="4">
        <v>563110</v>
      </c>
      <c r="K133" s="4">
        <v>543881</v>
      </c>
      <c r="L133" s="4">
        <v>578742</v>
      </c>
      <c r="M133" s="4">
        <v>573818</v>
      </c>
      <c r="N133" s="4">
        <v>497918</v>
      </c>
      <c r="O133" s="4">
        <v>514460</v>
      </c>
      <c r="P133" s="16">
        <f>AVERAGE(E133:O133)</f>
        <v>510161.63636363635</v>
      </c>
      <c r="Q133" s="16">
        <f>((O133-P133)/P133)*100</f>
        <v>0.84254936670695302</v>
      </c>
      <c r="R133" s="4" t="s">
        <v>572</v>
      </c>
    </row>
    <row r="134" spans="1:18" x14ac:dyDescent="0.35">
      <c r="A134" t="s">
        <v>4</v>
      </c>
      <c r="B134" t="s">
        <v>5</v>
      </c>
      <c r="C134" t="s">
        <v>511</v>
      </c>
      <c r="D134" t="s">
        <v>512</v>
      </c>
      <c r="E134" s="4">
        <v>2421.4748599999998</v>
      </c>
      <c r="F134" s="4">
        <v>2623.7262569999998</v>
      </c>
      <c r="G134" s="4">
        <v>2791.9608939999998</v>
      </c>
      <c r="H134" s="4">
        <v>2498.932961</v>
      </c>
      <c r="I134" s="4">
        <v>2467.7039110000001</v>
      </c>
      <c r="J134" s="4">
        <v>2584.4636869999999</v>
      </c>
      <c r="K134" s="4">
        <v>2570.09534473333</v>
      </c>
      <c r="L134" s="4">
        <v>2571.6338922761897</v>
      </c>
      <c r="M134" s="4">
        <v>2573.1724398190499</v>
      </c>
      <c r="N134" s="4">
        <v>2574.7109873619097</v>
      </c>
      <c r="O134" s="4">
        <v>2576.2495349047599</v>
      </c>
      <c r="P134" s="16">
        <f>AVERAGE(E134:O134)</f>
        <v>2568.5567971904761</v>
      </c>
      <c r="Q134" s="16">
        <f>((O134-P134)/P134)*100</f>
        <v>0.29949650024084418</v>
      </c>
      <c r="R134" s="4" t="s">
        <v>572</v>
      </c>
    </row>
    <row r="135" spans="1:18" x14ac:dyDescent="0.35">
      <c r="A135" t="s">
        <v>25</v>
      </c>
      <c r="B135" t="s">
        <v>26</v>
      </c>
      <c r="C135" t="s">
        <v>511</v>
      </c>
      <c r="D135" t="s">
        <v>512</v>
      </c>
      <c r="E135" s="4">
        <v>745522</v>
      </c>
      <c r="F135" s="4">
        <v>851963</v>
      </c>
      <c r="G135" s="4">
        <v>1052580</v>
      </c>
      <c r="H135" s="4">
        <v>926448</v>
      </c>
      <c r="I135" s="4">
        <v>1144260</v>
      </c>
      <c r="J135" s="4">
        <v>1394280</v>
      </c>
      <c r="K135" s="4">
        <v>1543410</v>
      </c>
      <c r="L135" s="4">
        <v>1573700</v>
      </c>
      <c r="M135" s="4">
        <v>1464960</v>
      </c>
      <c r="N135" s="4">
        <v>1349030</v>
      </c>
      <c r="O135" s="4">
        <v>1208040</v>
      </c>
      <c r="P135" s="16">
        <f>AVERAGE(E135:O135)</f>
        <v>1204926.6363636365</v>
      </c>
      <c r="Q135" s="16">
        <f>((O135-P135)/P135)*100</f>
        <v>0.25838615749747146</v>
      </c>
      <c r="R135" s="4" t="s">
        <v>572</v>
      </c>
    </row>
    <row r="136" spans="1:18" x14ac:dyDescent="0.35">
      <c r="A136" t="s">
        <v>244</v>
      </c>
      <c r="B136" t="s">
        <v>245</v>
      </c>
      <c r="C136" t="s">
        <v>511</v>
      </c>
      <c r="D136" t="s">
        <v>512</v>
      </c>
      <c r="E136" s="4">
        <v>1800.1055899999999</v>
      </c>
      <c r="F136" s="4">
        <v>1820.811281</v>
      </c>
      <c r="G136" s="4">
        <v>1870.7228009999999</v>
      </c>
      <c r="H136" s="4">
        <v>1865.963015</v>
      </c>
      <c r="I136" s="4">
        <v>2385.950664</v>
      </c>
      <c r="J136" s="4">
        <v>2788.0228889999999</v>
      </c>
      <c r="K136" s="4">
        <v>2678.4946890000001</v>
      </c>
      <c r="L136" s="4">
        <v>2526.0205660000001</v>
      </c>
      <c r="M136" s="4">
        <v>2614.5769959999998</v>
      </c>
      <c r="N136" s="4">
        <v>2505.8799600000002</v>
      </c>
      <c r="O136" s="4">
        <v>2291.3199719999998</v>
      </c>
      <c r="P136" s="16">
        <f>AVERAGE(E136:O136)</f>
        <v>2286.1698566363634</v>
      </c>
      <c r="Q136" s="16">
        <f>((O136-P136)/P136)*100</f>
        <v>0.22527264755444343</v>
      </c>
      <c r="R136" s="4" t="s">
        <v>572</v>
      </c>
    </row>
    <row r="137" spans="1:18" x14ac:dyDescent="0.35">
      <c r="A137" t="s">
        <v>58</v>
      </c>
      <c r="B137" t="s">
        <v>59</v>
      </c>
      <c r="C137" t="s">
        <v>511</v>
      </c>
      <c r="D137" t="s">
        <v>512</v>
      </c>
      <c r="E137" s="4">
        <v>4246.6000000000004</v>
      </c>
      <c r="F137" s="4">
        <v>4523.75</v>
      </c>
      <c r="G137" s="4">
        <v>4607.3</v>
      </c>
      <c r="H137" s="4">
        <v>4434.05</v>
      </c>
      <c r="I137" s="4">
        <v>4461.6499999999996</v>
      </c>
      <c r="J137" s="4">
        <v>4660.8999999999996</v>
      </c>
      <c r="K137" s="4">
        <v>4656.3500000000004</v>
      </c>
      <c r="L137" s="4">
        <v>4612.5</v>
      </c>
      <c r="M137" s="4">
        <v>4608.3500000000004</v>
      </c>
      <c r="N137" s="4">
        <v>4584.1499999999996</v>
      </c>
      <c r="O137" s="4">
        <v>4529.05</v>
      </c>
      <c r="P137" s="16">
        <f>AVERAGE(E137:O137)</f>
        <v>4538.6045454545456</v>
      </c>
      <c r="Q137" s="16">
        <f>((O137-P137)/P137)*100</f>
        <v>-0.21051724949498785</v>
      </c>
      <c r="R137" s="4" t="s">
        <v>572</v>
      </c>
    </row>
    <row r="138" spans="1:18" x14ac:dyDescent="0.35">
      <c r="A138" t="s">
        <v>12</v>
      </c>
      <c r="B138" t="s">
        <v>13</v>
      </c>
      <c r="C138" t="s">
        <v>511</v>
      </c>
      <c r="D138" t="s">
        <v>512</v>
      </c>
      <c r="E138" s="4">
        <v>8992.6423489999997</v>
      </c>
      <c r="F138" s="4">
        <v>10701.011897</v>
      </c>
      <c r="G138" s="4">
        <v>12881.352688000001</v>
      </c>
      <c r="H138" s="4">
        <v>12044.212904</v>
      </c>
      <c r="I138" s="4">
        <v>11926.953259</v>
      </c>
      <c r="J138" s="4">
        <v>12890.867539000001</v>
      </c>
      <c r="K138" s="4">
        <v>12319.784787000001</v>
      </c>
      <c r="L138" s="4">
        <v>12776.277515</v>
      </c>
      <c r="M138" s="4">
        <v>13228.244357</v>
      </c>
      <c r="N138" s="4">
        <v>11386.931490000001</v>
      </c>
      <c r="O138" s="4">
        <v>11883.682171</v>
      </c>
      <c r="P138" s="16">
        <f>AVERAGE(E138:O138)</f>
        <v>11911.996450545454</v>
      </c>
      <c r="Q138" s="16">
        <f>((O138-P138)/P138)*100</f>
        <v>-0.23769550018760058</v>
      </c>
      <c r="R138" s="4" t="s">
        <v>572</v>
      </c>
    </row>
    <row r="139" spans="1:18" x14ac:dyDescent="0.35">
      <c r="A139" t="s">
        <v>46</v>
      </c>
      <c r="B139" t="s">
        <v>47</v>
      </c>
      <c r="C139" t="s">
        <v>511</v>
      </c>
      <c r="D139" t="s">
        <v>512</v>
      </c>
      <c r="E139" s="4">
        <v>12866.524917999999</v>
      </c>
      <c r="F139" s="4">
        <v>15776.422672999999</v>
      </c>
      <c r="G139" s="4">
        <v>19112.739664000001</v>
      </c>
      <c r="H139" s="4">
        <v>17613.836210000001</v>
      </c>
      <c r="I139" s="4">
        <v>17176.781337</v>
      </c>
      <c r="J139" s="4">
        <v>18644.723860999999</v>
      </c>
      <c r="K139" s="4">
        <v>17226.849297000001</v>
      </c>
      <c r="L139" s="4">
        <v>18178.503835</v>
      </c>
      <c r="M139" s="4">
        <v>18558.343508000002</v>
      </c>
      <c r="N139" s="4">
        <v>16209.702864000001</v>
      </c>
      <c r="O139" s="4">
        <v>16911.088174</v>
      </c>
      <c r="P139" s="16">
        <f>AVERAGE(E139:O139)</f>
        <v>17115.956031000002</v>
      </c>
      <c r="Q139" s="16">
        <f>((O139-P139)/P139)*100</f>
        <v>-1.1969407763665052</v>
      </c>
      <c r="R139" s="4" t="s">
        <v>574</v>
      </c>
    </row>
    <row r="140" spans="1:18" x14ac:dyDescent="0.35">
      <c r="A140" t="s">
        <v>102</v>
      </c>
      <c r="B140" t="s">
        <v>103</v>
      </c>
      <c r="C140" t="s">
        <v>511</v>
      </c>
      <c r="D140" t="s">
        <v>512</v>
      </c>
      <c r="E140" s="4">
        <v>3002450</v>
      </c>
      <c r="F140" s="4">
        <v>3439950</v>
      </c>
      <c r="G140" s="4">
        <v>3752370</v>
      </c>
      <c r="H140" s="4">
        <v>3418010</v>
      </c>
      <c r="I140" s="4">
        <v>3417090</v>
      </c>
      <c r="J140" s="4">
        <v>3757700</v>
      </c>
      <c r="K140" s="4">
        <v>3543980</v>
      </c>
      <c r="L140" s="4">
        <v>3752510</v>
      </c>
      <c r="M140" s="4">
        <v>3890610</v>
      </c>
      <c r="N140" s="4">
        <v>3375610</v>
      </c>
      <c r="O140" s="4">
        <v>3477800</v>
      </c>
      <c r="P140" s="16">
        <f>AVERAGE(E140:O140)</f>
        <v>3529825.4545454546</v>
      </c>
      <c r="Q140" s="16">
        <f>((O140-P140)/P140)*100</f>
        <v>-1.4738817886436839</v>
      </c>
      <c r="R140" s="4" t="s">
        <v>574</v>
      </c>
    </row>
    <row r="141" spans="1:18" x14ac:dyDescent="0.35">
      <c r="A141" t="s">
        <v>381</v>
      </c>
      <c r="B141" t="s">
        <v>382</v>
      </c>
      <c r="C141" t="s">
        <v>511</v>
      </c>
      <c r="D141" t="s">
        <v>512</v>
      </c>
      <c r="E141" s="4">
        <v>70596.729393999994</v>
      </c>
      <c r="F141" s="4">
        <v>86304.245825000005</v>
      </c>
      <c r="G141" s="4">
        <v>100325</v>
      </c>
      <c r="H141" s="4">
        <v>88945.625174000001</v>
      </c>
      <c r="I141" s="4">
        <v>89501.012916000007</v>
      </c>
      <c r="J141" s="4">
        <v>98181.259739999994</v>
      </c>
      <c r="K141" s="4">
        <v>93413.992956000002</v>
      </c>
      <c r="L141" s="4">
        <v>98478.349314999999</v>
      </c>
      <c r="M141" s="4">
        <v>100948</v>
      </c>
      <c r="N141" s="4">
        <v>87501.423882000003</v>
      </c>
      <c r="O141" s="4">
        <v>89768.598022999999</v>
      </c>
      <c r="P141" s="16">
        <f>AVERAGE(E141:O141)</f>
        <v>91269.476111363634</v>
      </c>
      <c r="Q141" s="16">
        <f>((O141-P141)/P141)*100</f>
        <v>-1.644446919507152</v>
      </c>
      <c r="R141" s="4" t="s">
        <v>574</v>
      </c>
    </row>
    <row r="142" spans="1:18" x14ac:dyDescent="0.35">
      <c r="A142" t="s">
        <v>330</v>
      </c>
      <c r="B142" t="s">
        <v>331</v>
      </c>
      <c r="C142" t="s">
        <v>511</v>
      </c>
      <c r="D142" t="s">
        <v>512</v>
      </c>
      <c r="E142" s="4">
        <v>344749</v>
      </c>
      <c r="F142" s="4">
        <v>429064</v>
      </c>
      <c r="G142" s="4">
        <v>533816</v>
      </c>
      <c r="H142" s="4">
        <v>439796</v>
      </c>
      <c r="I142" s="4">
        <v>479321</v>
      </c>
      <c r="J142" s="4">
        <v>528832</v>
      </c>
      <c r="K142" s="4">
        <v>500361</v>
      </c>
      <c r="L142" s="4">
        <v>524234</v>
      </c>
      <c r="M142" s="4">
        <v>545180</v>
      </c>
      <c r="N142" s="4">
        <v>477356</v>
      </c>
      <c r="O142" s="4">
        <v>471400</v>
      </c>
      <c r="P142" s="16">
        <f>AVERAGE(E142:O142)</f>
        <v>479464.45454545453</v>
      </c>
      <c r="Q142" s="16">
        <f>((O142-P142)/P142)*100</f>
        <v>-1.6819713054849612</v>
      </c>
      <c r="R142" s="4" t="s">
        <v>574</v>
      </c>
    </row>
    <row r="143" spans="1:18" x14ac:dyDescent="0.35">
      <c r="A143" t="s">
        <v>90</v>
      </c>
      <c r="B143" t="s">
        <v>91</v>
      </c>
      <c r="C143" t="s">
        <v>511</v>
      </c>
      <c r="D143" t="s">
        <v>512</v>
      </c>
      <c r="E143" s="4">
        <v>1107.891063</v>
      </c>
      <c r="F143" s="4">
        <v>1513.9339829999999</v>
      </c>
      <c r="G143" s="4">
        <v>1789.3337489999999</v>
      </c>
      <c r="H143" s="4">
        <v>1711.817182</v>
      </c>
      <c r="I143" s="4">
        <v>1664.31077</v>
      </c>
      <c r="J143" s="4">
        <v>1864.824081</v>
      </c>
      <c r="K143" s="4">
        <v>1751.8885620000001</v>
      </c>
      <c r="L143" s="4">
        <v>1850.951315</v>
      </c>
      <c r="M143" s="4">
        <v>1858.121723</v>
      </c>
      <c r="N143" s="4">
        <v>1596.1546659999999</v>
      </c>
      <c r="O143" s="4">
        <v>1638.927336</v>
      </c>
      <c r="P143" s="16">
        <f>AVERAGE(E143:O143)</f>
        <v>1668.0140390909089</v>
      </c>
      <c r="Q143" s="16">
        <f>((O143-P143)/P143)*100</f>
        <v>-1.7437924627278081</v>
      </c>
      <c r="R143" s="4" t="s">
        <v>574</v>
      </c>
    </row>
    <row r="144" spans="1:18" x14ac:dyDescent="0.35">
      <c r="A144" t="s">
        <v>251</v>
      </c>
      <c r="B144" t="s">
        <v>252</v>
      </c>
      <c r="C144" t="s">
        <v>511</v>
      </c>
      <c r="D144" t="s">
        <v>512</v>
      </c>
      <c r="E144" s="4">
        <v>21447.021570000001</v>
      </c>
      <c r="F144" s="4">
        <v>30901.399260999999</v>
      </c>
      <c r="G144" s="4">
        <v>35596.016664000002</v>
      </c>
      <c r="H144" s="4">
        <v>26169.854045</v>
      </c>
      <c r="I144" s="4">
        <v>23757.368289999999</v>
      </c>
      <c r="J144" s="4">
        <v>28223.552824999999</v>
      </c>
      <c r="K144" s="4">
        <v>28119.996052999999</v>
      </c>
      <c r="L144" s="4">
        <v>30254.677296999998</v>
      </c>
      <c r="M144" s="4">
        <v>31335.013751999999</v>
      </c>
      <c r="N144" s="4">
        <v>26972.863394</v>
      </c>
      <c r="O144" s="4">
        <v>27571.513792999998</v>
      </c>
      <c r="P144" s="16">
        <f>AVERAGE(E144:O144)</f>
        <v>28213.570631272727</v>
      </c>
      <c r="Q144" s="16">
        <f>((O144-P144)/P144)*100</f>
        <v>-2.2757021671020068</v>
      </c>
      <c r="R144" s="4" t="s">
        <v>574</v>
      </c>
    </row>
    <row r="145" spans="1:18" x14ac:dyDescent="0.35">
      <c r="A145" t="s">
        <v>52</v>
      </c>
      <c r="B145" t="s">
        <v>53</v>
      </c>
      <c r="C145" t="s">
        <v>511</v>
      </c>
      <c r="D145" t="s">
        <v>512</v>
      </c>
      <c r="E145" s="4">
        <v>5414.299</v>
      </c>
      <c r="F145" s="4">
        <v>5895.0479999999998</v>
      </c>
      <c r="G145" s="4">
        <v>6109.9279999999999</v>
      </c>
      <c r="H145" s="4">
        <v>5806.3779999999997</v>
      </c>
      <c r="I145" s="4">
        <v>5744.4139999999998</v>
      </c>
      <c r="J145" s="4">
        <v>5550.7709999999997</v>
      </c>
      <c r="K145" s="4">
        <v>5537.5370000000003</v>
      </c>
      <c r="L145" s="4">
        <v>5573.71</v>
      </c>
      <c r="M145" s="4">
        <v>5574.8438571428605</v>
      </c>
      <c r="N145" s="4">
        <v>5546.1401309523799</v>
      </c>
      <c r="O145" s="4">
        <v>5517.4364047619001</v>
      </c>
      <c r="P145" s="16">
        <f>AVERAGE(E145:O145)</f>
        <v>5660.9550357142862</v>
      </c>
      <c r="Q145" s="16">
        <f>((O145-P145)/P145)*100</f>
        <v>-2.5352370765523524</v>
      </c>
      <c r="R145" s="4" t="s">
        <v>574</v>
      </c>
    </row>
    <row r="146" spans="1:18" x14ac:dyDescent="0.35">
      <c r="A146" t="s">
        <v>416</v>
      </c>
      <c r="B146" t="s">
        <v>417</v>
      </c>
      <c r="C146" t="s">
        <v>511</v>
      </c>
      <c r="D146" t="s">
        <v>512</v>
      </c>
      <c r="E146" s="4">
        <v>34378.437265</v>
      </c>
      <c r="F146" s="4">
        <v>38908.069299000003</v>
      </c>
      <c r="G146" s="4">
        <v>44856.586316000001</v>
      </c>
      <c r="H146" s="4">
        <v>43454.935940000003</v>
      </c>
      <c r="I146" s="4">
        <v>44050.92916</v>
      </c>
      <c r="J146" s="4">
        <v>45810.626509000002</v>
      </c>
      <c r="K146" s="4">
        <v>45044.112938999999</v>
      </c>
      <c r="L146" s="4">
        <v>46251.061734000003</v>
      </c>
      <c r="M146" s="4">
        <v>47587.913058999999</v>
      </c>
      <c r="N146" s="4">
        <v>43156.708809000003</v>
      </c>
      <c r="O146" s="4">
        <v>42062.549395000002</v>
      </c>
      <c r="P146" s="16">
        <f>AVERAGE(E146:O146)</f>
        <v>43232.902765909086</v>
      </c>
      <c r="Q146" s="16">
        <f>((O146-P146)/P146)*100</f>
        <v>-2.7070894990469063</v>
      </c>
      <c r="R146" s="4" t="s">
        <v>574</v>
      </c>
    </row>
    <row r="147" spans="1:18" x14ac:dyDescent="0.35">
      <c r="A147" t="s">
        <v>86</v>
      </c>
      <c r="B147" t="s">
        <v>87</v>
      </c>
      <c r="C147" t="s">
        <v>511</v>
      </c>
      <c r="D147" t="s">
        <v>512</v>
      </c>
      <c r="E147" s="4">
        <v>162590</v>
      </c>
      <c r="F147" s="4">
        <v>207416</v>
      </c>
      <c r="G147" s="4">
        <v>243982</v>
      </c>
      <c r="H147" s="4">
        <v>233822</v>
      </c>
      <c r="I147" s="4">
        <v>287018</v>
      </c>
      <c r="J147" s="4">
        <v>335415</v>
      </c>
      <c r="K147" s="4">
        <v>369660</v>
      </c>
      <c r="L147" s="4">
        <v>380192</v>
      </c>
      <c r="M147" s="4">
        <v>378196</v>
      </c>
      <c r="N147" s="4">
        <v>291520</v>
      </c>
      <c r="O147" s="4">
        <v>280091</v>
      </c>
      <c r="P147" s="16">
        <f>AVERAGE(E147:O147)</f>
        <v>288172.90909090912</v>
      </c>
      <c r="Q147" s="16">
        <f>((O147-P147)/P147)*100</f>
        <v>-2.8045346512289746</v>
      </c>
      <c r="R147" s="4" t="s">
        <v>574</v>
      </c>
    </row>
    <row r="148" spans="1:18" x14ac:dyDescent="0.35">
      <c r="A148" t="s">
        <v>144</v>
      </c>
      <c r="B148" t="s">
        <v>145</v>
      </c>
      <c r="C148" t="s">
        <v>511</v>
      </c>
      <c r="D148" t="s">
        <v>512</v>
      </c>
      <c r="E148" s="4">
        <v>2692610</v>
      </c>
      <c r="F148" s="4">
        <v>3074360</v>
      </c>
      <c r="G148" s="4">
        <v>2890560</v>
      </c>
      <c r="H148" s="4">
        <v>2382830</v>
      </c>
      <c r="I148" s="4">
        <v>2441170</v>
      </c>
      <c r="J148" s="4">
        <v>2619700</v>
      </c>
      <c r="K148" s="4">
        <v>2662090</v>
      </c>
      <c r="L148" s="4">
        <v>2739820</v>
      </c>
      <c r="M148" s="4">
        <v>3022830</v>
      </c>
      <c r="N148" s="4">
        <v>2885570</v>
      </c>
      <c r="O148" s="4">
        <v>2650850</v>
      </c>
      <c r="P148" s="16">
        <f>AVERAGE(E148:O148)</f>
        <v>2732944.5454545454</v>
      </c>
      <c r="Q148" s="16">
        <f>((O148-P148)/P148)*100</f>
        <v>-3.0038862512261986</v>
      </c>
      <c r="R148" s="4" t="s">
        <v>574</v>
      </c>
    </row>
    <row r="149" spans="1:18" x14ac:dyDescent="0.35">
      <c r="A149" t="s">
        <v>27</v>
      </c>
      <c r="B149" t="s">
        <v>28</v>
      </c>
      <c r="C149" t="s">
        <v>511</v>
      </c>
      <c r="D149" t="s">
        <v>512</v>
      </c>
      <c r="E149" s="4">
        <v>335999</v>
      </c>
      <c r="F149" s="4">
        <v>388691</v>
      </c>
      <c r="G149" s="4">
        <v>430294</v>
      </c>
      <c r="H149" s="4">
        <v>400172</v>
      </c>
      <c r="I149" s="4">
        <v>391893</v>
      </c>
      <c r="J149" s="4">
        <v>431120</v>
      </c>
      <c r="K149" s="4">
        <v>409425</v>
      </c>
      <c r="L149" s="4">
        <v>430069</v>
      </c>
      <c r="M149" s="4">
        <v>441885</v>
      </c>
      <c r="N149" s="4">
        <v>382066</v>
      </c>
      <c r="O149" s="4">
        <v>390800</v>
      </c>
      <c r="P149" s="16">
        <f>AVERAGE(E149:O149)</f>
        <v>402946.72727272729</v>
      </c>
      <c r="Q149" s="16">
        <f>((O149-P149)/P149)*100</f>
        <v>-3.0144747309254103</v>
      </c>
      <c r="R149" s="4" t="s">
        <v>574</v>
      </c>
    </row>
    <row r="150" spans="1:18" x14ac:dyDescent="0.35">
      <c r="A150" t="s">
        <v>100</v>
      </c>
      <c r="B150" t="s">
        <v>101</v>
      </c>
      <c r="C150" t="s">
        <v>511</v>
      </c>
      <c r="D150" t="s">
        <v>512</v>
      </c>
      <c r="E150" s="4">
        <v>155464</v>
      </c>
      <c r="F150" s="4">
        <v>189227</v>
      </c>
      <c r="G150" s="4">
        <v>235719</v>
      </c>
      <c r="H150" s="4">
        <v>206180</v>
      </c>
      <c r="I150" s="4">
        <v>207478</v>
      </c>
      <c r="J150" s="4">
        <v>227948</v>
      </c>
      <c r="K150" s="4">
        <v>207376</v>
      </c>
      <c r="L150" s="4">
        <v>209402</v>
      </c>
      <c r="M150" s="4">
        <v>207818</v>
      </c>
      <c r="N150" s="4">
        <v>186830</v>
      </c>
      <c r="O150" s="4">
        <v>195305</v>
      </c>
      <c r="P150" s="16">
        <f>AVERAGE(E150:O150)</f>
        <v>202613.36363636365</v>
      </c>
      <c r="Q150" s="16">
        <f>((O150-P150)/P150)*100</f>
        <v>-3.6070491626012338</v>
      </c>
      <c r="R150" s="4" t="s">
        <v>574</v>
      </c>
    </row>
    <row r="151" spans="1:18" x14ac:dyDescent="0.35">
      <c r="A151" t="s">
        <v>66</v>
      </c>
      <c r="B151" t="s">
        <v>67</v>
      </c>
      <c r="C151" t="s">
        <v>511</v>
      </c>
      <c r="D151" t="s">
        <v>512</v>
      </c>
      <c r="E151" s="4">
        <v>1460.5612149999999</v>
      </c>
      <c r="F151" s="4">
        <v>1697.565949</v>
      </c>
      <c r="G151" s="4">
        <v>1985.240986</v>
      </c>
      <c r="H151" s="4">
        <v>1981.732634</v>
      </c>
      <c r="I151" s="4">
        <v>1986.0159060000001</v>
      </c>
      <c r="J151" s="4">
        <v>2195.599557</v>
      </c>
      <c r="K151" s="4">
        <v>2169.7065640000001</v>
      </c>
      <c r="L151" s="4">
        <v>1518.565298</v>
      </c>
      <c r="M151" s="4">
        <v>1702.899386</v>
      </c>
      <c r="N151" s="4">
        <v>1583.7768060000001</v>
      </c>
      <c r="O151" s="4">
        <v>1755.4681370000001</v>
      </c>
      <c r="P151" s="16">
        <f>AVERAGE(E151:O151)</f>
        <v>1821.5574943636364</v>
      </c>
      <c r="Q151" s="16">
        <f>((O151-P151)/P151)*100</f>
        <v>-3.62817849934101</v>
      </c>
      <c r="R151" s="4" t="s">
        <v>574</v>
      </c>
    </row>
    <row r="152" spans="1:18" x14ac:dyDescent="0.35">
      <c r="A152" t="s">
        <v>266</v>
      </c>
      <c r="B152" t="s">
        <v>267</v>
      </c>
      <c r="C152" t="s">
        <v>511</v>
      </c>
      <c r="D152" t="s">
        <v>512</v>
      </c>
      <c r="E152" s="4">
        <v>975387</v>
      </c>
      <c r="F152" s="4">
        <v>1052700</v>
      </c>
      <c r="G152" s="4">
        <v>1109990</v>
      </c>
      <c r="H152" s="4">
        <v>900045</v>
      </c>
      <c r="I152" s="4">
        <v>1057800</v>
      </c>
      <c r="J152" s="4">
        <v>1180490</v>
      </c>
      <c r="K152" s="4">
        <v>1201090</v>
      </c>
      <c r="L152" s="4">
        <v>1274440</v>
      </c>
      <c r="M152" s="4">
        <v>1314390</v>
      </c>
      <c r="N152" s="4">
        <v>1169620</v>
      </c>
      <c r="O152" s="4">
        <v>1076910</v>
      </c>
      <c r="P152" s="16">
        <f>AVERAGE(E152:O152)</f>
        <v>1119351.0909090908</v>
      </c>
      <c r="Q152" s="16">
        <f>((O152-P152)/P152)*100</f>
        <v>-3.7915798942601575</v>
      </c>
      <c r="R152" s="4" t="s">
        <v>574</v>
      </c>
    </row>
    <row r="153" spans="1:18" x14ac:dyDescent="0.35">
      <c r="A153" t="s">
        <v>206</v>
      </c>
      <c r="B153" t="s">
        <v>207</v>
      </c>
      <c r="C153" t="s">
        <v>511</v>
      </c>
      <c r="D153" t="s">
        <v>512</v>
      </c>
      <c r="E153" s="4">
        <v>4530380</v>
      </c>
      <c r="F153" s="4">
        <v>4515260</v>
      </c>
      <c r="G153" s="4">
        <v>5037910</v>
      </c>
      <c r="H153" s="4">
        <v>5231380</v>
      </c>
      <c r="I153" s="4">
        <v>5700100</v>
      </c>
      <c r="J153" s="4">
        <v>6157460</v>
      </c>
      <c r="K153" s="4">
        <v>6203210</v>
      </c>
      <c r="L153" s="4">
        <v>5155720</v>
      </c>
      <c r="M153" s="4">
        <v>4850410</v>
      </c>
      <c r="N153" s="4">
        <v>4394980</v>
      </c>
      <c r="O153" s="4">
        <v>4949270</v>
      </c>
      <c r="P153" s="16">
        <f>AVERAGE(E153:O153)</f>
        <v>5156916.3636363633</v>
      </c>
      <c r="Q153" s="16">
        <f>((O153-P153)/P153)*100</f>
        <v>-4.0265606225566737</v>
      </c>
      <c r="R153" s="4" t="s">
        <v>574</v>
      </c>
    </row>
    <row r="154" spans="1:18" x14ac:dyDescent="0.35">
      <c r="A154" t="s">
        <v>33</v>
      </c>
      <c r="B154" t="s">
        <v>34</v>
      </c>
      <c r="C154" t="s">
        <v>511</v>
      </c>
      <c r="D154" t="s">
        <v>512</v>
      </c>
      <c r="E154" s="4">
        <v>409813</v>
      </c>
      <c r="F154" s="4">
        <v>471821</v>
      </c>
      <c r="G154" s="4">
        <v>518626</v>
      </c>
      <c r="H154" s="4">
        <v>484553</v>
      </c>
      <c r="I154" s="4">
        <v>483548</v>
      </c>
      <c r="J154" s="4">
        <v>527008</v>
      </c>
      <c r="K154" s="4">
        <v>497884</v>
      </c>
      <c r="L154" s="4">
        <v>520925</v>
      </c>
      <c r="M154" s="4">
        <v>530771</v>
      </c>
      <c r="N154" s="4">
        <v>455040</v>
      </c>
      <c r="O154" s="4">
        <v>467546</v>
      </c>
      <c r="P154" s="16">
        <f>AVERAGE(E154:O154)</f>
        <v>487957.72727272729</v>
      </c>
      <c r="Q154" s="16">
        <f>((O154-P154)/P154)*100</f>
        <v>-4.1830933566339148</v>
      </c>
      <c r="R154" s="4" t="s">
        <v>574</v>
      </c>
    </row>
    <row r="155" spans="1:18" x14ac:dyDescent="0.35">
      <c r="A155" t="s">
        <v>461</v>
      </c>
      <c r="B155" t="s">
        <v>193</v>
      </c>
      <c r="C155" t="s">
        <v>511</v>
      </c>
      <c r="D155" t="s">
        <v>512</v>
      </c>
      <c r="E155" s="4">
        <v>266299</v>
      </c>
      <c r="F155" s="4">
        <v>349882</v>
      </c>
      <c r="G155" s="4">
        <v>406071</v>
      </c>
      <c r="H155" s="4">
        <v>414059</v>
      </c>
      <c r="I155" s="4">
        <v>487070</v>
      </c>
      <c r="J155" s="4">
        <v>583500</v>
      </c>
      <c r="K155" s="4">
        <v>598853</v>
      </c>
      <c r="L155" s="4">
        <v>467415</v>
      </c>
      <c r="M155" s="4">
        <v>434475</v>
      </c>
      <c r="N155" s="4">
        <v>385874</v>
      </c>
      <c r="O155" s="4">
        <v>418977</v>
      </c>
      <c r="P155" s="16">
        <f>AVERAGE(E155:O155)</f>
        <v>437497.72727272729</v>
      </c>
      <c r="Q155" s="16">
        <f>((O155-P155)/P155)*100</f>
        <v>-4.2333310822393928</v>
      </c>
      <c r="R155" s="4" t="s">
        <v>574</v>
      </c>
    </row>
    <row r="156" spans="1:18" x14ac:dyDescent="0.35">
      <c r="A156" t="s">
        <v>68</v>
      </c>
      <c r="B156" t="s">
        <v>69</v>
      </c>
      <c r="C156" t="s">
        <v>511</v>
      </c>
      <c r="D156" t="s">
        <v>512</v>
      </c>
      <c r="E156" s="4">
        <v>1315420</v>
      </c>
      <c r="F156" s="4">
        <v>1464980</v>
      </c>
      <c r="G156" s="4">
        <v>1549130</v>
      </c>
      <c r="H156" s="4">
        <v>1371150</v>
      </c>
      <c r="I156" s="4">
        <v>1613460</v>
      </c>
      <c r="J156" s="4">
        <v>1788650</v>
      </c>
      <c r="K156" s="4">
        <v>1824290</v>
      </c>
      <c r="L156" s="4">
        <v>1842630</v>
      </c>
      <c r="M156" s="4">
        <v>1799270</v>
      </c>
      <c r="N156" s="4">
        <v>1559620</v>
      </c>
      <c r="O156" s="4">
        <v>1535770</v>
      </c>
      <c r="P156" s="16">
        <f>AVERAGE(E156:O156)</f>
        <v>1605851.8181818181</v>
      </c>
      <c r="Q156" s="16">
        <f>((O156-P156)/P156)*100</f>
        <v>-4.3641522454522823</v>
      </c>
      <c r="R156" s="4" t="s">
        <v>574</v>
      </c>
    </row>
    <row r="157" spans="1:18" x14ac:dyDescent="0.35">
      <c r="A157" t="s">
        <v>108</v>
      </c>
      <c r="B157" t="s">
        <v>109</v>
      </c>
      <c r="C157" t="s">
        <v>511</v>
      </c>
      <c r="D157" t="s">
        <v>512</v>
      </c>
      <c r="E157" s="4">
        <v>282885</v>
      </c>
      <c r="F157" s="4">
        <v>319423</v>
      </c>
      <c r="G157" s="4">
        <v>353361</v>
      </c>
      <c r="H157" s="4">
        <v>321241</v>
      </c>
      <c r="I157" s="4">
        <v>321995</v>
      </c>
      <c r="J157" s="4">
        <v>344003</v>
      </c>
      <c r="K157" s="4">
        <v>327149</v>
      </c>
      <c r="L157" s="4">
        <v>343584</v>
      </c>
      <c r="M157" s="4">
        <v>352994</v>
      </c>
      <c r="N157" s="4">
        <v>301298</v>
      </c>
      <c r="O157" s="4">
        <v>306900</v>
      </c>
      <c r="P157" s="16">
        <f>AVERAGE(E157:O157)</f>
        <v>324984.81818181818</v>
      </c>
      <c r="Q157" s="16">
        <f>((O157-P157)/P157)*100</f>
        <v>-5.5648193915631845</v>
      </c>
      <c r="R157" s="4" t="s">
        <v>574</v>
      </c>
    </row>
    <row r="158" spans="1:18" x14ac:dyDescent="0.35">
      <c r="A158" t="s">
        <v>178</v>
      </c>
      <c r="B158" t="s">
        <v>179</v>
      </c>
      <c r="C158" t="s">
        <v>511</v>
      </c>
      <c r="D158" t="s">
        <v>512</v>
      </c>
      <c r="E158" s="4">
        <v>115295</v>
      </c>
      <c r="F158" s="4">
        <v>139851</v>
      </c>
      <c r="G158" s="4">
        <v>157998</v>
      </c>
      <c r="H158" s="4">
        <v>130594</v>
      </c>
      <c r="I158" s="4">
        <v>130923</v>
      </c>
      <c r="J158" s="4">
        <v>140782</v>
      </c>
      <c r="K158" s="4">
        <v>127857</v>
      </c>
      <c r="L158" s="4">
        <v>135216</v>
      </c>
      <c r="M158" s="4">
        <v>140118</v>
      </c>
      <c r="N158" s="4">
        <v>122879</v>
      </c>
      <c r="O158" s="4">
        <v>125817</v>
      </c>
      <c r="P158" s="16">
        <f>AVERAGE(E158:O158)</f>
        <v>133393.63636363635</v>
      </c>
      <c r="Q158" s="16">
        <f>((O158-P158)/P158)*100</f>
        <v>-5.6799084050622488</v>
      </c>
      <c r="R158" s="4" t="s">
        <v>574</v>
      </c>
    </row>
    <row r="159" spans="1:18" x14ac:dyDescent="0.35">
      <c r="A159" t="s">
        <v>414</v>
      </c>
      <c r="B159" t="s">
        <v>415</v>
      </c>
      <c r="C159" t="s">
        <v>511</v>
      </c>
      <c r="D159" t="s">
        <v>512</v>
      </c>
      <c r="E159" s="4">
        <v>18369.070084999999</v>
      </c>
      <c r="F159" s="4">
        <v>21642.304046000001</v>
      </c>
      <c r="G159" s="4">
        <v>27870.257893999998</v>
      </c>
      <c r="H159" s="4">
        <v>19175.196446000002</v>
      </c>
      <c r="I159" s="4">
        <v>22157.948396</v>
      </c>
      <c r="J159" s="4">
        <v>25433.011405000001</v>
      </c>
      <c r="K159" s="4">
        <v>25622.915889</v>
      </c>
      <c r="L159" s="4">
        <v>26578.524197999999</v>
      </c>
      <c r="M159" s="4">
        <v>27199.856454000001</v>
      </c>
      <c r="N159" s="4">
        <v>24402.499451</v>
      </c>
      <c r="O159" s="4">
        <v>22320.008403</v>
      </c>
      <c r="P159" s="16">
        <f>AVERAGE(E159:O159)</f>
        <v>23706.508424272728</v>
      </c>
      <c r="Q159" s="16">
        <f>((O159-P159)/P159)*100</f>
        <v>-5.8486049335426902</v>
      </c>
      <c r="R159" s="4" t="s">
        <v>574</v>
      </c>
    </row>
    <row r="160" spans="1:18" x14ac:dyDescent="0.35">
      <c r="A160" t="s">
        <v>142</v>
      </c>
      <c r="B160" t="s">
        <v>143</v>
      </c>
      <c r="C160" t="s">
        <v>511</v>
      </c>
      <c r="D160" t="s">
        <v>512</v>
      </c>
      <c r="E160" s="4">
        <v>10318.424464</v>
      </c>
      <c r="F160" s="4">
        <v>12438.956756</v>
      </c>
      <c r="G160" s="4">
        <v>15508.57482</v>
      </c>
      <c r="H160" s="4">
        <v>12065.138273</v>
      </c>
      <c r="I160" s="4">
        <v>14358.631633999999</v>
      </c>
      <c r="J160" s="4">
        <v>18186.515200000002</v>
      </c>
      <c r="K160" s="4">
        <v>17171.468468999999</v>
      </c>
      <c r="L160" s="4">
        <v>17590.680917000002</v>
      </c>
      <c r="M160" s="4">
        <v>18179.666879</v>
      </c>
      <c r="N160" s="4">
        <v>14377.389786</v>
      </c>
      <c r="O160" s="4">
        <v>14014.278017000001</v>
      </c>
      <c r="P160" s="16">
        <f>AVERAGE(E160:O160)</f>
        <v>14928.156837727271</v>
      </c>
      <c r="Q160" s="16">
        <f>((O160-P160)/P160)*100</f>
        <v>-6.1218463247764419</v>
      </c>
      <c r="R160" s="4" t="s">
        <v>574</v>
      </c>
    </row>
    <row r="161" spans="1:18" x14ac:dyDescent="0.35">
      <c r="A161" t="s">
        <v>134</v>
      </c>
      <c r="B161" t="s">
        <v>135</v>
      </c>
      <c r="C161" t="s">
        <v>511</v>
      </c>
      <c r="D161" t="s">
        <v>512</v>
      </c>
      <c r="E161" s="4">
        <v>216553</v>
      </c>
      <c r="F161" s="4">
        <v>255385</v>
      </c>
      <c r="G161" s="4">
        <v>283742</v>
      </c>
      <c r="H161" s="4">
        <v>251499</v>
      </c>
      <c r="I161" s="4">
        <v>247800</v>
      </c>
      <c r="J161" s="4">
        <v>273674</v>
      </c>
      <c r="K161" s="4">
        <v>256706</v>
      </c>
      <c r="L161" s="4">
        <v>269980</v>
      </c>
      <c r="M161" s="4">
        <v>272609</v>
      </c>
      <c r="N161" s="4">
        <v>232465</v>
      </c>
      <c r="O161" s="4">
        <v>238678</v>
      </c>
      <c r="P161" s="16">
        <f>AVERAGE(E161:O161)</f>
        <v>254462.81818181818</v>
      </c>
      <c r="Q161" s="16">
        <f>((O161-P161)/P161)*100</f>
        <v>-6.2031923935306121</v>
      </c>
      <c r="R161" s="4" t="s">
        <v>574</v>
      </c>
    </row>
    <row r="162" spans="1:18" x14ac:dyDescent="0.35">
      <c r="A162" t="s">
        <v>383</v>
      </c>
      <c r="B162" t="s">
        <v>384</v>
      </c>
      <c r="C162" t="s">
        <v>511</v>
      </c>
      <c r="D162" t="s">
        <v>512</v>
      </c>
      <c r="E162" s="4">
        <v>39587.732028999999</v>
      </c>
      <c r="F162" s="4">
        <v>48114.688200999997</v>
      </c>
      <c r="G162" s="4">
        <v>55589.849128000002</v>
      </c>
      <c r="H162" s="4">
        <v>50244.793832000003</v>
      </c>
      <c r="I162" s="4">
        <v>48013.606744999997</v>
      </c>
      <c r="J162" s="4">
        <v>51290.792018</v>
      </c>
      <c r="K162" s="4">
        <v>46352.802766000001</v>
      </c>
      <c r="L162" s="4">
        <v>48116.256926000002</v>
      </c>
      <c r="M162" s="4">
        <v>49904.928334999997</v>
      </c>
      <c r="N162" s="4">
        <v>43072.415016999999</v>
      </c>
      <c r="O162" s="4">
        <v>44708.598649</v>
      </c>
      <c r="P162" s="16">
        <f>AVERAGE(E162:O162)</f>
        <v>47726.951240545459</v>
      </c>
      <c r="Q162" s="16">
        <f>((O162-P162)/P162)*100</f>
        <v>-6.3242099339906694</v>
      </c>
      <c r="R162" s="4" t="s">
        <v>574</v>
      </c>
    </row>
    <row r="163" spans="1:18" x14ac:dyDescent="0.35">
      <c r="A163" t="s">
        <v>112</v>
      </c>
      <c r="B163" t="s">
        <v>113</v>
      </c>
      <c r="C163" t="s">
        <v>511</v>
      </c>
      <c r="D163" t="s">
        <v>512</v>
      </c>
      <c r="E163" s="4">
        <v>117027</v>
      </c>
      <c r="F163" s="4">
        <v>134977</v>
      </c>
      <c r="G163" s="4">
        <v>171001</v>
      </c>
      <c r="H163" s="4">
        <v>137211</v>
      </c>
      <c r="I163" s="4">
        <v>161207</v>
      </c>
      <c r="J163" s="4">
        <v>200019</v>
      </c>
      <c r="K163" s="4">
        <v>209059</v>
      </c>
      <c r="L163" s="4">
        <v>209755</v>
      </c>
      <c r="M163" s="4">
        <v>213810</v>
      </c>
      <c r="N163" s="4">
        <v>165874</v>
      </c>
      <c r="O163" s="4">
        <v>159049</v>
      </c>
      <c r="P163" s="16">
        <f>AVERAGE(E163:O163)</f>
        <v>170817.18181818182</v>
      </c>
      <c r="Q163" s="16">
        <f>((O163-P163)/P163)*100</f>
        <v>-6.8893431520887063</v>
      </c>
      <c r="R163" s="4" t="s">
        <v>574</v>
      </c>
    </row>
    <row r="164" spans="1:18" x14ac:dyDescent="0.35">
      <c r="A164" t="s">
        <v>291</v>
      </c>
      <c r="B164" t="s">
        <v>292</v>
      </c>
      <c r="C164" t="s">
        <v>511</v>
      </c>
      <c r="D164" t="s">
        <v>512</v>
      </c>
      <c r="E164" s="4">
        <v>3997.8526360000001</v>
      </c>
      <c r="F164" s="4">
        <v>4432.1928440000002</v>
      </c>
      <c r="G164" s="4">
        <v>5320.9251020000002</v>
      </c>
      <c r="H164" s="4">
        <v>6190.991712</v>
      </c>
      <c r="I164" s="4">
        <v>6959.6971940000003</v>
      </c>
      <c r="J164" s="4">
        <v>8003.3001979999999</v>
      </c>
      <c r="K164" s="4">
        <v>6028.4709890000004</v>
      </c>
      <c r="L164" s="4">
        <v>5518.9019710000002</v>
      </c>
      <c r="M164" s="4">
        <v>6054.7503200000001</v>
      </c>
      <c r="N164" s="4">
        <v>6373.2011599999996</v>
      </c>
      <c r="O164" s="4">
        <v>5433.0386470000003</v>
      </c>
      <c r="P164" s="16">
        <f>AVERAGE(E164:O164)</f>
        <v>5846.6657066363632</v>
      </c>
      <c r="Q164" s="16">
        <f>((O164-P164)/P164)*100</f>
        <v>-7.0745802888451115</v>
      </c>
      <c r="R164" s="4" t="s">
        <v>574</v>
      </c>
    </row>
    <row r="165" spans="1:18" x14ac:dyDescent="0.35">
      <c r="A165" t="s">
        <v>305</v>
      </c>
      <c r="B165" t="s">
        <v>306</v>
      </c>
      <c r="C165" t="s">
        <v>511</v>
      </c>
      <c r="D165" t="s">
        <v>512</v>
      </c>
      <c r="E165" s="4">
        <v>726649</v>
      </c>
      <c r="F165" s="4">
        <v>839420</v>
      </c>
      <c r="G165" s="4">
        <v>936228</v>
      </c>
      <c r="H165" s="4">
        <v>857933</v>
      </c>
      <c r="I165" s="4">
        <v>836390</v>
      </c>
      <c r="J165" s="4">
        <v>893757</v>
      </c>
      <c r="K165" s="4">
        <v>828947</v>
      </c>
      <c r="L165" s="4">
        <v>866680</v>
      </c>
      <c r="M165" s="4">
        <v>879635</v>
      </c>
      <c r="N165" s="4">
        <v>757999</v>
      </c>
      <c r="O165" s="4">
        <v>777228</v>
      </c>
      <c r="P165" s="16">
        <f>AVERAGE(E165:O165)</f>
        <v>836442.36363636365</v>
      </c>
      <c r="Q165" s="16">
        <f>((O165-P165)/P165)*100</f>
        <v>-7.079311882164137</v>
      </c>
      <c r="R165" s="4" t="s">
        <v>574</v>
      </c>
    </row>
    <row r="166" spans="1:18" x14ac:dyDescent="0.35">
      <c r="A166" t="s">
        <v>370</v>
      </c>
      <c r="B166" t="s">
        <v>371</v>
      </c>
      <c r="C166" t="s">
        <v>511</v>
      </c>
      <c r="D166" t="s">
        <v>512</v>
      </c>
      <c r="E166" s="4">
        <v>30607.991861999999</v>
      </c>
      <c r="F166" s="4">
        <v>40289.556656000001</v>
      </c>
      <c r="G166" s="4">
        <v>49259.526053000001</v>
      </c>
      <c r="H166" s="4">
        <v>42616.653299999998</v>
      </c>
      <c r="I166" s="4">
        <v>39460.357730999996</v>
      </c>
      <c r="J166" s="4">
        <v>46466.728667000003</v>
      </c>
      <c r="K166" s="4">
        <v>40742.313861000002</v>
      </c>
      <c r="L166" s="4">
        <v>45519.650910999997</v>
      </c>
      <c r="M166" s="4">
        <v>44210.806365999997</v>
      </c>
      <c r="N166" s="4">
        <v>37160.332465</v>
      </c>
      <c r="O166" s="4">
        <v>38299.854687999999</v>
      </c>
      <c r="P166" s="16">
        <f>AVERAGE(E166:O166)</f>
        <v>41330.342959999994</v>
      </c>
      <c r="Q166" s="16">
        <f>((O166-P166)/P166)*100</f>
        <v>-7.332356943984081</v>
      </c>
      <c r="R166" s="4" t="s">
        <v>574</v>
      </c>
    </row>
    <row r="167" spans="1:18" x14ac:dyDescent="0.35">
      <c r="A167" t="s">
        <v>138</v>
      </c>
      <c r="B167" t="s">
        <v>139</v>
      </c>
      <c r="C167" t="s">
        <v>511</v>
      </c>
      <c r="D167" t="s">
        <v>512</v>
      </c>
      <c r="E167" s="4">
        <v>2318590</v>
      </c>
      <c r="F167" s="4">
        <v>2657210</v>
      </c>
      <c r="G167" s="4">
        <v>2918380</v>
      </c>
      <c r="H167" s="4">
        <v>2690220</v>
      </c>
      <c r="I167" s="4">
        <v>2642610</v>
      </c>
      <c r="J167" s="4">
        <v>2861410</v>
      </c>
      <c r="K167" s="4">
        <v>2683830</v>
      </c>
      <c r="L167" s="4">
        <v>2811080</v>
      </c>
      <c r="M167" s="4">
        <v>2852170</v>
      </c>
      <c r="N167" s="4">
        <v>2438210</v>
      </c>
      <c r="O167" s="4">
        <v>2465130</v>
      </c>
      <c r="P167" s="16">
        <f>AVERAGE(E167:O167)</f>
        <v>2667167.2727272729</v>
      </c>
      <c r="Q167" s="16">
        <f>((O167-P167)/P167)*100</f>
        <v>-7.574975697744021</v>
      </c>
      <c r="R167" s="4" t="s">
        <v>574</v>
      </c>
    </row>
    <row r="168" spans="1:18" x14ac:dyDescent="0.35">
      <c r="A168" t="s">
        <v>56</v>
      </c>
      <c r="B168" t="s">
        <v>57</v>
      </c>
      <c r="C168" t="s">
        <v>511</v>
      </c>
      <c r="D168" t="s">
        <v>512</v>
      </c>
      <c r="E168" s="4">
        <v>1107640</v>
      </c>
      <c r="F168" s="4">
        <v>1397080</v>
      </c>
      <c r="G168" s="4">
        <v>1695820</v>
      </c>
      <c r="H168" s="4">
        <v>1667020</v>
      </c>
      <c r="I168" s="4">
        <v>2208870</v>
      </c>
      <c r="J168" s="4">
        <v>2616200</v>
      </c>
      <c r="K168" s="4">
        <v>2465190</v>
      </c>
      <c r="L168" s="4">
        <v>2472810</v>
      </c>
      <c r="M168" s="4">
        <v>2455990</v>
      </c>
      <c r="N168" s="4">
        <v>1802210</v>
      </c>
      <c r="O168" s="4">
        <v>1793990</v>
      </c>
      <c r="P168" s="16">
        <f>AVERAGE(E168:O168)</f>
        <v>1971165.4545454546</v>
      </c>
      <c r="Q168" s="16">
        <f>((O168-P168)/P168)*100</f>
        <v>-8.9883603700994623</v>
      </c>
      <c r="R168" s="4" t="s">
        <v>574</v>
      </c>
    </row>
    <row r="169" spans="1:18" x14ac:dyDescent="0.35">
      <c r="A169" t="s">
        <v>335</v>
      </c>
      <c r="B169" t="s">
        <v>336</v>
      </c>
      <c r="C169" t="s">
        <v>511</v>
      </c>
      <c r="D169" t="s">
        <v>512</v>
      </c>
      <c r="E169" s="4">
        <v>208567</v>
      </c>
      <c r="F169" s="4">
        <v>240169</v>
      </c>
      <c r="G169" s="4">
        <v>262008</v>
      </c>
      <c r="H169" s="4">
        <v>243746</v>
      </c>
      <c r="I169" s="4">
        <v>238303</v>
      </c>
      <c r="J169" s="4">
        <v>244895</v>
      </c>
      <c r="K169" s="4">
        <v>216368</v>
      </c>
      <c r="L169" s="4">
        <v>226073</v>
      </c>
      <c r="M169" s="4">
        <v>229630</v>
      </c>
      <c r="N169" s="4">
        <v>199420</v>
      </c>
      <c r="O169" s="4">
        <v>205184</v>
      </c>
      <c r="P169" s="16">
        <f>AVERAGE(E169:O169)</f>
        <v>228578.45454545456</v>
      </c>
      <c r="Q169" s="16">
        <f>((O169-P169)/P169)*100</f>
        <v>-10.234759261093172</v>
      </c>
      <c r="R169" s="4" t="s">
        <v>574</v>
      </c>
    </row>
    <row r="170" spans="1:18" x14ac:dyDescent="0.35">
      <c r="A170" t="s">
        <v>126</v>
      </c>
      <c r="B170" t="s">
        <v>127</v>
      </c>
      <c r="C170" t="s">
        <v>511</v>
      </c>
      <c r="D170" t="s">
        <v>512</v>
      </c>
      <c r="E170" s="4">
        <v>1264550</v>
      </c>
      <c r="F170" s="4">
        <v>1479340</v>
      </c>
      <c r="G170" s="4">
        <v>1635020</v>
      </c>
      <c r="H170" s="4">
        <v>1499100</v>
      </c>
      <c r="I170" s="4">
        <v>1431620</v>
      </c>
      <c r="J170" s="4">
        <v>1488070</v>
      </c>
      <c r="K170" s="4">
        <v>1336020</v>
      </c>
      <c r="L170" s="4">
        <v>1361850</v>
      </c>
      <c r="M170" s="4">
        <v>1376910</v>
      </c>
      <c r="N170" s="4">
        <v>1197790</v>
      </c>
      <c r="O170" s="4">
        <v>1237260</v>
      </c>
      <c r="P170" s="16">
        <f>AVERAGE(E170:O170)</f>
        <v>1391593.6363636365</v>
      </c>
      <c r="Q170" s="16">
        <f>((O170-P170)/P170)*100</f>
        <v>-11.090424124597508</v>
      </c>
      <c r="R170" s="4" t="s">
        <v>574</v>
      </c>
    </row>
    <row r="171" spans="1:18" x14ac:dyDescent="0.35">
      <c r="A171" t="s">
        <v>285</v>
      </c>
      <c r="B171" t="s">
        <v>286</v>
      </c>
      <c r="C171" t="s">
        <v>511</v>
      </c>
      <c r="D171" t="s">
        <v>512</v>
      </c>
      <c r="E171" s="4">
        <v>8312.0785250000008</v>
      </c>
      <c r="F171" s="4">
        <v>9366.7423089999993</v>
      </c>
      <c r="G171" s="4">
        <v>11494.837052999999</v>
      </c>
      <c r="H171" s="4">
        <v>10911.698208</v>
      </c>
      <c r="I171" s="4">
        <v>10154.23825</v>
      </c>
      <c r="J171" s="4">
        <v>13131.168012</v>
      </c>
      <c r="K171" s="4">
        <v>14534.278446</v>
      </c>
      <c r="L171" s="4">
        <v>16018.848991000001</v>
      </c>
      <c r="M171" s="4">
        <v>16961.117243000001</v>
      </c>
      <c r="N171" s="4">
        <v>14798.399862</v>
      </c>
      <c r="O171" s="4">
        <v>11014.862241999999</v>
      </c>
      <c r="P171" s="16">
        <f>AVERAGE(E171:O171)</f>
        <v>12427.115376454545</v>
      </c>
      <c r="Q171" s="16">
        <f>((O171-P171)/P171)*100</f>
        <v>-11.364287621649664</v>
      </c>
      <c r="R171" s="4" t="s">
        <v>574</v>
      </c>
    </row>
    <row r="172" spans="1:18" x14ac:dyDescent="0.35">
      <c r="A172" t="s">
        <v>452</v>
      </c>
      <c r="B172" t="s">
        <v>453</v>
      </c>
      <c r="C172" t="s">
        <v>511</v>
      </c>
      <c r="D172" t="s">
        <v>512</v>
      </c>
      <c r="E172" s="4">
        <v>271811</v>
      </c>
      <c r="F172" s="4">
        <v>299034</v>
      </c>
      <c r="G172" s="4">
        <v>287100</v>
      </c>
      <c r="H172" s="4">
        <v>297217</v>
      </c>
      <c r="I172" s="4">
        <v>375298</v>
      </c>
      <c r="J172" s="4">
        <v>416878</v>
      </c>
      <c r="K172" s="4">
        <v>396333</v>
      </c>
      <c r="L172" s="4">
        <v>366829</v>
      </c>
      <c r="M172" s="4">
        <v>350905</v>
      </c>
      <c r="N172" s="4">
        <v>317741</v>
      </c>
      <c r="O172" s="4">
        <v>295763</v>
      </c>
      <c r="P172" s="16">
        <f>AVERAGE(E172:O172)</f>
        <v>334082.63636363635</v>
      </c>
      <c r="Q172" s="16">
        <f>((O172-P172)/P172)*100</f>
        <v>-11.470107150952579</v>
      </c>
      <c r="R172" s="4" t="s">
        <v>574</v>
      </c>
    </row>
    <row r="173" spans="1:18" x14ac:dyDescent="0.35">
      <c r="A173" t="s">
        <v>174</v>
      </c>
      <c r="B173" t="s">
        <v>175</v>
      </c>
      <c r="C173" t="s">
        <v>511</v>
      </c>
      <c r="D173" t="s">
        <v>512</v>
      </c>
      <c r="E173" s="4">
        <v>50453.577898000003</v>
      </c>
      <c r="F173" s="4">
        <v>60093.222709000001</v>
      </c>
      <c r="G173" s="4">
        <v>70481.451449</v>
      </c>
      <c r="H173" s="4">
        <v>62703.143057000001</v>
      </c>
      <c r="I173" s="4">
        <v>59829.574391000002</v>
      </c>
      <c r="J173" s="4">
        <v>62375.044442999999</v>
      </c>
      <c r="K173" s="4">
        <v>56565.475274999997</v>
      </c>
      <c r="L173" s="4">
        <v>58085.856018999999</v>
      </c>
      <c r="M173" s="4">
        <v>57629.518806</v>
      </c>
      <c r="N173" s="4">
        <v>49425.513611000002</v>
      </c>
      <c r="O173" s="4">
        <v>51338.524831000002</v>
      </c>
      <c r="P173" s="16">
        <f>AVERAGE(E173:O173)</f>
        <v>58089.172953545458</v>
      </c>
      <c r="Q173" s="16">
        <f>((O173-P173)/P173)*100</f>
        <v>-11.621181330889359</v>
      </c>
      <c r="R173" s="4" t="s">
        <v>574</v>
      </c>
    </row>
    <row r="174" spans="1:18" x14ac:dyDescent="0.35">
      <c r="A174" t="s">
        <v>200</v>
      </c>
      <c r="B174" t="s">
        <v>201</v>
      </c>
      <c r="C174" t="s">
        <v>511</v>
      </c>
      <c r="D174" t="s">
        <v>512</v>
      </c>
      <c r="E174" s="4">
        <v>1942630</v>
      </c>
      <c r="F174" s="4">
        <v>2203050</v>
      </c>
      <c r="G174" s="4">
        <v>2390730</v>
      </c>
      <c r="H174" s="4">
        <v>2185160</v>
      </c>
      <c r="I174" s="4">
        <v>2125060</v>
      </c>
      <c r="J174" s="4">
        <v>2276290</v>
      </c>
      <c r="K174" s="4">
        <v>2072820</v>
      </c>
      <c r="L174" s="4">
        <v>2130490</v>
      </c>
      <c r="M174" s="4">
        <v>2151730</v>
      </c>
      <c r="N174" s="4">
        <v>1832870</v>
      </c>
      <c r="O174" s="4">
        <v>1859380</v>
      </c>
      <c r="P174" s="16">
        <f>AVERAGE(E174:O174)</f>
        <v>2106382.7272727271</v>
      </c>
      <c r="Q174" s="16">
        <f>((O174-P174)/P174)*100</f>
        <v>-11.726393502691595</v>
      </c>
      <c r="R174" s="4" t="s">
        <v>574</v>
      </c>
    </row>
    <row r="175" spans="1:18" x14ac:dyDescent="0.35">
      <c r="A175" t="s">
        <v>394</v>
      </c>
      <c r="B175" t="s">
        <v>395</v>
      </c>
      <c r="C175" t="s">
        <v>511</v>
      </c>
      <c r="D175" t="s">
        <v>512</v>
      </c>
      <c r="E175" s="4">
        <v>7422.102656</v>
      </c>
      <c r="F175" s="4">
        <v>8638.7114430000001</v>
      </c>
      <c r="G175" s="4">
        <v>10351.932604</v>
      </c>
      <c r="H175" s="4">
        <v>9253.4841080000006</v>
      </c>
      <c r="I175" s="4">
        <v>10657.705535999999</v>
      </c>
      <c r="J175" s="4">
        <v>12156.380424999999</v>
      </c>
      <c r="K175" s="4">
        <v>12368.071039</v>
      </c>
      <c r="L175" s="4">
        <v>12949.854262999999</v>
      </c>
      <c r="M175" s="4">
        <v>13922.223233999999</v>
      </c>
      <c r="N175" s="4">
        <v>10985.793715</v>
      </c>
      <c r="O175" s="4">
        <v>9412.0342689999998</v>
      </c>
      <c r="P175" s="16">
        <f>AVERAGE(E175:O175)</f>
        <v>10738.026662909093</v>
      </c>
      <c r="Q175" s="16">
        <f>((O175-P175)/P175)*100</f>
        <v>-12.348566785453126</v>
      </c>
      <c r="R175" s="4" t="s">
        <v>574</v>
      </c>
    </row>
    <row r="176" spans="1:18" x14ac:dyDescent="0.35">
      <c r="A176" t="s">
        <v>208</v>
      </c>
      <c r="B176" t="s">
        <v>209</v>
      </c>
      <c r="C176" t="s">
        <v>511</v>
      </c>
      <c r="D176" t="s">
        <v>512</v>
      </c>
      <c r="E176" s="4">
        <v>81003.884544999994</v>
      </c>
      <c r="F176" s="4">
        <v>104850</v>
      </c>
      <c r="G176" s="4">
        <v>133442</v>
      </c>
      <c r="H176" s="4">
        <v>115309</v>
      </c>
      <c r="I176" s="4">
        <v>148047</v>
      </c>
      <c r="J176" s="4">
        <v>192627</v>
      </c>
      <c r="K176" s="4">
        <v>207999</v>
      </c>
      <c r="L176" s="4">
        <v>236635</v>
      </c>
      <c r="M176" s="4">
        <v>221416</v>
      </c>
      <c r="N176" s="4">
        <v>184388</v>
      </c>
      <c r="O176" s="4">
        <v>137278</v>
      </c>
      <c r="P176" s="16">
        <f>AVERAGE(E176:O176)</f>
        <v>160272.26223136365</v>
      </c>
      <c r="Q176" s="16">
        <f>((O176-P176)/P176)*100</f>
        <v>-14.347000479827202</v>
      </c>
      <c r="R176" s="4" t="s">
        <v>574</v>
      </c>
    </row>
    <row r="177" spans="1:18" x14ac:dyDescent="0.35">
      <c r="A177" t="s">
        <v>307</v>
      </c>
      <c r="B177" t="s">
        <v>308</v>
      </c>
      <c r="C177" t="s">
        <v>511</v>
      </c>
      <c r="D177" t="s">
        <v>512</v>
      </c>
      <c r="E177" s="4">
        <v>345425</v>
      </c>
      <c r="F177" s="4">
        <v>401083</v>
      </c>
      <c r="G177" s="4">
        <v>462554</v>
      </c>
      <c r="H177" s="4">
        <v>386622</v>
      </c>
      <c r="I177" s="4">
        <v>429131</v>
      </c>
      <c r="J177" s="4">
        <v>498832</v>
      </c>
      <c r="K177" s="4">
        <v>510229</v>
      </c>
      <c r="L177" s="4">
        <v>523502</v>
      </c>
      <c r="M177" s="4">
        <v>499339</v>
      </c>
      <c r="N177" s="4">
        <v>386663</v>
      </c>
      <c r="O177" s="4">
        <v>371075</v>
      </c>
      <c r="P177" s="16">
        <f>AVERAGE(E177:O177)</f>
        <v>437677.72727272729</v>
      </c>
      <c r="Q177" s="16">
        <f>((O177-P177)/P177)*100</f>
        <v>-15.217298738901915</v>
      </c>
      <c r="R177" s="4" t="s">
        <v>574</v>
      </c>
    </row>
    <row r="178" spans="1:18" x14ac:dyDescent="0.35">
      <c r="A178" t="s">
        <v>98</v>
      </c>
      <c r="B178" t="s">
        <v>99</v>
      </c>
      <c r="C178" t="s">
        <v>511</v>
      </c>
      <c r="D178" t="s">
        <v>512</v>
      </c>
      <c r="E178" s="4">
        <v>20403.713460999999</v>
      </c>
      <c r="F178" s="4">
        <v>24077.470571999998</v>
      </c>
      <c r="G178" s="4">
        <v>27839.460964000002</v>
      </c>
      <c r="H178" s="4">
        <v>25942.622951000001</v>
      </c>
      <c r="I178" s="4">
        <v>25562.251656</v>
      </c>
      <c r="J178" s="4">
        <v>27427.161522999999</v>
      </c>
      <c r="K178" s="4">
        <v>25041.372222000002</v>
      </c>
      <c r="L178" s="4">
        <v>24084.572490999999</v>
      </c>
      <c r="M178" s="4">
        <v>23359.294149000001</v>
      </c>
      <c r="N178" s="4">
        <v>19676.167239999999</v>
      </c>
      <c r="O178" s="4">
        <v>20153.871681000001</v>
      </c>
      <c r="P178" s="16">
        <f>AVERAGE(E178:O178)</f>
        <v>23960.723537272726</v>
      </c>
      <c r="Q178" s="16">
        <f>((O178-P178)/P178)*100</f>
        <v>-15.887883562242511</v>
      </c>
      <c r="R178" s="4" t="s">
        <v>574</v>
      </c>
    </row>
    <row r="179" spans="1:18" x14ac:dyDescent="0.35">
      <c r="A179" t="s">
        <v>222</v>
      </c>
      <c r="B179" t="s">
        <v>223</v>
      </c>
      <c r="C179" t="s">
        <v>511</v>
      </c>
      <c r="D179" t="s">
        <v>512</v>
      </c>
      <c r="E179" s="4">
        <v>101551</v>
      </c>
      <c r="F179" s="4">
        <v>114641</v>
      </c>
      <c r="G179" s="4">
        <v>147396</v>
      </c>
      <c r="H179" s="4">
        <v>105900</v>
      </c>
      <c r="I179" s="4">
        <v>115419</v>
      </c>
      <c r="J179" s="4">
        <v>154028</v>
      </c>
      <c r="K179" s="4">
        <v>174070</v>
      </c>
      <c r="L179" s="4">
        <v>174161</v>
      </c>
      <c r="M179" s="4">
        <v>162631</v>
      </c>
      <c r="N179" s="4">
        <v>114567</v>
      </c>
      <c r="O179" s="4">
        <v>110912</v>
      </c>
      <c r="P179" s="16">
        <f>AVERAGE(E179:O179)</f>
        <v>134116</v>
      </c>
      <c r="Q179" s="16">
        <f>((O179-P179)/P179)*100</f>
        <v>-17.301440544006681</v>
      </c>
      <c r="R179" s="4" t="s">
        <v>574</v>
      </c>
    </row>
    <row r="180" spans="1:18" x14ac:dyDescent="0.35">
      <c r="A180" t="s">
        <v>48</v>
      </c>
      <c r="B180" t="s">
        <v>49</v>
      </c>
      <c r="C180" t="s">
        <v>511</v>
      </c>
      <c r="D180" t="s">
        <v>512</v>
      </c>
      <c r="E180" s="4">
        <v>36954.312354000002</v>
      </c>
      <c r="F180" s="4">
        <v>45277.399813999997</v>
      </c>
      <c r="G180" s="4">
        <v>60763.483145999999</v>
      </c>
      <c r="H180" s="4">
        <v>49209.523809999999</v>
      </c>
      <c r="I180" s="4">
        <v>57222.490768999996</v>
      </c>
      <c r="J180" s="4">
        <v>61757.788945</v>
      </c>
      <c r="K180" s="4">
        <v>65685.102555000005</v>
      </c>
      <c r="L180" s="4">
        <v>75527.984234000003</v>
      </c>
      <c r="M180" s="4">
        <v>78813.839984000006</v>
      </c>
      <c r="N180" s="4">
        <v>56454.734397</v>
      </c>
      <c r="O180" s="4">
        <v>47722.657821000001</v>
      </c>
      <c r="P180" s="16">
        <f>AVERAGE(E180:O180)</f>
        <v>57762.665257181812</v>
      </c>
      <c r="Q180" s="16">
        <f>((O180-P180)/P180)*100</f>
        <v>-17.381482297397117</v>
      </c>
      <c r="R180" s="4" t="s">
        <v>574</v>
      </c>
    </row>
    <row r="181" spans="1:18" x14ac:dyDescent="0.35">
      <c r="A181" t="s">
        <v>379</v>
      </c>
      <c r="B181" t="s">
        <v>380</v>
      </c>
      <c r="C181" t="s">
        <v>511</v>
      </c>
      <c r="D181" t="s">
        <v>512</v>
      </c>
      <c r="E181" s="4">
        <v>2626.380435</v>
      </c>
      <c r="F181" s="4">
        <v>2936.6120219999998</v>
      </c>
      <c r="G181" s="4">
        <v>3532.9690350000001</v>
      </c>
      <c r="H181" s="4">
        <v>3875.4098359999998</v>
      </c>
      <c r="I181" s="4">
        <v>4368.398048</v>
      </c>
      <c r="J181" s="4">
        <v>4422.2766220000003</v>
      </c>
      <c r="K181" s="4">
        <v>4980</v>
      </c>
      <c r="L181" s="4">
        <v>5145.757576</v>
      </c>
      <c r="M181" s="4">
        <v>5240.6060610000004</v>
      </c>
      <c r="N181" s="4">
        <v>4826.5870580000001</v>
      </c>
      <c r="O181" s="4">
        <v>3278.4253279999998</v>
      </c>
      <c r="P181" s="16">
        <f>AVERAGE(E181:O181)</f>
        <v>4112.1292746363633</v>
      </c>
      <c r="Q181" s="16">
        <f>((O181-P181)/P181)*100</f>
        <v>-20.274264035876843</v>
      </c>
      <c r="R181" s="4" t="s">
        <v>574</v>
      </c>
    </row>
    <row r="182" spans="1:18" x14ac:dyDescent="0.35">
      <c r="A182" t="s">
        <v>348</v>
      </c>
      <c r="B182" t="s">
        <v>349</v>
      </c>
      <c r="C182" t="s">
        <v>511</v>
      </c>
      <c r="D182" t="s">
        <v>512</v>
      </c>
      <c r="E182" s="4">
        <v>989931</v>
      </c>
      <c r="F182" s="4">
        <v>1299710</v>
      </c>
      <c r="G182" s="4">
        <v>1660840</v>
      </c>
      <c r="H182" s="4">
        <v>1222640</v>
      </c>
      <c r="I182" s="4">
        <v>1524920</v>
      </c>
      <c r="J182" s="4">
        <v>2051660</v>
      </c>
      <c r="K182" s="4">
        <v>2210260</v>
      </c>
      <c r="L182" s="4">
        <v>2297130</v>
      </c>
      <c r="M182" s="4">
        <v>2063660</v>
      </c>
      <c r="N182" s="4">
        <v>1368400</v>
      </c>
      <c r="O182" s="4">
        <v>1284730</v>
      </c>
      <c r="P182" s="16">
        <f>AVERAGE(E182:O182)</f>
        <v>1633989.1818181819</v>
      </c>
      <c r="Q182" s="16">
        <f>((O182-P182)/P182)*100</f>
        <v>-21.374632445825142</v>
      </c>
      <c r="R182" s="4" t="s">
        <v>574</v>
      </c>
    </row>
    <row r="183" spans="1:18" x14ac:dyDescent="0.35">
      <c r="A183" t="s">
        <v>60</v>
      </c>
      <c r="B183" t="s">
        <v>61</v>
      </c>
      <c r="C183" t="s">
        <v>511</v>
      </c>
      <c r="D183" t="s">
        <v>512</v>
      </c>
      <c r="E183" s="4">
        <v>11470.703002</v>
      </c>
      <c r="F183" s="4">
        <v>12247.694246999999</v>
      </c>
      <c r="G183" s="4">
        <v>14393.099069</v>
      </c>
      <c r="H183" s="4">
        <v>10732.366286</v>
      </c>
      <c r="I183" s="4">
        <v>13707.370736999999</v>
      </c>
      <c r="J183" s="4">
        <v>18525.319978</v>
      </c>
      <c r="K183" s="4">
        <v>19048.495519</v>
      </c>
      <c r="L183" s="4">
        <v>18093.829923000001</v>
      </c>
      <c r="M183" s="4">
        <v>17098.342541000002</v>
      </c>
      <c r="N183" s="4">
        <v>12930.394937999999</v>
      </c>
      <c r="O183" s="4">
        <v>11400.65396</v>
      </c>
      <c r="P183" s="16">
        <f>AVERAGE(E183:O183)</f>
        <v>14513.479109090909</v>
      </c>
      <c r="Q183" s="16">
        <f>((O183-P183)/P183)*100</f>
        <v>-21.447821888144709</v>
      </c>
      <c r="R183" s="4" t="s">
        <v>574</v>
      </c>
    </row>
    <row r="184" spans="1:18" x14ac:dyDescent="0.35">
      <c r="A184" t="s">
        <v>29</v>
      </c>
      <c r="B184" t="s">
        <v>30</v>
      </c>
      <c r="C184" t="s">
        <v>511</v>
      </c>
      <c r="D184" t="s">
        <v>512</v>
      </c>
      <c r="E184" s="4">
        <v>20982.986344000001</v>
      </c>
      <c r="F184" s="4">
        <v>33050.343782999997</v>
      </c>
      <c r="G184" s="4">
        <v>48852.482960000001</v>
      </c>
      <c r="H184" s="4">
        <v>44291.490421000002</v>
      </c>
      <c r="I184" s="4">
        <v>52902.703375999998</v>
      </c>
      <c r="J184" s="4">
        <v>65951.627200000003</v>
      </c>
      <c r="K184" s="4">
        <v>69683.935845</v>
      </c>
      <c r="L184" s="4">
        <v>74164.435945999998</v>
      </c>
      <c r="M184" s="4">
        <v>75244.294274999993</v>
      </c>
      <c r="N184" s="4">
        <v>53074.370486</v>
      </c>
      <c r="O184" s="4">
        <v>37867.518957</v>
      </c>
      <c r="P184" s="16">
        <f>AVERAGE(E184:O184)</f>
        <v>52369.653599363635</v>
      </c>
      <c r="Q184" s="16">
        <f>((O184-P184)/P184)*100</f>
        <v>-27.691866654890106</v>
      </c>
      <c r="R184" s="4" t="s">
        <v>574</v>
      </c>
    </row>
    <row r="185" spans="1:18" x14ac:dyDescent="0.35">
      <c r="A185" t="s">
        <v>158</v>
      </c>
      <c r="B185" t="s">
        <v>159</v>
      </c>
      <c r="C185" t="s">
        <v>511</v>
      </c>
      <c r="D185" t="s">
        <v>512</v>
      </c>
      <c r="E185" s="4">
        <v>273318</v>
      </c>
      <c r="F185" s="4">
        <v>318498</v>
      </c>
      <c r="G185" s="4">
        <v>354461</v>
      </c>
      <c r="H185" s="4">
        <v>330000</v>
      </c>
      <c r="I185" s="4">
        <v>299362</v>
      </c>
      <c r="J185" s="4">
        <v>287798</v>
      </c>
      <c r="K185" s="4">
        <v>245671</v>
      </c>
      <c r="L185" s="4">
        <v>239862</v>
      </c>
      <c r="M185" s="4">
        <v>237030</v>
      </c>
      <c r="N185" s="4">
        <v>195542</v>
      </c>
      <c r="O185" s="4">
        <v>192691</v>
      </c>
      <c r="P185" s="16">
        <f>AVERAGE(E185:O185)</f>
        <v>270384.81818181818</v>
      </c>
      <c r="Q185" s="16">
        <f>((O185-P185)/P185)*100</f>
        <v>-28.734534247989313</v>
      </c>
      <c r="R185" s="4" t="s">
        <v>574</v>
      </c>
    </row>
    <row r="186" spans="1:18" x14ac:dyDescent="0.35">
      <c r="A186" t="s">
        <v>84</v>
      </c>
      <c r="B186" t="s">
        <v>85</v>
      </c>
      <c r="C186" t="s">
        <v>511</v>
      </c>
      <c r="D186" t="s">
        <v>512</v>
      </c>
      <c r="E186" s="4">
        <v>7731.2613110000002</v>
      </c>
      <c r="F186" s="4">
        <v>8394.6882839999998</v>
      </c>
      <c r="G186" s="4">
        <v>11859.013281</v>
      </c>
      <c r="H186" s="4">
        <v>9593.5375509999994</v>
      </c>
      <c r="I186" s="4">
        <v>12007.880439</v>
      </c>
      <c r="J186" s="4">
        <v>14425.607180000001</v>
      </c>
      <c r="K186" s="4">
        <v>13677.930124</v>
      </c>
      <c r="L186" s="4">
        <v>14085.851348</v>
      </c>
      <c r="M186" s="4">
        <v>14177.437981999999</v>
      </c>
      <c r="N186" s="4">
        <v>8553.1545800000004</v>
      </c>
      <c r="O186" s="4">
        <v>7833.508879</v>
      </c>
      <c r="P186" s="16">
        <f>AVERAGE(E186:O186)</f>
        <v>11121.806450818183</v>
      </c>
      <c r="Q186" s="16">
        <f>((O186-P186)/P186)*100</f>
        <v>-29.566218279012375</v>
      </c>
      <c r="R186" s="4" t="s">
        <v>574</v>
      </c>
    </row>
    <row r="187" spans="1:18" x14ac:dyDescent="0.35">
      <c r="A187" t="s">
        <v>426</v>
      </c>
      <c r="B187" t="s">
        <v>427</v>
      </c>
      <c r="C187" t="s">
        <v>511</v>
      </c>
      <c r="D187" t="s">
        <v>512</v>
      </c>
      <c r="E187" s="4">
        <v>107753</v>
      </c>
      <c r="F187" s="4">
        <v>142719</v>
      </c>
      <c r="G187" s="4">
        <v>179992</v>
      </c>
      <c r="H187" s="4">
        <v>117228</v>
      </c>
      <c r="I187" s="4">
        <v>136013</v>
      </c>
      <c r="J187" s="4">
        <v>163160</v>
      </c>
      <c r="K187" s="4">
        <v>175781</v>
      </c>
      <c r="L187" s="4">
        <v>183310</v>
      </c>
      <c r="M187" s="4">
        <v>133503</v>
      </c>
      <c r="N187" s="4">
        <v>91030.959455000004</v>
      </c>
      <c r="O187" s="4">
        <v>93270.479389</v>
      </c>
      <c r="P187" s="16">
        <f>AVERAGE(E187:O187)</f>
        <v>138523.67625854546</v>
      </c>
      <c r="Q187" s="16">
        <f>((O187-P187)/P187)*100</f>
        <v>-32.668203798665651</v>
      </c>
      <c r="R187" s="4" t="s">
        <v>574</v>
      </c>
    </row>
    <row r="188" spans="1:18" x14ac:dyDescent="0.35">
      <c r="A188" t="s">
        <v>156</v>
      </c>
      <c r="B188" t="s">
        <v>157</v>
      </c>
      <c r="C188" t="s">
        <v>511</v>
      </c>
      <c r="D188" t="s">
        <v>512</v>
      </c>
      <c r="E188" s="4">
        <v>10086.528699</v>
      </c>
      <c r="F188" s="4">
        <v>13071.718758999999</v>
      </c>
      <c r="G188" s="4">
        <v>19749.893536</v>
      </c>
      <c r="H188" s="4">
        <v>15027.795173</v>
      </c>
      <c r="I188" s="4">
        <v>16298.542028</v>
      </c>
      <c r="J188" s="4">
        <v>21329.395901</v>
      </c>
      <c r="K188" s="4">
        <v>22389.627294000002</v>
      </c>
      <c r="L188" s="4">
        <v>21942.597764999999</v>
      </c>
      <c r="M188" s="4">
        <v>21736.500713000001</v>
      </c>
      <c r="N188" s="4">
        <v>13180.194733</v>
      </c>
      <c r="O188" s="4">
        <v>11259.559879</v>
      </c>
      <c r="P188" s="16">
        <f>AVERAGE(E188:O188)</f>
        <v>16915.668589090914</v>
      </c>
      <c r="Q188" s="16">
        <f>((O188-P188)/P188)*100</f>
        <v>-33.437098157258738</v>
      </c>
      <c r="R188" s="4" t="s">
        <v>574</v>
      </c>
    </row>
    <row r="189" spans="1:18" x14ac:dyDescent="0.35">
      <c r="A189" t="s">
        <v>407</v>
      </c>
      <c r="B189" t="s">
        <v>408</v>
      </c>
      <c r="C189" t="s">
        <v>511</v>
      </c>
      <c r="D189" t="s">
        <v>512</v>
      </c>
      <c r="E189" s="4">
        <v>2657.8528970000002</v>
      </c>
      <c r="F189" s="4">
        <v>2881.025963</v>
      </c>
      <c r="G189" s="4">
        <v>4391.3334759999998</v>
      </c>
      <c r="H189" s="4">
        <v>3199.5503170000002</v>
      </c>
      <c r="I189" s="4">
        <v>3998.696649</v>
      </c>
      <c r="J189" s="4">
        <v>5681.9408450000001</v>
      </c>
      <c r="K189" s="4">
        <v>6671.0479740000001</v>
      </c>
      <c r="L189" s="4">
        <v>5649.8133610000004</v>
      </c>
      <c r="M189" s="4">
        <v>4045.3778280000001</v>
      </c>
      <c r="N189" s="4">
        <v>3104.4260210000002</v>
      </c>
      <c r="O189" s="4">
        <v>2521.0076789999998</v>
      </c>
      <c r="P189" s="16">
        <f>AVERAGE(E189:O189)</f>
        <v>4072.9157281818184</v>
      </c>
      <c r="Q189" s="16">
        <f>((O189-P189)/P189)*100</f>
        <v>-38.103122007746585</v>
      </c>
      <c r="R189" s="4" t="s">
        <v>574</v>
      </c>
    </row>
    <row r="190" spans="1:18" x14ac:dyDescent="0.35">
      <c r="A190" t="s">
        <v>450</v>
      </c>
      <c r="B190" t="s">
        <v>451</v>
      </c>
      <c r="C190" t="s">
        <v>511</v>
      </c>
      <c r="D190" t="s">
        <v>512</v>
      </c>
      <c r="E190" s="4">
        <v>19081.722874999999</v>
      </c>
      <c r="F190" s="4">
        <v>21656.517484</v>
      </c>
      <c r="G190" s="4">
        <v>26910.851362000001</v>
      </c>
      <c r="H190" s="4">
        <v>25130.274124</v>
      </c>
      <c r="I190" s="4">
        <v>30906.748941000002</v>
      </c>
      <c r="J190" s="4">
        <v>32726.417212</v>
      </c>
      <c r="K190" s="4">
        <v>35401.325144000002</v>
      </c>
      <c r="L190" s="4">
        <v>40415.235701999998</v>
      </c>
      <c r="M190" s="4">
        <v>43228.582065000002</v>
      </c>
      <c r="N190" s="4">
        <v>34602.480339000002</v>
      </c>
      <c r="O190" s="4">
        <v>18213.328570999998</v>
      </c>
      <c r="P190" s="16">
        <f>AVERAGE(E190:O190)</f>
        <v>29843.043983545456</v>
      </c>
      <c r="Q190" s="16">
        <f>((O190-P190)/P190)*100</f>
        <v>-38.969601823988626</v>
      </c>
      <c r="R190" s="4" t="s">
        <v>574</v>
      </c>
    </row>
    <row r="191" spans="1:18" x14ac:dyDescent="0.35">
      <c r="A191" t="s">
        <v>231</v>
      </c>
      <c r="B191" t="s">
        <v>232</v>
      </c>
      <c r="C191" t="s">
        <v>511</v>
      </c>
      <c r="D191" t="s">
        <v>512</v>
      </c>
      <c r="E191" s="4">
        <v>54961.936663</v>
      </c>
      <c r="F191" s="4">
        <v>67516.236338000002</v>
      </c>
      <c r="G191" s="4">
        <v>87140.405360999997</v>
      </c>
      <c r="H191" s="4">
        <v>63028.320701999997</v>
      </c>
      <c r="I191" s="4">
        <v>74773.444900999995</v>
      </c>
      <c r="J191" s="4">
        <v>34699.395524</v>
      </c>
      <c r="K191" s="4">
        <v>81873.662519000005</v>
      </c>
      <c r="L191" s="4">
        <v>65502.870174000003</v>
      </c>
      <c r="M191" s="4">
        <v>41142.722414000003</v>
      </c>
      <c r="N191" s="4">
        <v>29274.816454</v>
      </c>
      <c r="O191" s="4">
        <v>32257.171353999998</v>
      </c>
      <c r="P191" s="16">
        <f>AVERAGE(E191:O191)</f>
        <v>57470.089309454539</v>
      </c>
      <c r="Q191" s="16">
        <f>((O191-P191)/P191)*100</f>
        <v>-43.871374237288165</v>
      </c>
      <c r="R191" s="4" t="s">
        <v>574</v>
      </c>
    </row>
    <row r="192" spans="1:18" x14ac:dyDescent="0.35">
      <c r="A192" t="s">
        <v>373</v>
      </c>
      <c r="B192" t="s">
        <v>374</v>
      </c>
      <c r="C192" t="s">
        <v>511</v>
      </c>
      <c r="D192" t="s">
        <v>512</v>
      </c>
      <c r="E192" s="4">
        <v>27658.0080329048</v>
      </c>
      <c r="F192" s="4">
        <v>25578.964693361901</v>
      </c>
      <c r="G192" s="4">
        <v>23499.921353819002</v>
      </c>
      <c r="H192" s="4">
        <v>21420.878014276201</v>
      </c>
      <c r="I192" s="4">
        <v>19341.834674733298</v>
      </c>
      <c r="J192" s="4">
        <v>17273.335564000001</v>
      </c>
      <c r="K192" s="4">
        <v>11266.779661</v>
      </c>
      <c r="L192" s="4">
        <v>14940.338983</v>
      </c>
      <c r="M192" s="4">
        <v>15099.661017</v>
      </c>
      <c r="N192" s="4">
        <v>10906.86779</v>
      </c>
      <c r="O192" s="4">
        <v>2904.1149030000001</v>
      </c>
      <c r="P192" s="16">
        <f>AVERAGE(E192:O192)</f>
        <v>17262.791335190475</v>
      </c>
      <c r="Q192" s="16">
        <f>((O192-P192)/P192)*100</f>
        <v>-83.177025970997434</v>
      </c>
      <c r="R192" s="4" t="s">
        <v>574</v>
      </c>
    </row>
  </sheetData>
  <autoFilter ref="A1:R192" xr:uid="{4ED68803-32C4-484B-A4BB-955544AE51F0}">
    <sortState xmlns:xlrd2="http://schemas.microsoft.com/office/spreadsheetml/2017/richdata2" ref="A2:R192">
      <sortCondition descending="1" ref="Q1:Q1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KDI</vt:lpstr>
      <vt:lpstr>MASTER Basis Elec Acc</vt:lpstr>
      <vt:lpstr>Master1-Outcome</vt:lpstr>
      <vt:lpstr>Analysis - FINAL</vt:lpstr>
      <vt:lpstr>MASTER1</vt:lpstr>
      <vt:lpstr>Analysis RAG</vt:lpstr>
      <vt:lpstr>Electricity</vt:lpstr>
      <vt:lpstr>gdp</vt:lpstr>
      <vt:lpstr>population</vt:lpstr>
      <vt:lpstr>Sheet7</vt:lpstr>
      <vt:lpstr>ANALYSIS</vt:lpstr>
      <vt:lpstr>Pivot</vt:lpstr>
      <vt:lpstr>Sheet9</vt:lpstr>
      <vt:lpstr>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2024-07-05T17:40:32Z</dcterms:created>
  <dcterms:modified xsi:type="dcterms:W3CDTF">2024-07-07T18:08:14Z</dcterms:modified>
</cp:coreProperties>
</file>