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y\Desktop\Documentatie\"/>
    </mc:Choice>
  </mc:AlternateContent>
  <xr:revisionPtr revIDLastSave="0" documentId="13_ncr:1_{3B9E956F-466C-4BD2-A8E2-DDA88592BCCD}" xr6:coauthVersionLast="43" xr6:coauthVersionMax="43" xr10:uidLastSave="{00000000-0000-0000-0000-000000000000}"/>
  <bookViews>
    <workbookView xWindow="-120" yWindow="-120" windowWidth="29040" windowHeight="15840" xr2:uid="{EAD32D90-B12E-48EA-8332-339AE6A4A72A}"/>
  </bookViews>
  <sheets>
    <sheet name="Totaal" sheetId="1" r:id="rId1"/>
    <sheet name="Ancho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6" i="3" l="1"/>
  <c r="G53" i="3"/>
  <c r="G52" i="3"/>
  <c r="G55" i="3"/>
  <c r="C60" i="3" s="1"/>
  <c r="E7" i="1" s="1"/>
  <c r="G7" i="1" s="1"/>
  <c r="D35" i="1" s="1"/>
  <c r="G54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6" i="1"/>
  <c r="G5" i="1"/>
  <c r="M35" i="1" l="1"/>
</calcChain>
</file>

<file path=xl/sharedStrings.xml><?xml version="1.0" encoding="utf-8"?>
<sst xmlns="http://schemas.openxmlformats.org/spreadsheetml/2006/main" count="235" uniqueCount="143">
  <si>
    <t>Kosten LUWB Project</t>
  </si>
  <si>
    <t>Prijs</t>
  </si>
  <si>
    <t>Kosten POZYX Project</t>
  </si>
  <si>
    <t>Totale prijs POZYX Project</t>
  </si>
  <si>
    <t>Totale prijs LUWB Project:</t>
  </si>
  <si>
    <t>Waarde</t>
  </si>
  <si>
    <t>C1</t>
  </si>
  <si>
    <t>C2</t>
  </si>
  <si>
    <t>C3</t>
  </si>
  <si>
    <t>C4</t>
  </si>
  <si>
    <t>C5</t>
  </si>
  <si>
    <t>MCU 1</t>
  </si>
  <si>
    <t>J1</t>
  </si>
  <si>
    <t>R1</t>
  </si>
  <si>
    <t>R2</t>
  </si>
  <si>
    <t>S1</t>
  </si>
  <si>
    <t>DWM1000</t>
  </si>
  <si>
    <t>18pF</t>
  </si>
  <si>
    <t>100nF</t>
  </si>
  <si>
    <t>8MHz</t>
  </si>
  <si>
    <t>10uF</t>
  </si>
  <si>
    <t>10k</t>
  </si>
  <si>
    <t>RESET 1</t>
  </si>
  <si>
    <t>1x6 Pinheader</t>
  </si>
  <si>
    <t>Package</t>
  </si>
  <si>
    <t>SMD0805</t>
  </si>
  <si>
    <t>QFP80P900X900X120-32N</t>
  </si>
  <si>
    <t>2x3 Pinheader</t>
  </si>
  <si>
    <t>HC49UP</t>
  </si>
  <si>
    <t>MOMENTARY-SWITCH-SPST-PTH-6.0MM</t>
  </si>
  <si>
    <t>Onderdeel</t>
  </si>
  <si>
    <t>Beschrijving</t>
  </si>
  <si>
    <t>Aan RJ45</t>
  </si>
  <si>
    <t>Crystal ATMEGA1</t>
  </si>
  <si>
    <t>Crystal ATMEGA2</t>
  </si>
  <si>
    <t>C6</t>
  </si>
  <si>
    <t>C7</t>
  </si>
  <si>
    <t>VCAP ENC28J60</t>
  </si>
  <si>
    <t>C8</t>
  </si>
  <si>
    <t>Crystal ENCJ2860</t>
  </si>
  <si>
    <t>C9</t>
  </si>
  <si>
    <t>C10</t>
  </si>
  <si>
    <t>RESET ATMEGA1</t>
  </si>
  <si>
    <t>C11</t>
  </si>
  <si>
    <t>RESET ATMEGA2</t>
  </si>
  <si>
    <t>D1</t>
  </si>
  <si>
    <t>BLAUW</t>
  </si>
  <si>
    <t>SMD1206</t>
  </si>
  <si>
    <t>POWER</t>
  </si>
  <si>
    <t>D2</t>
  </si>
  <si>
    <t>ROOD</t>
  </si>
  <si>
    <t>STATUS</t>
  </si>
  <si>
    <t>D3</t>
  </si>
  <si>
    <t>GEEL</t>
  </si>
  <si>
    <t>TX</t>
  </si>
  <si>
    <t>D4</t>
  </si>
  <si>
    <t>GROEN</t>
  </si>
  <si>
    <t>RX</t>
  </si>
  <si>
    <t>D5</t>
  </si>
  <si>
    <t>DWM-TX</t>
  </si>
  <si>
    <t>D6</t>
  </si>
  <si>
    <t>DWM-RX</t>
  </si>
  <si>
    <t>IC3</t>
  </si>
  <si>
    <t>ENC28J60</t>
  </si>
  <si>
    <t>SOP65P780X200-28N</t>
  </si>
  <si>
    <t>Ethernet IC</t>
  </si>
  <si>
    <t>SI-50154-F</t>
  </si>
  <si>
    <t>Ethernet Jack</t>
  </si>
  <si>
    <t>J2</t>
  </si>
  <si>
    <t>ISP PROG 1</t>
  </si>
  <si>
    <t>J3</t>
  </si>
  <si>
    <t>ISP PROG 2</t>
  </si>
  <si>
    <t>J4</t>
  </si>
  <si>
    <t>PJ102AH</t>
  </si>
  <si>
    <t>DC Jack</t>
  </si>
  <si>
    <t xml:space="preserve">ATMEGA328P-AU </t>
  </si>
  <si>
    <t>ATMEGA1</t>
  </si>
  <si>
    <t>MCU 2</t>
  </si>
  <si>
    <t>ATMEGA2</t>
  </si>
  <si>
    <t>Led Magjack</t>
  </si>
  <si>
    <t>R3</t>
  </si>
  <si>
    <t>49.9</t>
  </si>
  <si>
    <t>Ethernet schema</t>
  </si>
  <si>
    <t>R4</t>
  </si>
  <si>
    <t>R5</t>
  </si>
  <si>
    <t>R6</t>
  </si>
  <si>
    <t>R7</t>
  </si>
  <si>
    <t>RESET 1 PULLUP</t>
  </si>
  <si>
    <t>R8</t>
  </si>
  <si>
    <t>RESET 2 PULLUP</t>
  </si>
  <si>
    <t>R9</t>
  </si>
  <si>
    <t>IRQ Pulldown</t>
  </si>
  <si>
    <t>R10</t>
  </si>
  <si>
    <t>2k32</t>
  </si>
  <si>
    <t>RBIAS ENCJ2860</t>
  </si>
  <si>
    <t>R11</t>
  </si>
  <si>
    <t>SPI VOORSCHAKEL</t>
  </si>
  <si>
    <t>R12</t>
  </si>
  <si>
    <t>R13</t>
  </si>
  <si>
    <t>R17</t>
  </si>
  <si>
    <t>R LED Power</t>
  </si>
  <si>
    <t>R18</t>
  </si>
  <si>
    <t>R LED RX</t>
  </si>
  <si>
    <t>R19</t>
  </si>
  <si>
    <t>R LED TX</t>
  </si>
  <si>
    <t>R20</t>
  </si>
  <si>
    <t>R LED STATUS</t>
  </si>
  <si>
    <t>R21</t>
  </si>
  <si>
    <t>R LED DWM-TX</t>
  </si>
  <si>
    <t>R22</t>
  </si>
  <si>
    <t>R LED DWM-RX</t>
  </si>
  <si>
    <t>Reset 1</t>
  </si>
  <si>
    <t>S2</t>
  </si>
  <si>
    <t>RESET 2</t>
  </si>
  <si>
    <t xml:space="preserve">Reset 2 </t>
  </si>
  <si>
    <t>DC-STEPDOWN</t>
  </si>
  <si>
    <t>Power module</t>
  </si>
  <si>
    <t>UWB Module</t>
  </si>
  <si>
    <t>UART1</t>
  </si>
  <si>
    <t>UART2</t>
  </si>
  <si>
    <t>Y1</t>
  </si>
  <si>
    <t>Y2</t>
  </si>
  <si>
    <t>Y3</t>
  </si>
  <si>
    <t>25MHz</t>
  </si>
  <si>
    <t>Switch Netgear ProSafe FS116P</t>
  </si>
  <si>
    <t>Link</t>
  </si>
  <si>
    <t>https://www.coolblue.be/nl/product/311361/netgear-prosafe-fs116p.html?fbclid=IwAR1PSqd0atHBMJUUNs7xPkFocTggAAqqoHkeDqhtLry-Rrhl7Rf_nEgLNO4</t>
  </si>
  <si>
    <t>https://www.kabelshop.nl/Edimax-PoE-switch-Edimax-100-Mbps-8-poorten-ES-1008PHV2-i7402-t25867.html?fbclid=IwAR3YZZ5Dw3942sm4L0fPyMeWmSPwPwBbmhOsU9Fy-751oq0LEM8xlylVOOk</t>
  </si>
  <si>
    <t>PoE switch - Edimax (100 Mbps, 8 poorten)</t>
  </si>
  <si>
    <t>Aantal</t>
  </si>
  <si>
    <t>Eenheidsprijs</t>
  </si>
  <si>
    <t>anders:</t>
  </si>
  <si>
    <t xml:space="preserve">Deze: </t>
  </si>
  <si>
    <t>https://www.microchip.com/wwwproducts/en/ATsamd21g18?fbclid=IwAR0cDjlH7AHDG2gK4zOm9cj36dT_D2ck6Dy99CH4axbIBH3K-hr3jmCj2k0</t>
  </si>
  <si>
    <t xml:space="preserve">RJ45 Ethernet </t>
  </si>
  <si>
    <t>ATSAMD21G18A-AU</t>
  </si>
  <si>
    <t>https://nl.farnell.com/abracon/abm3b-48-000mhz-b2-t/crystal-48mhz-18pf-5-x-3-2mm/dp/2467815</t>
  </si>
  <si>
    <t>Crystal 48MHz</t>
  </si>
  <si>
    <t>48MHz</t>
  </si>
  <si>
    <t>Anchor</t>
  </si>
  <si>
    <t>Zie blad Anchor</t>
  </si>
  <si>
    <t>https://www.digikey.com/product-detail/en/bel-fuse-inc/0813-1X1T-57-F/507-1421-ND/2107986?fbclid=IwAR1N0Xv7M1-a-W4lvSaIrheBhTgYVQAp3kPyJ3wlbVP-TKgo4yXgR7lDWZU</t>
  </si>
  <si>
    <t>507-1421-ND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</si>
</sst>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7F7F7F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0"/>
    <xf numFmtId="0" fontId="6" fillId="0" borderId="0" applyNumberFormat="0" applyFill="0" applyBorder="0" applyAlignment="0" applyProtection="0"/>
  </cellStyleXfs>
  <cellXfs count="58">
    <xf numFmtId="0" fontId="0" fillId="0" borderId="0" xfId="0"/>
    <xf numFmtId="0" fontId="0" fillId="5" borderId="0" xfId="0" applyFill="1"/>
    <xf numFmtId="0" fontId="2" fillId="3" borderId="0" xfId="2"/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164" fontId="3" fillId="4" borderId="1" xfId="3" applyNumberFormat="1" applyAlignment="1">
      <alignment horizontal="center"/>
    </xf>
    <xf numFmtId="164" fontId="3" fillId="4" borderId="2" xfId="3" applyNumberFormat="1" applyBorder="1" applyAlignment="1">
      <alignment horizontal="center"/>
    </xf>
    <xf numFmtId="0" fontId="1" fillId="2" borderId="5" xfId="1" applyBorder="1" applyAlignment="1">
      <alignment horizontal="center"/>
    </xf>
    <xf numFmtId="0" fontId="5" fillId="6" borderId="9" xfId="0" applyFont="1" applyFill="1" applyBorder="1"/>
    <xf numFmtId="0" fontId="5" fillId="6" borderId="9" xfId="0" applyFont="1" applyFill="1" applyBorder="1" applyAlignment="1">
      <alignment horizontal="left"/>
    </xf>
    <xf numFmtId="1" fontId="5" fillId="6" borderId="9" xfId="0" applyNumberFormat="1" applyFont="1" applyFill="1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1" fontId="0" fillId="0" borderId="10" xfId="0" applyNumberFormat="1" applyBorder="1" applyAlignment="1">
      <alignment horizontal="left"/>
    </xf>
    <xf numFmtId="0" fontId="0" fillId="6" borderId="8" xfId="0" applyFill="1" applyBorder="1"/>
    <xf numFmtId="0" fontId="0" fillId="6" borderId="8" xfId="0" applyFill="1" applyBorder="1" applyAlignment="1">
      <alignment horizontal="left"/>
    </xf>
    <xf numFmtId="1" fontId="0" fillId="6" borderId="8" xfId="0" applyNumberFormat="1" applyFill="1" applyBorder="1" applyAlignment="1">
      <alignment horizontal="left"/>
    </xf>
    <xf numFmtId="0" fontId="0" fillId="0" borderId="8" xfId="0" applyBorder="1"/>
    <xf numFmtId="0" fontId="0" fillId="0" borderId="8" xfId="0" applyBorder="1" applyAlignment="1">
      <alignment horizontal="left"/>
    </xf>
    <xf numFmtId="1" fontId="0" fillId="0" borderId="8" xfId="0" applyNumberFormat="1" applyBorder="1" applyAlignment="1">
      <alignment horizontal="left"/>
    </xf>
    <xf numFmtId="164" fontId="3" fillId="4" borderId="11" xfId="3" applyNumberFormat="1" applyBorder="1" applyAlignment="1">
      <alignment horizontal="center"/>
    </xf>
    <xf numFmtId="0" fontId="6" fillId="0" borderId="0" xfId="5"/>
    <xf numFmtId="0" fontId="6" fillId="0" borderId="12" xfId="5" applyBorder="1"/>
    <xf numFmtId="0" fontId="0" fillId="0" borderId="13" xfId="0" applyBorder="1"/>
    <xf numFmtId="0" fontId="1" fillId="2" borderId="7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0" xfId="1" applyAlignment="1">
      <alignment horizontal="center" vertical="center"/>
    </xf>
    <xf numFmtId="0" fontId="3" fillId="4" borderId="1" xfId="3" applyAlignment="1">
      <alignment horizontal="center" vertical="center"/>
    </xf>
    <xf numFmtId="0" fontId="3" fillId="4" borderId="1" xfId="3" applyAlignment="1">
      <alignment horizontal="center"/>
    </xf>
    <xf numFmtId="0" fontId="3" fillId="4" borderId="11" xfId="3" applyBorder="1" applyAlignment="1">
      <alignment horizontal="center" vertical="center"/>
    </xf>
    <xf numFmtId="0" fontId="1" fillId="6" borderId="6" xfId="1" applyFill="1" applyBorder="1" applyAlignment="1">
      <alignment horizontal="center"/>
    </xf>
    <xf numFmtId="0" fontId="1" fillId="6" borderId="5" xfId="1" applyFill="1" applyBorder="1" applyAlignment="1">
      <alignment horizontal="center" vertical="center"/>
    </xf>
    <xf numFmtId="0" fontId="1" fillId="6" borderId="4" xfId="1" applyFill="1" applyBorder="1" applyAlignment="1">
      <alignment horizontal="center"/>
    </xf>
    <xf numFmtId="0" fontId="3" fillId="7" borderId="1" xfId="3" applyFill="1" applyAlignment="1">
      <alignment horizontal="center"/>
    </xf>
    <xf numFmtId="164" fontId="3" fillId="4" borderId="14" xfId="3" applyNumberFormat="1" applyBorder="1" applyAlignment="1">
      <alignment horizontal="center"/>
    </xf>
    <xf numFmtId="0" fontId="3" fillId="4" borderId="15" xfId="3" applyBorder="1" applyAlignment="1">
      <alignment horizontal="center"/>
    </xf>
    <xf numFmtId="164" fontId="3" fillId="4" borderId="15" xfId="3" applyNumberFormat="1" applyBorder="1" applyAlignment="1">
      <alignment horizontal="center"/>
    </xf>
    <xf numFmtId="0" fontId="0" fillId="0" borderId="8" xfId="0" applyFill="1" applyBorder="1"/>
    <xf numFmtId="0" fontId="0" fillId="0" borderId="7" xfId="0" applyBorder="1"/>
    <xf numFmtId="0" fontId="6" fillId="0" borderId="13" xfId="5" applyBorder="1"/>
    <xf numFmtId="0" fontId="6" fillId="0" borderId="16" xfId="5" applyBorder="1"/>
    <xf numFmtId="164" fontId="3" fillId="4" borderId="17" xfId="3" applyNumberFormat="1" applyBorder="1" applyAlignment="1">
      <alignment horizontal="center"/>
    </xf>
    <xf numFmtId="0" fontId="3" fillId="4" borderId="18" xfId="3" applyBorder="1" applyAlignment="1">
      <alignment horizontal="center"/>
    </xf>
    <xf numFmtId="164" fontId="3" fillId="4" borderId="18" xfId="3" applyNumberFormat="1" applyBorder="1" applyAlignment="1">
      <alignment horizontal="center"/>
    </xf>
    <xf numFmtId="0" fontId="0" fillId="6" borderId="7" xfId="0" applyFill="1" applyBorder="1" applyAlignment="1">
      <alignment horizontal="left"/>
    </xf>
    <xf numFmtId="1" fontId="0" fillId="6" borderId="7" xfId="0" applyNumberFormat="1" applyFill="1" applyBorder="1" applyAlignment="1">
      <alignment horizontal="left"/>
    </xf>
    <xf numFmtId="0" fontId="0" fillId="6" borderId="7" xfId="0" applyFill="1" applyBorder="1"/>
    <xf numFmtId="164" fontId="3" fillId="7" borderId="1" xfId="3" applyNumberFormat="1" applyFill="1" applyAlignment="1">
      <alignment horizontal="center"/>
    </xf>
    <xf numFmtId="0" fontId="0" fillId="8" borderId="8" xfId="0" applyFill="1" applyBorder="1"/>
    <xf numFmtId="0" fontId="0" fillId="8" borderId="7" xfId="0" applyFill="1" applyBorder="1"/>
    <xf numFmtId="1" fontId="0" fillId="8" borderId="7" xfId="0" applyNumberFormat="1" applyFill="1" applyBorder="1" applyAlignment="1">
      <alignment horizontal="left"/>
    </xf>
    <xf numFmtId="0" fontId="2" fillId="3" borderId="0" xfId="2" applyAlignment="1"/>
    <xf numFmtId="0" fontId="0" fillId="0" borderId="0" xfId="0"/>
    <xf numFmtId="0" fontId="1" fillId="2" borderId="0" xfId="1" applyAlignment="1">
      <alignment horizontal="center"/>
    </xf>
    <xf numFmtId="0" fontId="1" fillId="2" borderId="5" xfId="1" applyBorder="1" applyAlignment="1">
      <alignment horizontal="center"/>
    </xf>
    <xf numFmtId="164" fontId="3" fillId="4" borderId="2" xfId="3" applyNumberFormat="1" applyBorder="1" applyAlignment="1">
      <alignment horizontal="center"/>
    </xf>
    <xf numFmtId="164" fontId="3" fillId="4" borderId="0" xfId="3" applyNumberFormat="1" applyBorder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Berekening" xfId="3" builtinId="22"/>
    <cellStyle name="Goed" xfId="1" builtinId="26"/>
    <cellStyle name="Hyperlink" xfId="5" builtinId="8"/>
    <cellStyle name="Neutraal" xfId="2" builtinId="28"/>
    <cellStyle name="Standaard" xfId="0" builtinId="0"/>
    <cellStyle name="Standaard 2" xfId="4" xr:uid="{DED972F3-4F0D-454D-A4BA-73F172825569}"/>
  </cellStyles>
  <dxfs count="2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abelshop.nl/Edimax-PoE-switch-Edimax-100-Mbps-8-poorten-ES-1008PHV2-i7402-t25867.html?fbclid=IwAR3YZZ5Dw3942sm4L0fPyMeWmSPwPwBbmhOsU9Fy-751oq0LEM8xlylVOOk" TargetMode="External"/><Relationship Id="rId1" Type="http://schemas.openxmlformats.org/officeDocument/2006/relationships/hyperlink" Target="https://www.coolblue.be/nl/product/311361/netgear-prosafe-fs116p.html?fbclid=IwAR1PSqd0atHBMJUUNs7xPkFocTggAAqqoHkeDqhtLry-Rrhl7Rf_nEgLNO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nl.farnell.com/abracon/abm3b-48-000mhz-b2-t/crystal-48mhz-18pf-5-x-3-2mm/dp/2467815" TargetMode="External"/><Relationship Id="rId2" Type="http://schemas.openxmlformats.org/officeDocument/2006/relationships/hyperlink" Target="https://www.digikey.com/product-detail/en/bel-fuse-inc/0813-1X1T-57-F/507-1421-ND/2107986?fbclid=IwAR1N0Xv7M1-a-W4lvSaIrheBhTgYVQAp3kPyJ3wlbVP-TKgo4yXgR7lDWZU" TargetMode="External"/><Relationship Id="rId1" Type="http://schemas.openxmlformats.org/officeDocument/2006/relationships/hyperlink" Target="https://www.microchip.com/wwwproducts/en/ATsamd21g18?fbclid=IwAR0cDjlH7AHDG2gK4zOm9cj36dT_D2ck6Dy99CH4axbIBH3K-hr3jmCj2k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C29B-0ACC-48F4-91CC-794E4221DFF6}">
  <dimension ref="A1:N35"/>
  <sheetViews>
    <sheetView tabSelected="1" zoomScaleNormal="100" workbookViewId="0">
      <selection activeCell="T20" sqref="T20"/>
    </sheetView>
  </sheetViews>
  <sheetFormatPr defaultRowHeight="15" x14ac:dyDescent="0.25"/>
  <cols>
    <col min="4" max="5" width="20.7109375" customWidth="1"/>
    <col min="6" max="6" width="8.28515625" customWidth="1"/>
    <col min="8" max="8" width="24.140625" customWidth="1"/>
    <col min="12" max="12" width="9.14062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53" t="s">
        <v>0</v>
      </c>
      <c r="C3" s="53"/>
      <c r="D3" s="53"/>
      <c r="E3" s="24" t="s">
        <v>130</v>
      </c>
      <c r="F3" s="26" t="s">
        <v>129</v>
      </c>
      <c r="G3" s="3" t="s">
        <v>1</v>
      </c>
      <c r="H3" s="3" t="s">
        <v>125</v>
      </c>
      <c r="I3" s="1"/>
      <c r="J3" s="53" t="s">
        <v>2</v>
      </c>
      <c r="K3" s="53"/>
      <c r="L3" s="53"/>
      <c r="M3" s="3" t="s">
        <v>1</v>
      </c>
      <c r="N3" s="1"/>
    </row>
    <row r="4" spans="1:14" x14ac:dyDescent="0.25">
      <c r="A4" s="1"/>
      <c r="B4" s="54"/>
      <c r="C4" s="54"/>
      <c r="D4" s="54"/>
      <c r="E4" s="25"/>
      <c r="F4" s="7"/>
      <c r="G4" s="4"/>
      <c r="H4" s="4"/>
      <c r="I4" s="1"/>
      <c r="J4" s="54"/>
      <c r="K4" s="54"/>
      <c r="L4" s="54"/>
      <c r="M4" s="4"/>
      <c r="N4" s="1"/>
    </row>
    <row r="5" spans="1:14" x14ac:dyDescent="0.25">
      <c r="A5" s="1" t="s">
        <v>132</v>
      </c>
      <c r="B5" s="57" t="s">
        <v>124</v>
      </c>
      <c r="C5" s="57"/>
      <c r="D5" s="57"/>
      <c r="E5" s="5">
        <v>217</v>
      </c>
      <c r="F5" s="27">
        <v>1</v>
      </c>
      <c r="G5" s="5">
        <f t="shared" ref="G5:G31" si="0">E5*F5</f>
        <v>217</v>
      </c>
      <c r="H5" s="21" t="s">
        <v>126</v>
      </c>
      <c r="I5" s="1"/>
      <c r="J5" s="52"/>
      <c r="K5" s="52"/>
      <c r="L5" s="52"/>
      <c r="M5" s="5"/>
      <c r="N5" s="1"/>
    </row>
    <row r="6" spans="1:14" x14ac:dyDescent="0.25">
      <c r="A6" s="1" t="s">
        <v>131</v>
      </c>
      <c r="B6" s="52" t="s">
        <v>128</v>
      </c>
      <c r="C6" s="52"/>
      <c r="D6" s="52"/>
      <c r="E6" s="5">
        <v>77.5</v>
      </c>
      <c r="F6" s="28">
        <v>2</v>
      </c>
      <c r="G6" s="5">
        <f t="shared" si="0"/>
        <v>155</v>
      </c>
      <c r="H6" s="21" t="s">
        <v>127</v>
      </c>
      <c r="I6" s="1"/>
      <c r="J6" s="52"/>
      <c r="K6" s="52"/>
      <c r="L6" s="52"/>
      <c r="M6" s="5"/>
      <c r="N6" s="1"/>
    </row>
    <row r="7" spans="1:14" x14ac:dyDescent="0.25">
      <c r="A7" s="1"/>
      <c r="B7" s="52" t="s">
        <v>139</v>
      </c>
      <c r="C7" s="52"/>
      <c r="D7" s="52"/>
      <c r="E7" s="5">
        <f>Anchor!C60</f>
        <v>39.75</v>
      </c>
      <c r="F7" s="28">
        <v>4</v>
      </c>
      <c r="G7" s="5">
        <f t="shared" si="0"/>
        <v>159</v>
      </c>
      <c r="H7" t="s">
        <v>140</v>
      </c>
      <c r="I7" s="1"/>
      <c r="J7" s="52"/>
      <c r="K7" s="52"/>
      <c r="L7" s="52"/>
      <c r="M7" s="5"/>
      <c r="N7" s="1"/>
    </row>
    <row r="8" spans="1:14" x14ac:dyDescent="0.25">
      <c r="A8" s="1"/>
      <c r="B8" s="52"/>
      <c r="C8" s="52"/>
      <c r="D8" s="52"/>
      <c r="E8" s="5"/>
      <c r="F8" s="28"/>
      <c r="G8" s="5">
        <f t="shared" si="0"/>
        <v>0</v>
      </c>
      <c r="I8" s="1"/>
      <c r="J8" s="52"/>
      <c r="K8" s="52"/>
      <c r="L8" s="52"/>
      <c r="M8" s="5"/>
      <c r="N8" s="1"/>
    </row>
    <row r="9" spans="1:14" x14ac:dyDescent="0.25">
      <c r="A9" s="1"/>
      <c r="B9" s="52"/>
      <c r="C9" s="52"/>
      <c r="D9" s="52"/>
      <c r="E9" s="5"/>
      <c r="F9" s="28"/>
      <c r="G9" s="5">
        <f t="shared" si="0"/>
        <v>0</v>
      </c>
      <c r="I9" s="1"/>
      <c r="J9" s="52"/>
      <c r="K9" s="52"/>
      <c r="L9" s="52"/>
      <c r="M9" s="5"/>
      <c r="N9" s="1"/>
    </row>
    <row r="10" spans="1:14" x14ac:dyDescent="0.25">
      <c r="A10" s="1"/>
      <c r="B10" s="52"/>
      <c r="C10" s="52"/>
      <c r="D10" s="52"/>
      <c r="E10" s="5"/>
      <c r="F10" s="28"/>
      <c r="G10" s="5">
        <f t="shared" si="0"/>
        <v>0</v>
      </c>
      <c r="I10" s="1"/>
      <c r="J10" s="52"/>
      <c r="K10" s="52"/>
      <c r="L10" s="52"/>
      <c r="M10" s="5"/>
      <c r="N10" s="1"/>
    </row>
    <row r="11" spans="1:14" x14ac:dyDescent="0.25">
      <c r="A11" s="1"/>
      <c r="B11" s="52"/>
      <c r="C11" s="52"/>
      <c r="D11" s="52"/>
      <c r="E11" s="5"/>
      <c r="F11" s="28"/>
      <c r="G11" s="5">
        <f t="shared" si="0"/>
        <v>0</v>
      </c>
      <c r="I11" s="1"/>
      <c r="J11" s="52"/>
      <c r="K11" s="52"/>
      <c r="L11" s="52"/>
      <c r="M11" s="5"/>
      <c r="N11" s="1"/>
    </row>
    <row r="12" spans="1:14" x14ac:dyDescent="0.25">
      <c r="A12" s="1"/>
      <c r="B12" s="52"/>
      <c r="C12" s="52"/>
      <c r="D12" s="52"/>
      <c r="E12" s="5"/>
      <c r="F12" s="28"/>
      <c r="G12" s="5">
        <f t="shared" si="0"/>
        <v>0</v>
      </c>
      <c r="I12" s="1"/>
      <c r="J12" s="52"/>
      <c r="K12" s="52"/>
      <c r="L12" s="52"/>
      <c r="M12" s="5"/>
      <c r="N12" s="1"/>
    </row>
    <row r="13" spans="1:14" x14ac:dyDescent="0.25">
      <c r="A13" s="1"/>
      <c r="B13" s="52"/>
      <c r="C13" s="52"/>
      <c r="D13" s="52"/>
      <c r="E13" s="5"/>
      <c r="F13" s="28"/>
      <c r="G13" s="5">
        <f t="shared" si="0"/>
        <v>0</v>
      </c>
      <c r="I13" s="1"/>
      <c r="J13" s="52"/>
      <c r="K13" s="52"/>
      <c r="L13" s="52"/>
      <c r="M13" s="5"/>
      <c r="N13" s="1"/>
    </row>
    <row r="14" spans="1:14" x14ac:dyDescent="0.25">
      <c r="A14" s="1"/>
      <c r="B14" s="52"/>
      <c r="C14" s="52"/>
      <c r="D14" s="52"/>
      <c r="E14" s="5"/>
      <c r="F14" s="28"/>
      <c r="G14" s="5">
        <f t="shared" si="0"/>
        <v>0</v>
      </c>
      <c r="I14" s="1"/>
      <c r="J14" s="52"/>
      <c r="K14" s="52"/>
      <c r="L14" s="52"/>
      <c r="M14" s="5"/>
      <c r="N14" s="1"/>
    </row>
    <row r="15" spans="1:14" x14ac:dyDescent="0.25">
      <c r="A15" s="1"/>
      <c r="B15" s="52"/>
      <c r="C15" s="52"/>
      <c r="D15" s="52"/>
      <c r="E15" s="5"/>
      <c r="F15" s="28"/>
      <c r="G15" s="5">
        <f t="shared" si="0"/>
        <v>0</v>
      </c>
      <c r="I15" s="1"/>
      <c r="J15" s="52"/>
      <c r="K15" s="52"/>
      <c r="L15" s="52"/>
      <c r="M15" s="5"/>
      <c r="N15" s="1"/>
    </row>
    <row r="16" spans="1:14" x14ac:dyDescent="0.25">
      <c r="A16" s="1"/>
      <c r="B16" s="52"/>
      <c r="C16" s="52"/>
      <c r="D16" s="52"/>
      <c r="E16" s="5"/>
      <c r="F16" s="28"/>
      <c r="G16" s="5">
        <f t="shared" si="0"/>
        <v>0</v>
      </c>
      <c r="I16" s="1"/>
      <c r="J16" s="52"/>
      <c r="K16" s="52"/>
      <c r="L16" s="52"/>
      <c r="M16" s="5"/>
      <c r="N16" s="1"/>
    </row>
    <row r="17" spans="1:14" x14ac:dyDescent="0.25">
      <c r="A17" s="1"/>
      <c r="B17" s="52"/>
      <c r="C17" s="52"/>
      <c r="D17" s="52"/>
      <c r="E17" s="5"/>
      <c r="F17" s="28"/>
      <c r="G17" s="5">
        <f t="shared" si="0"/>
        <v>0</v>
      </c>
      <c r="I17" s="1"/>
      <c r="J17" s="52"/>
      <c r="K17" s="52"/>
      <c r="L17" s="52"/>
      <c r="M17" s="5"/>
      <c r="N17" s="1"/>
    </row>
    <row r="18" spans="1:14" x14ac:dyDescent="0.25">
      <c r="A18" s="1"/>
      <c r="B18" s="52"/>
      <c r="C18" s="52"/>
      <c r="D18" s="52"/>
      <c r="E18" s="5"/>
      <c r="F18" s="28"/>
      <c r="G18" s="5">
        <f t="shared" si="0"/>
        <v>0</v>
      </c>
      <c r="I18" s="1"/>
      <c r="J18" s="52"/>
      <c r="K18" s="52"/>
      <c r="L18" s="52"/>
      <c r="M18" s="5"/>
      <c r="N18" s="1"/>
    </row>
    <row r="19" spans="1:14" x14ac:dyDescent="0.25">
      <c r="A19" s="1"/>
      <c r="B19" s="52"/>
      <c r="C19" s="52"/>
      <c r="D19" s="52"/>
      <c r="E19" s="5"/>
      <c r="F19" s="28"/>
      <c r="G19" s="5">
        <f t="shared" si="0"/>
        <v>0</v>
      </c>
      <c r="I19" s="1"/>
      <c r="J19" s="52"/>
      <c r="K19" s="52"/>
      <c r="L19" s="52"/>
      <c r="M19" s="5"/>
      <c r="N19" s="1"/>
    </row>
    <row r="20" spans="1:14" x14ac:dyDescent="0.25">
      <c r="A20" s="1"/>
      <c r="B20" s="52"/>
      <c r="C20" s="52"/>
      <c r="D20" s="52"/>
      <c r="E20" s="5"/>
      <c r="F20" s="28"/>
      <c r="G20" s="5">
        <f t="shared" si="0"/>
        <v>0</v>
      </c>
      <c r="I20" s="1"/>
      <c r="J20" s="52"/>
      <c r="K20" s="52"/>
      <c r="L20" s="52"/>
      <c r="M20" s="5"/>
      <c r="N20" s="1"/>
    </row>
    <row r="21" spans="1:14" x14ac:dyDescent="0.25">
      <c r="A21" s="1"/>
      <c r="B21" s="52"/>
      <c r="C21" s="52"/>
      <c r="D21" s="52"/>
      <c r="E21" s="5"/>
      <c r="F21" s="28"/>
      <c r="G21" s="5">
        <f t="shared" si="0"/>
        <v>0</v>
      </c>
      <c r="I21" s="1"/>
      <c r="J21" s="52"/>
      <c r="K21" s="52"/>
      <c r="L21" s="52"/>
      <c r="M21" s="5"/>
      <c r="N21" s="1"/>
    </row>
    <row r="22" spans="1:14" x14ac:dyDescent="0.25">
      <c r="A22" s="1"/>
      <c r="B22" s="52"/>
      <c r="C22" s="52"/>
      <c r="D22" s="52"/>
      <c r="E22" s="5"/>
      <c r="F22" s="28"/>
      <c r="G22" s="5">
        <f t="shared" si="0"/>
        <v>0</v>
      </c>
      <c r="I22" s="1"/>
      <c r="J22" s="52"/>
      <c r="K22" s="52"/>
      <c r="L22" s="52"/>
      <c r="M22" s="5"/>
      <c r="N22" s="1"/>
    </row>
    <row r="23" spans="1:14" x14ac:dyDescent="0.25">
      <c r="A23" s="1"/>
      <c r="B23" s="52"/>
      <c r="C23" s="52"/>
      <c r="D23" s="52"/>
      <c r="E23" s="5"/>
      <c r="F23" s="28"/>
      <c r="G23" s="5">
        <f t="shared" si="0"/>
        <v>0</v>
      </c>
      <c r="I23" s="1"/>
      <c r="J23" s="52"/>
      <c r="K23" s="52"/>
      <c r="L23" s="52"/>
      <c r="M23" s="5"/>
      <c r="N23" s="1"/>
    </row>
    <row r="24" spans="1:14" x14ac:dyDescent="0.25">
      <c r="A24" s="1"/>
      <c r="B24" s="52"/>
      <c r="C24" s="52"/>
      <c r="D24" s="52"/>
      <c r="E24" s="5"/>
      <c r="F24" s="28"/>
      <c r="G24" s="5">
        <f t="shared" si="0"/>
        <v>0</v>
      </c>
      <c r="I24" s="1"/>
      <c r="J24" s="52"/>
      <c r="K24" s="52"/>
      <c r="L24" s="52"/>
      <c r="M24" s="5"/>
      <c r="N24" s="1"/>
    </row>
    <row r="25" spans="1:14" x14ac:dyDescent="0.25">
      <c r="A25" s="1"/>
      <c r="B25" s="52"/>
      <c r="C25" s="52"/>
      <c r="D25" s="52"/>
      <c r="E25" s="5"/>
      <c r="F25" s="28"/>
      <c r="G25" s="5">
        <f t="shared" si="0"/>
        <v>0</v>
      </c>
      <c r="I25" s="1"/>
      <c r="J25" s="52"/>
      <c r="K25" s="52"/>
      <c r="L25" s="52"/>
      <c r="M25" s="5"/>
      <c r="N25" s="1"/>
    </row>
    <row r="26" spans="1:14" x14ac:dyDescent="0.25">
      <c r="A26" s="1"/>
      <c r="B26" s="52"/>
      <c r="C26" s="52"/>
      <c r="D26" s="52"/>
      <c r="E26" s="5"/>
      <c r="F26" s="28"/>
      <c r="G26" s="5">
        <f t="shared" si="0"/>
        <v>0</v>
      </c>
      <c r="I26" s="1"/>
      <c r="J26" s="52"/>
      <c r="K26" s="52"/>
      <c r="L26" s="52"/>
      <c r="M26" s="5"/>
      <c r="N26" s="1"/>
    </row>
    <row r="27" spans="1:14" x14ac:dyDescent="0.25">
      <c r="A27" s="1"/>
      <c r="B27" s="52"/>
      <c r="C27" s="52"/>
      <c r="D27" s="52"/>
      <c r="E27" s="5"/>
      <c r="F27" s="28"/>
      <c r="G27" s="5">
        <f t="shared" si="0"/>
        <v>0</v>
      </c>
      <c r="I27" s="1"/>
      <c r="J27" s="52"/>
      <c r="K27" s="52"/>
      <c r="L27" s="52"/>
      <c r="M27" s="5"/>
      <c r="N27" s="1"/>
    </row>
    <row r="28" spans="1:14" x14ac:dyDescent="0.25">
      <c r="A28" s="1"/>
      <c r="B28" s="52"/>
      <c r="C28" s="52"/>
      <c r="D28" s="52"/>
      <c r="E28" s="5"/>
      <c r="F28" s="28"/>
      <c r="G28" s="5">
        <f t="shared" si="0"/>
        <v>0</v>
      </c>
      <c r="I28" s="1"/>
      <c r="J28" s="52"/>
      <c r="K28" s="52"/>
      <c r="L28" s="52"/>
      <c r="M28" s="5"/>
      <c r="N28" s="1"/>
    </row>
    <row r="29" spans="1:14" x14ac:dyDescent="0.25">
      <c r="A29" s="1"/>
      <c r="B29" s="52"/>
      <c r="C29" s="52"/>
      <c r="D29" s="52"/>
      <c r="E29" s="5"/>
      <c r="F29" s="28"/>
      <c r="G29" s="5">
        <f t="shared" si="0"/>
        <v>0</v>
      </c>
      <c r="I29" s="1"/>
      <c r="J29" s="52"/>
      <c r="K29" s="52"/>
      <c r="L29" s="52"/>
      <c r="M29" s="5"/>
      <c r="N29" s="1"/>
    </row>
    <row r="30" spans="1:14" x14ac:dyDescent="0.25">
      <c r="A30" s="1"/>
      <c r="B30" s="52"/>
      <c r="C30" s="52"/>
      <c r="D30" s="52"/>
      <c r="E30" s="5"/>
      <c r="F30" s="28"/>
      <c r="G30" s="5">
        <f t="shared" si="0"/>
        <v>0</v>
      </c>
      <c r="I30" s="1"/>
      <c r="J30" s="52"/>
      <c r="K30" s="52"/>
      <c r="L30" s="52"/>
      <c r="M30" s="5"/>
      <c r="N30" s="1"/>
    </row>
    <row r="31" spans="1:14" x14ac:dyDescent="0.25">
      <c r="A31" s="1"/>
      <c r="B31" s="52"/>
      <c r="C31" s="52"/>
      <c r="D31" s="52"/>
      <c r="E31" s="5"/>
      <c r="F31" s="28"/>
      <c r="G31" s="5">
        <f t="shared" si="0"/>
        <v>0</v>
      </c>
      <c r="I31" s="1"/>
      <c r="J31" s="52"/>
      <c r="K31" s="52"/>
      <c r="L31" s="52"/>
      <c r="M31" s="5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5" spans="1:14" x14ac:dyDescent="0.25">
      <c r="A35" s="2" t="s">
        <v>4</v>
      </c>
      <c r="B35" s="2"/>
      <c r="C35" s="2"/>
      <c r="D35" s="6">
        <f>SUM(G5:G31)-G6</f>
        <v>376</v>
      </c>
      <c r="J35" s="2" t="s">
        <v>3</v>
      </c>
      <c r="K35" s="2"/>
      <c r="L35" s="2"/>
      <c r="M35" s="55">
        <f>SUM(M5:M31)</f>
        <v>0</v>
      </c>
      <c r="N35" s="56"/>
    </row>
  </sheetData>
  <mergeCells count="59">
    <mergeCell ref="B5:D5"/>
    <mergeCell ref="B13:D13"/>
    <mergeCell ref="B3:D3"/>
    <mergeCell ref="B6:D6"/>
    <mergeCell ref="B7:D7"/>
    <mergeCell ref="B9:D9"/>
    <mergeCell ref="B8:D8"/>
    <mergeCell ref="B10:D10"/>
    <mergeCell ref="B11:D11"/>
    <mergeCell ref="B12:D12"/>
    <mergeCell ref="B25:D25"/>
    <mergeCell ref="B14:D14"/>
    <mergeCell ref="B15:D15"/>
    <mergeCell ref="B16:D16"/>
    <mergeCell ref="B17:D17"/>
    <mergeCell ref="B18:D18"/>
    <mergeCell ref="B19:D19"/>
    <mergeCell ref="M35:N35"/>
    <mergeCell ref="J5:L5"/>
    <mergeCell ref="J6:L6"/>
    <mergeCell ref="J7:L7"/>
    <mergeCell ref="J8:L8"/>
    <mergeCell ref="J14:L14"/>
    <mergeCell ref="J10:L10"/>
    <mergeCell ref="J11:L11"/>
    <mergeCell ref="J12:L12"/>
    <mergeCell ref="J13:L13"/>
    <mergeCell ref="J26:L26"/>
    <mergeCell ref="J15:L15"/>
    <mergeCell ref="J16:L16"/>
    <mergeCell ref="J17:L17"/>
    <mergeCell ref="J18:L18"/>
    <mergeCell ref="J19:L19"/>
    <mergeCell ref="B31:D31"/>
    <mergeCell ref="J3:L3"/>
    <mergeCell ref="J4:L4"/>
    <mergeCell ref="B26:D26"/>
    <mergeCell ref="B27:D27"/>
    <mergeCell ref="B28:D28"/>
    <mergeCell ref="B4:D4"/>
    <mergeCell ref="B29:D29"/>
    <mergeCell ref="B30:D30"/>
    <mergeCell ref="B20:D20"/>
    <mergeCell ref="B21:D21"/>
    <mergeCell ref="B22:D22"/>
    <mergeCell ref="B23:D23"/>
    <mergeCell ref="B24:D24"/>
    <mergeCell ref="J9:L9"/>
    <mergeCell ref="J20:L20"/>
    <mergeCell ref="J21:L21"/>
    <mergeCell ref="J22:L22"/>
    <mergeCell ref="J23:L23"/>
    <mergeCell ref="J24:L24"/>
    <mergeCell ref="J31:L31"/>
    <mergeCell ref="J25:L25"/>
    <mergeCell ref="J27:L27"/>
    <mergeCell ref="J28:L28"/>
    <mergeCell ref="J29:L29"/>
    <mergeCell ref="J30:L30"/>
  </mergeCells>
  <hyperlinks>
    <hyperlink ref="H5" r:id="rId1" xr:uid="{05636EAA-1981-464B-8BF6-A63FC0A5187D}"/>
    <hyperlink ref="H6" r:id="rId2" xr:uid="{FC4B069E-B5E0-4FE4-AB4D-2F093EDE198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228F5-BE5F-4128-B053-0057F8C535DB}">
  <dimension ref="A1:K60"/>
  <sheetViews>
    <sheetView topLeftCell="A25" zoomScaleNormal="100" workbookViewId="0">
      <selection activeCell="C57" sqref="C57"/>
    </sheetView>
  </sheetViews>
  <sheetFormatPr defaultRowHeight="15" x14ac:dyDescent="0.25"/>
  <cols>
    <col min="1" max="2" width="18.5703125" customWidth="1"/>
    <col min="3" max="3" width="26.42578125" customWidth="1"/>
    <col min="4" max="4" width="22.5703125" customWidth="1"/>
    <col min="5" max="5" width="14.140625" customWidth="1"/>
  </cols>
  <sheetData>
    <row r="1" spans="1:8" x14ac:dyDescent="0.25">
      <c r="A1" s="8" t="s">
        <v>30</v>
      </c>
      <c r="B1" s="9" t="s">
        <v>5</v>
      </c>
      <c r="C1" s="10" t="s">
        <v>24</v>
      </c>
      <c r="D1" s="8" t="s">
        <v>31</v>
      </c>
      <c r="E1" s="30" t="s">
        <v>130</v>
      </c>
      <c r="F1" s="31" t="s">
        <v>129</v>
      </c>
      <c r="G1" s="32" t="s">
        <v>1</v>
      </c>
      <c r="H1" s="30" t="s">
        <v>125</v>
      </c>
    </row>
    <row r="2" spans="1:8" x14ac:dyDescent="0.25">
      <c r="A2" s="11" t="s">
        <v>6</v>
      </c>
      <c r="B2" s="12" t="s">
        <v>18</v>
      </c>
      <c r="C2" s="13" t="s">
        <v>25</v>
      </c>
      <c r="D2" s="11" t="s">
        <v>32</v>
      </c>
      <c r="E2" s="20">
        <v>0.01</v>
      </c>
      <c r="F2" s="29">
        <v>1</v>
      </c>
      <c r="G2" s="20">
        <f t="shared" ref="G2:G33" si="0">E2*F2</f>
        <v>0.01</v>
      </c>
      <c r="H2" s="22"/>
    </row>
    <row r="3" spans="1:8" x14ac:dyDescent="0.25">
      <c r="A3" s="14" t="s">
        <v>7</v>
      </c>
      <c r="B3" s="15" t="s">
        <v>18</v>
      </c>
      <c r="C3" s="16" t="s">
        <v>25</v>
      </c>
      <c r="D3" s="14" t="s">
        <v>32</v>
      </c>
      <c r="E3" s="5">
        <v>0.01</v>
      </c>
      <c r="F3" s="27">
        <v>1</v>
      </c>
      <c r="G3" s="5">
        <f t="shared" si="0"/>
        <v>0.01</v>
      </c>
      <c r="H3" s="39"/>
    </row>
    <row r="4" spans="1:8" x14ac:dyDescent="0.25">
      <c r="A4" s="17" t="s">
        <v>8</v>
      </c>
      <c r="B4" s="18" t="s">
        <v>17</v>
      </c>
      <c r="C4" s="19" t="s">
        <v>25</v>
      </c>
      <c r="D4" s="17" t="s">
        <v>33</v>
      </c>
      <c r="E4" s="47">
        <v>0</v>
      </c>
      <c r="F4" s="33">
        <v>0</v>
      </c>
      <c r="G4" s="47">
        <f t="shared" si="0"/>
        <v>0</v>
      </c>
      <c r="H4" s="39"/>
    </row>
    <row r="5" spans="1:8" x14ac:dyDescent="0.25">
      <c r="A5" s="14" t="s">
        <v>9</v>
      </c>
      <c r="B5" s="15" t="s">
        <v>17</v>
      </c>
      <c r="C5" s="16" t="s">
        <v>25</v>
      </c>
      <c r="D5" s="14" t="s">
        <v>33</v>
      </c>
      <c r="E5" s="47">
        <v>0</v>
      </c>
      <c r="F5" s="33">
        <v>0</v>
      </c>
      <c r="G5" s="47">
        <f t="shared" si="0"/>
        <v>0</v>
      </c>
      <c r="H5" s="23"/>
    </row>
    <row r="6" spans="1:8" x14ac:dyDescent="0.25">
      <c r="A6" s="17" t="s">
        <v>10</v>
      </c>
      <c r="B6" s="18" t="s">
        <v>17</v>
      </c>
      <c r="C6" s="19" t="s">
        <v>25</v>
      </c>
      <c r="D6" s="17" t="s">
        <v>34</v>
      </c>
      <c r="E6" s="47">
        <v>0</v>
      </c>
      <c r="F6" s="33">
        <v>0</v>
      </c>
      <c r="G6" s="47">
        <f t="shared" si="0"/>
        <v>0</v>
      </c>
      <c r="H6" s="23"/>
    </row>
    <row r="7" spans="1:8" x14ac:dyDescent="0.25">
      <c r="A7" s="14" t="s">
        <v>35</v>
      </c>
      <c r="B7" s="15" t="s">
        <v>17</v>
      </c>
      <c r="C7" s="16" t="s">
        <v>25</v>
      </c>
      <c r="D7" s="14" t="s">
        <v>34</v>
      </c>
      <c r="E7" s="47">
        <v>0</v>
      </c>
      <c r="F7" s="33">
        <v>0</v>
      </c>
      <c r="G7" s="47">
        <f t="shared" si="0"/>
        <v>0</v>
      </c>
      <c r="H7" s="23"/>
    </row>
    <row r="8" spans="1:8" x14ac:dyDescent="0.25">
      <c r="A8" s="17" t="s">
        <v>36</v>
      </c>
      <c r="B8" s="18" t="s">
        <v>20</v>
      </c>
      <c r="C8" s="19" t="s">
        <v>25</v>
      </c>
      <c r="D8" s="17" t="s">
        <v>37</v>
      </c>
      <c r="E8" s="5">
        <v>0.01</v>
      </c>
      <c r="F8" s="28">
        <v>1</v>
      </c>
      <c r="G8" s="5">
        <f t="shared" si="0"/>
        <v>0.01</v>
      </c>
      <c r="H8" s="23"/>
    </row>
    <row r="9" spans="1:8" x14ac:dyDescent="0.25">
      <c r="A9" s="14" t="s">
        <v>38</v>
      </c>
      <c r="B9" s="15" t="s">
        <v>17</v>
      </c>
      <c r="C9" s="16" t="s">
        <v>25</v>
      </c>
      <c r="D9" s="14" t="s">
        <v>39</v>
      </c>
      <c r="E9" s="5">
        <v>0.01</v>
      </c>
      <c r="F9" s="28">
        <v>1</v>
      </c>
      <c r="G9" s="5">
        <f t="shared" si="0"/>
        <v>0.01</v>
      </c>
      <c r="H9" s="23"/>
    </row>
    <row r="10" spans="1:8" x14ac:dyDescent="0.25">
      <c r="A10" s="17" t="s">
        <v>40</v>
      </c>
      <c r="B10" s="18" t="s">
        <v>17</v>
      </c>
      <c r="C10" s="19" t="s">
        <v>25</v>
      </c>
      <c r="D10" s="17" t="s">
        <v>39</v>
      </c>
      <c r="E10" s="5">
        <v>0.01</v>
      </c>
      <c r="F10" s="28">
        <v>1</v>
      </c>
      <c r="G10" s="5">
        <f t="shared" si="0"/>
        <v>0.01</v>
      </c>
      <c r="H10" s="23"/>
    </row>
    <row r="11" spans="1:8" x14ac:dyDescent="0.25">
      <c r="A11" s="14" t="s">
        <v>41</v>
      </c>
      <c r="B11" s="15" t="s">
        <v>18</v>
      </c>
      <c r="C11" s="16" t="s">
        <v>25</v>
      </c>
      <c r="D11" s="14" t="s">
        <v>42</v>
      </c>
      <c r="E11" s="47">
        <v>0</v>
      </c>
      <c r="F11" s="33">
        <v>0</v>
      </c>
      <c r="G11" s="47">
        <f t="shared" si="0"/>
        <v>0</v>
      </c>
      <c r="H11" s="23"/>
    </row>
    <row r="12" spans="1:8" x14ac:dyDescent="0.25">
      <c r="A12" s="17" t="s">
        <v>43</v>
      </c>
      <c r="B12" s="18" t="s">
        <v>18</v>
      </c>
      <c r="C12" s="19" t="s">
        <v>25</v>
      </c>
      <c r="D12" s="17" t="s">
        <v>44</v>
      </c>
      <c r="E12" s="47">
        <v>0</v>
      </c>
      <c r="F12" s="33">
        <v>0</v>
      </c>
      <c r="G12" s="47">
        <f t="shared" si="0"/>
        <v>0</v>
      </c>
      <c r="H12" s="23"/>
    </row>
    <row r="13" spans="1:8" x14ac:dyDescent="0.25">
      <c r="A13" s="14" t="s">
        <v>45</v>
      </c>
      <c r="B13" s="15" t="s">
        <v>46</v>
      </c>
      <c r="C13" s="16" t="s">
        <v>47</v>
      </c>
      <c r="D13" s="14" t="s">
        <v>48</v>
      </c>
      <c r="E13" s="5">
        <v>0.06</v>
      </c>
      <c r="F13" s="28">
        <v>1</v>
      </c>
      <c r="G13" s="5">
        <f t="shared" si="0"/>
        <v>0.06</v>
      </c>
      <c r="H13" s="23"/>
    </row>
    <row r="14" spans="1:8" x14ac:dyDescent="0.25">
      <c r="A14" s="17" t="s">
        <v>49</v>
      </c>
      <c r="B14" s="18" t="s">
        <v>50</v>
      </c>
      <c r="C14" s="19" t="s">
        <v>47</v>
      </c>
      <c r="D14" s="17" t="s">
        <v>51</v>
      </c>
      <c r="E14" s="5">
        <v>0.06</v>
      </c>
      <c r="F14" s="28">
        <v>1</v>
      </c>
      <c r="G14" s="5">
        <f t="shared" si="0"/>
        <v>0.06</v>
      </c>
      <c r="H14" s="23"/>
    </row>
    <row r="15" spans="1:8" x14ac:dyDescent="0.25">
      <c r="A15" s="14" t="s">
        <v>52</v>
      </c>
      <c r="B15" s="15" t="s">
        <v>53</v>
      </c>
      <c r="C15" s="16" t="s">
        <v>47</v>
      </c>
      <c r="D15" s="14" t="s">
        <v>54</v>
      </c>
      <c r="E15" s="5">
        <v>0.06</v>
      </c>
      <c r="F15" s="28">
        <v>1</v>
      </c>
      <c r="G15" s="5">
        <f t="shared" si="0"/>
        <v>0.06</v>
      </c>
      <c r="H15" s="23"/>
    </row>
    <row r="16" spans="1:8" x14ac:dyDescent="0.25">
      <c r="A16" s="17" t="s">
        <v>55</v>
      </c>
      <c r="B16" s="18" t="s">
        <v>56</v>
      </c>
      <c r="C16" s="19" t="s">
        <v>47</v>
      </c>
      <c r="D16" s="17" t="s">
        <v>57</v>
      </c>
      <c r="E16" s="5">
        <v>0.06</v>
      </c>
      <c r="F16" s="28">
        <v>1</v>
      </c>
      <c r="G16" s="5">
        <f t="shared" si="0"/>
        <v>0.06</v>
      </c>
      <c r="H16" s="23"/>
    </row>
    <row r="17" spans="1:8" x14ac:dyDescent="0.25">
      <c r="A17" s="14" t="s">
        <v>58</v>
      </c>
      <c r="B17" s="15" t="s">
        <v>53</v>
      </c>
      <c r="C17" s="16" t="s">
        <v>47</v>
      </c>
      <c r="D17" s="14" t="s">
        <v>59</v>
      </c>
      <c r="E17" s="5">
        <v>0.06</v>
      </c>
      <c r="F17" s="28">
        <v>1</v>
      </c>
      <c r="G17" s="5">
        <f t="shared" si="0"/>
        <v>0.06</v>
      </c>
      <c r="H17" s="23"/>
    </row>
    <row r="18" spans="1:8" x14ac:dyDescent="0.25">
      <c r="A18" s="17" t="s">
        <v>60</v>
      </c>
      <c r="B18" s="18" t="s">
        <v>56</v>
      </c>
      <c r="C18" s="19" t="s">
        <v>47</v>
      </c>
      <c r="D18" s="17" t="s">
        <v>61</v>
      </c>
      <c r="E18" s="5">
        <v>0.06</v>
      </c>
      <c r="F18" s="28">
        <v>1</v>
      </c>
      <c r="G18" s="5">
        <f t="shared" si="0"/>
        <v>0.06</v>
      </c>
      <c r="H18" s="23"/>
    </row>
    <row r="19" spans="1:8" x14ac:dyDescent="0.25">
      <c r="A19" s="14" t="s">
        <v>62</v>
      </c>
      <c r="B19" s="15" t="s">
        <v>63</v>
      </c>
      <c r="C19" s="16" t="s">
        <v>64</v>
      </c>
      <c r="D19" s="14" t="s">
        <v>65</v>
      </c>
      <c r="E19" s="5">
        <v>2.5099999999999998</v>
      </c>
      <c r="F19" s="28">
        <v>1</v>
      </c>
      <c r="G19" s="5">
        <f t="shared" si="0"/>
        <v>2.5099999999999998</v>
      </c>
      <c r="H19" s="23"/>
    </row>
    <row r="20" spans="1:8" x14ac:dyDescent="0.25">
      <c r="A20" s="17" t="s">
        <v>12</v>
      </c>
      <c r="B20" s="18" t="s">
        <v>66</v>
      </c>
      <c r="C20" s="19" t="s">
        <v>66</v>
      </c>
      <c r="D20" s="17" t="s">
        <v>67</v>
      </c>
      <c r="E20" s="47">
        <v>0</v>
      </c>
      <c r="F20" s="33">
        <v>0</v>
      </c>
      <c r="G20" s="47">
        <f t="shared" si="0"/>
        <v>0</v>
      </c>
      <c r="H20" s="23"/>
    </row>
    <row r="21" spans="1:8" x14ac:dyDescent="0.25">
      <c r="A21" s="14" t="s">
        <v>68</v>
      </c>
      <c r="B21" s="15" t="s">
        <v>69</v>
      </c>
      <c r="C21" s="16" t="s">
        <v>27</v>
      </c>
      <c r="D21" s="14" t="s">
        <v>69</v>
      </c>
      <c r="E21" s="5">
        <v>0.5</v>
      </c>
      <c r="F21" s="28">
        <v>1</v>
      </c>
      <c r="G21" s="5">
        <f t="shared" si="0"/>
        <v>0.5</v>
      </c>
      <c r="H21" s="23"/>
    </row>
    <row r="22" spans="1:8" x14ac:dyDescent="0.25">
      <c r="A22" s="17" t="s">
        <v>70</v>
      </c>
      <c r="B22" s="18" t="s">
        <v>71</v>
      </c>
      <c r="C22" s="19" t="s">
        <v>27</v>
      </c>
      <c r="D22" s="17" t="s">
        <v>71</v>
      </c>
      <c r="E22" s="47">
        <v>0</v>
      </c>
      <c r="F22" s="33">
        <v>0</v>
      </c>
      <c r="G22" s="47">
        <f t="shared" si="0"/>
        <v>0</v>
      </c>
      <c r="H22" s="23"/>
    </row>
    <row r="23" spans="1:8" x14ac:dyDescent="0.25">
      <c r="A23" s="14" t="s">
        <v>72</v>
      </c>
      <c r="B23" s="15" t="s">
        <v>73</v>
      </c>
      <c r="C23" s="16" t="s">
        <v>73</v>
      </c>
      <c r="D23" s="14" t="s">
        <v>74</v>
      </c>
      <c r="E23" s="47">
        <v>0</v>
      </c>
      <c r="F23" s="33">
        <v>0</v>
      </c>
      <c r="G23" s="47">
        <f t="shared" si="0"/>
        <v>0</v>
      </c>
      <c r="H23" s="23"/>
    </row>
    <row r="24" spans="1:8" x14ac:dyDescent="0.25">
      <c r="A24" s="17" t="s">
        <v>11</v>
      </c>
      <c r="B24" s="18" t="s">
        <v>75</v>
      </c>
      <c r="C24" s="19" t="s">
        <v>26</v>
      </c>
      <c r="D24" s="17" t="s">
        <v>76</v>
      </c>
      <c r="E24" s="47">
        <v>0</v>
      </c>
      <c r="F24" s="33">
        <v>0</v>
      </c>
      <c r="G24" s="47">
        <f t="shared" si="0"/>
        <v>0</v>
      </c>
      <c r="H24" s="23"/>
    </row>
    <row r="25" spans="1:8" x14ac:dyDescent="0.25">
      <c r="A25" s="14" t="s">
        <v>77</v>
      </c>
      <c r="B25" s="15" t="s">
        <v>75</v>
      </c>
      <c r="C25" s="16" t="s">
        <v>26</v>
      </c>
      <c r="D25" s="14" t="s">
        <v>78</v>
      </c>
      <c r="E25" s="47">
        <v>0</v>
      </c>
      <c r="F25" s="33">
        <v>0</v>
      </c>
      <c r="G25" s="47">
        <f t="shared" si="0"/>
        <v>0</v>
      </c>
      <c r="H25" s="23"/>
    </row>
    <row r="26" spans="1:8" x14ac:dyDescent="0.25">
      <c r="A26" s="17" t="s">
        <v>13</v>
      </c>
      <c r="B26" s="18">
        <v>100</v>
      </c>
      <c r="C26" s="19" t="s">
        <v>25</v>
      </c>
      <c r="D26" s="17" t="s">
        <v>79</v>
      </c>
      <c r="E26" s="5">
        <v>0.01</v>
      </c>
      <c r="F26" s="28">
        <v>1</v>
      </c>
      <c r="G26" s="5">
        <f t="shared" si="0"/>
        <v>0.01</v>
      </c>
      <c r="H26" s="23"/>
    </row>
    <row r="27" spans="1:8" x14ac:dyDescent="0.25">
      <c r="A27" s="14" t="s">
        <v>14</v>
      </c>
      <c r="B27" s="15">
        <v>100</v>
      </c>
      <c r="C27" s="16" t="s">
        <v>25</v>
      </c>
      <c r="D27" s="14" t="s">
        <v>79</v>
      </c>
      <c r="E27" s="5">
        <v>0.01</v>
      </c>
      <c r="F27" s="28">
        <v>1</v>
      </c>
      <c r="G27" s="5">
        <f t="shared" si="0"/>
        <v>0.01</v>
      </c>
      <c r="H27" s="23"/>
    </row>
    <row r="28" spans="1:8" x14ac:dyDescent="0.25">
      <c r="A28" s="17" t="s">
        <v>80</v>
      </c>
      <c r="B28" s="18" t="s">
        <v>81</v>
      </c>
      <c r="C28" s="19" t="s">
        <v>47</v>
      </c>
      <c r="D28" s="17" t="s">
        <v>82</v>
      </c>
      <c r="E28" s="5">
        <v>0.01</v>
      </c>
      <c r="F28" s="28">
        <v>1</v>
      </c>
      <c r="G28" s="5">
        <f t="shared" si="0"/>
        <v>0.01</v>
      </c>
      <c r="H28" s="23"/>
    </row>
    <row r="29" spans="1:8" x14ac:dyDescent="0.25">
      <c r="A29" s="14" t="s">
        <v>83</v>
      </c>
      <c r="B29" s="15" t="s">
        <v>81</v>
      </c>
      <c r="C29" s="16" t="s">
        <v>47</v>
      </c>
      <c r="D29" s="14" t="s">
        <v>82</v>
      </c>
      <c r="E29" s="5">
        <v>0.01</v>
      </c>
      <c r="F29" s="28">
        <v>1</v>
      </c>
      <c r="G29" s="5">
        <f t="shared" si="0"/>
        <v>0.01</v>
      </c>
      <c r="H29" s="23"/>
    </row>
    <row r="30" spans="1:8" x14ac:dyDescent="0.25">
      <c r="A30" s="17" t="s">
        <v>84</v>
      </c>
      <c r="B30" s="18" t="s">
        <v>81</v>
      </c>
      <c r="C30" s="19" t="s">
        <v>47</v>
      </c>
      <c r="D30" s="17" t="s">
        <v>82</v>
      </c>
      <c r="E30" s="20">
        <v>0.01</v>
      </c>
      <c r="F30" s="29">
        <v>1</v>
      </c>
      <c r="G30" s="20">
        <f t="shared" si="0"/>
        <v>0.01</v>
      </c>
      <c r="H30" s="23"/>
    </row>
    <row r="31" spans="1:8" x14ac:dyDescent="0.25">
      <c r="A31" s="14" t="s">
        <v>85</v>
      </c>
      <c r="B31" s="15" t="s">
        <v>81</v>
      </c>
      <c r="C31" s="16" t="s">
        <v>47</v>
      </c>
      <c r="D31" s="14" t="s">
        <v>82</v>
      </c>
      <c r="E31" s="5">
        <v>0.01</v>
      </c>
      <c r="F31" s="27">
        <v>1</v>
      </c>
      <c r="G31" s="5">
        <f t="shared" si="0"/>
        <v>0.01</v>
      </c>
      <c r="H31" s="23"/>
    </row>
    <row r="32" spans="1:8" x14ac:dyDescent="0.25">
      <c r="A32" s="17" t="s">
        <v>86</v>
      </c>
      <c r="B32" s="18" t="s">
        <v>21</v>
      </c>
      <c r="C32" s="19" t="s">
        <v>25</v>
      </c>
      <c r="D32" s="17" t="s">
        <v>87</v>
      </c>
      <c r="E32" s="5">
        <v>0.01</v>
      </c>
      <c r="F32" s="27">
        <v>1</v>
      </c>
      <c r="G32" s="5">
        <f t="shared" si="0"/>
        <v>0.01</v>
      </c>
      <c r="H32" s="23"/>
    </row>
    <row r="33" spans="1:8" x14ac:dyDescent="0.25">
      <c r="A33" s="14" t="s">
        <v>88</v>
      </c>
      <c r="B33" s="15" t="s">
        <v>21</v>
      </c>
      <c r="C33" s="16" t="s">
        <v>25</v>
      </c>
      <c r="D33" s="14" t="s">
        <v>89</v>
      </c>
      <c r="E33" s="47">
        <v>0</v>
      </c>
      <c r="F33" s="33">
        <v>0</v>
      </c>
      <c r="G33" s="47">
        <f t="shared" si="0"/>
        <v>0</v>
      </c>
      <c r="H33" s="23"/>
    </row>
    <row r="34" spans="1:8" x14ac:dyDescent="0.25">
      <c r="A34" s="17" t="s">
        <v>90</v>
      </c>
      <c r="B34" s="18" t="s">
        <v>21</v>
      </c>
      <c r="C34" s="19" t="s">
        <v>25</v>
      </c>
      <c r="D34" s="17" t="s">
        <v>91</v>
      </c>
      <c r="E34" s="5">
        <v>0.01</v>
      </c>
      <c r="F34" s="28">
        <v>1</v>
      </c>
      <c r="G34" s="5">
        <f t="shared" ref="G34:G56" si="1">E34*F34</f>
        <v>0.01</v>
      </c>
      <c r="H34" s="23"/>
    </row>
    <row r="35" spans="1:8" x14ac:dyDescent="0.25">
      <c r="A35" s="14" t="s">
        <v>92</v>
      </c>
      <c r="B35" s="15" t="s">
        <v>93</v>
      </c>
      <c r="C35" s="16" t="s">
        <v>47</v>
      </c>
      <c r="D35" s="14" t="s">
        <v>94</v>
      </c>
      <c r="E35" s="5">
        <v>0.01</v>
      </c>
      <c r="F35" s="28">
        <v>1</v>
      </c>
      <c r="G35" s="5">
        <f t="shared" si="1"/>
        <v>0.01</v>
      </c>
      <c r="H35" s="23"/>
    </row>
    <row r="36" spans="1:8" x14ac:dyDescent="0.25">
      <c r="A36" s="17" t="s">
        <v>95</v>
      </c>
      <c r="B36" s="18">
        <v>330</v>
      </c>
      <c r="C36" s="19" t="s">
        <v>25</v>
      </c>
      <c r="D36" s="17" t="s">
        <v>96</v>
      </c>
      <c r="E36" s="5">
        <v>0.01</v>
      </c>
      <c r="F36" s="28">
        <v>1</v>
      </c>
      <c r="G36" s="5">
        <f t="shared" si="1"/>
        <v>0.01</v>
      </c>
      <c r="H36" s="23"/>
    </row>
    <row r="37" spans="1:8" x14ac:dyDescent="0.25">
      <c r="A37" s="14" t="s">
        <v>97</v>
      </c>
      <c r="B37" s="15">
        <v>330</v>
      </c>
      <c r="C37" s="16" t="s">
        <v>25</v>
      </c>
      <c r="D37" s="14" t="s">
        <v>96</v>
      </c>
      <c r="E37" s="5">
        <v>0.01</v>
      </c>
      <c r="F37" s="28">
        <v>1</v>
      </c>
      <c r="G37" s="5">
        <f t="shared" si="1"/>
        <v>0.01</v>
      </c>
      <c r="H37" s="23"/>
    </row>
    <row r="38" spans="1:8" x14ac:dyDescent="0.25">
      <c r="A38" s="17" t="s">
        <v>98</v>
      </c>
      <c r="B38" s="18">
        <v>330</v>
      </c>
      <c r="C38" s="19" t="s">
        <v>25</v>
      </c>
      <c r="D38" s="17" t="s">
        <v>96</v>
      </c>
      <c r="E38" s="5">
        <v>0.01</v>
      </c>
      <c r="F38" s="28">
        <v>1</v>
      </c>
      <c r="G38" s="5">
        <f t="shared" si="1"/>
        <v>0.01</v>
      </c>
      <c r="H38" s="23"/>
    </row>
    <row r="39" spans="1:8" x14ac:dyDescent="0.25">
      <c r="A39" s="14" t="s">
        <v>99</v>
      </c>
      <c r="B39" s="15">
        <v>470</v>
      </c>
      <c r="C39" s="16" t="s">
        <v>47</v>
      </c>
      <c r="D39" s="14" t="s">
        <v>100</v>
      </c>
      <c r="E39" s="5">
        <v>0.01</v>
      </c>
      <c r="F39" s="28">
        <v>1</v>
      </c>
      <c r="G39" s="5">
        <f t="shared" si="1"/>
        <v>0.01</v>
      </c>
      <c r="H39" s="23"/>
    </row>
    <row r="40" spans="1:8" x14ac:dyDescent="0.25">
      <c r="A40" s="17" t="s">
        <v>101</v>
      </c>
      <c r="B40" s="18">
        <v>220</v>
      </c>
      <c r="C40" s="19" t="s">
        <v>47</v>
      </c>
      <c r="D40" s="17" t="s">
        <v>102</v>
      </c>
      <c r="E40" s="5">
        <v>0.01</v>
      </c>
      <c r="F40" s="28">
        <v>1</v>
      </c>
      <c r="G40" s="5">
        <f t="shared" si="1"/>
        <v>0.01</v>
      </c>
      <c r="H40" s="23"/>
    </row>
    <row r="41" spans="1:8" x14ac:dyDescent="0.25">
      <c r="A41" s="14" t="s">
        <v>103</v>
      </c>
      <c r="B41" s="15">
        <v>270</v>
      </c>
      <c r="C41" s="16" t="s">
        <v>47</v>
      </c>
      <c r="D41" s="14" t="s">
        <v>104</v>
      </c>
      <c r="E41" s="5">
        <v>0.01</v>
      </c>
      <c r="F41" s="28">
        <v>1</v>
      </c>
      <c r="G41" s="5">
        <f t="shared" si="1"/>
        <v>0.01</v>
      </c>
      <c r="H41" s="23"/>
    </row>
    <row r="42" spans="1:8" x14ac:dyDescent="0.25">
      <c r="A42" s="17" t="s">
        <v>105</v>
      </c>
      <c r="B42" s="18">
        <v>390</v>
      </c>
      <c r="C42" s="19" t="s">
        <v>47</v>
      </c>
      <c r="D42" s="17" t="s">
        <v>106</v>
      </c>
      <c r="E42" s="5">
        <v>0.01</v>
      </c>
      <c r="F42" s="28">
        <v>1</v>
      </c>
      <c r="G42" s="5">
        <f t="shared" si="1"/>
        <v>0.01</v>
      </c>
      <c r="H42" s="23"/>
    </row>
    <row r="43" spans="1:8" x14ac:dyDescent="0.25">
      <c r="A43" s="14" t="s">
        <v>107</v>
      </c>
      <c r="B43" s="15">
        <v>270</v>
      </c>
      <c r="C43" s="16" t="s">
        <v>47</v>
      </c>
      <c r="D43" s="14" t="s">
        <v>108</v>
      </c>
      <c r="E43" s="5">
        <v>0.01</v>
      </c>
      <c r="F43" s="28">
        <v>1</v>
      </c>
      <c r="G43" s="5">
        <f t="shared" si="1"/>
        <v>0.01</v>
      </c>
      <c r="H43" s="23"/>
    </row>
    <row r="44" spans="1:8" x14ac:dyDescent="0.25">
      <c r="A44" s="17" t="s">
        <v>109</v>
      </c>
      <c r="B44" s="18">
        <v>220</v>
      </c>
      <c r="C44" s="19" t="s">
        <v>47</v>
      </c>
      <c r="D44" s="17" t="s">
        <v>110</v>
      </c>
      <c r="E44" s="5">
        <v>0.01</v>
      </c>
      <c r="F44" s="28">
        <v>1</v>
      </c>
      <c r="G44" s="5">
        <f t="shared" si="1"/>
        <v>0.01</v>
      </c>
      <c r="H44" s="23"/>
    </row>
    <row r="45" spans="1:8" x14ac:dyDescent="0.25">
      <c r="A45" s="14" t="s">
        <v>15</v>
      </c>
      <c r="B45" s="15" t="s">
        <v>22</v>
      </c>
      <c r="C45" s="16" t="s">
        <v>29</v>
      </c>
      <c r="D45" s="14" t="s">
        <v>111</v>
      </c>
      <c r="E45" s="5">
        <v>2.25</v>
      </c>
      <c r="F45" s="28">
        <v>1</v>
      </c>
      <c r="G45" s="5">
        <f t="shared" si="1"/>
        <v>2.25</v>
      </c>
      <c r="H45" s="23"/>
    </row>
    <row r="46" spans="1:8" x14ac:dyDescent="0.25">
      <c r="A46" s="17" t="s">
        <v>112</v>
      </c>
      <c r="B46" s="18" t="s">
        <v>113</v>
      </c>
      <c r="C46" s="19" t="s">
        <v>29</v>
      </c>
      <c r="D46" s="17" t="s">
        <v>114</v>
      </c>
      <c r="E46" s="47">
        <v>0</v>
      </c>
      <c r="F46" s="33">
        <v>0</v>
      </c>
      <c r="G46" s="47">
        <f t="shared" si="1"/>
        <v>0</v>
      </c>
      <c r="H46" s="23"/>
    </row>
    <row r="47" spans="1:8" x14ac:dyDescent="0.25">
      <c r="A47" s="14" t="s">
        <v>115</v>
      </c>
      <c r="B47" s="15" t="s">
        <v>115</v>
      </c>
      <c r="C47" s="16" t="s">
        <v>115</v>
      </c>
      <c r="D47" s="14" t="s">
        <v>116</v>
      </c>
      <c r="E47" s="5">
        <v>3</v>
      </c>
      <c r="F47" s="28">
        <v>1</v>
      </c>
      <c r="G47" s="5">
        <f t="shared" si="1"/>
        <v>3</v>
      </c>
      <c r="H47" s="23"/>
    </row>
    <row r="48" spans="1:8" x14ac:dyDescent="0.25">
      <c r="A48" s="17" t="s">
        <v>16</v>
      </c>
      <c r="B48" s="18" t="s">
        <v>16</v>
      </c>
      <c r="C48" s="19" t="s">
        <v>16</v>
      </c>
      <c r="D48" s="17" t="s">
        <v>117</v>
      </c>
      <c r="E48" s="5">
        <v>21.73</v>
      </c>
      <c r="F48" s="28">
        <v>1</v>
      </c>
      <c r="G48" s="5">
        <f t="shared" si="1"/>
        <v>21.73</v>
      </c>
      <c r="H48" s="23"/>
    </row>
    <row r="49" spans="1:11" x14ac:dyDescent="0.25">
      <c r="A49" s="14" t="s">
        <v>118</v>
      </c>
      <c r="B49" s="15" t="s">
        <v>118</v>
      </c>
      <c r="C49" s="16" t="s">
        <v>23</v>
      </c>
      <c r="D49" s="14" t="s">
        <v>118</v>
      </c>
      <c r="E49" s="5">
        <v>0.32</v>
      </c>
      <c r="F49" s="28">
        <v>1</v>
      </c>
      <c r="G49" s="5">
        <f t="shared" si="1"/>
        <v>0.32</v>
      </c>
      <c r="H49" s="23"/>
    </row>
    <row r="50" spans="1:11" x14ac:dyDescent="0.25">
      <c r="A50" s="17" t="s">
        <v>119</v>
      </c>
      <c r="B50" s="18" t="s">
        <v>119</v>
      </c>
      <c r="C50" s="19" t="s">
        <v>23</v>
      </c>
      <c r="D50" s="17" t="s">
        <v>119</v>
      </c>
      <c r="E50" s="47">
        <v>0</v>
      </c>
      <c r="F50" s="33">
        <v>0</v>
      </c>
      <c r="G50" s="47">
        <f t="shared" si="1"/>
        <v>0</v>
      </c>
      <c r="H50" s="23"/>
      <c r="K50" s="21"/>
    </row>
    <row r="51" spans="1:11" x14ac:dyDescent="0.25">
      <c r="A51" s="14" t="s">
        <v>120</v>
      </c>
      <c r="B51" s="15" t="s">
        <v>19</v>
      </c>
      <c r="C51" s="16" t="s">
        <v>28</v>
      </c>
      <c r="D51" s="14" t="s">
        <v>33</v>
      </c>
      <c r="E51" s="47">
        <v>0</v>
      </c>
      <c r="F51" s="33">
        <v>0</v>
      </c>
      <c r="G51" s="47">
        <f t="shared" si="1"/>
        <v>0</v>
      </c>
      <c r="H51" s="23"/>
    </row>
    <row r="52" spans="1:11" x14ac:dyDescent="0.25">
      <c r="A52" s="17" t="s">
        <v>121</v>
      </c>
      <c r="B52" s="18" t="s">
        <v>19</v>
      </c>
      <c r="C52" s="19" t="s">
        <v>28</v>
      </c>
      <c r="D52" s="17" t="s">
        <v>34</v>
      </c>
      <c r="E52" s="47">
        <v>0</v>
      </c>
      <c r="F52" s="33">
        <v>0</v>
      </c>
      <c r="G52" s="47">
        <f t="shared" si="1"/>
        <v>0</v>
      </c>
      <c r="H52" s="23"/>
    </row>
    <row r="53" spans="1:11" x14ac:dyDescent="0.25">
      <c r="A53" s="14" t="s">
        <v>122</v>
      </c>
      <c r="B53" s="44" t="s">
        <v>123</v>
      </c>
      <c r="C53" s="45" t="s">
        <v>28</v>
      </c>
      <c r="D53" s="46" t="s">
        <v>39</v>
      </c>
      <c r="E53" s="5">
        <v>0.75</v>
      </c>
      <c r="F53" s="28">
        <v>1</v>
      </c>
      <c r="G53" s="5">
        <f t="shared" si="1"/>
        <v>0.75</v>
      </c>
      <c r="H53" s="17"/>
    </row>
    <row r="54" spans="1:11" x14ac:dyDescent="0.25">
      <c r="A54" s="37" t="s">
        <v>135</v>
      </c>
      <c r="B54" s="37" t="s">
        <v>135</v>
      </c>
      <c r="C54" s="38"/>
      <c r="D54" s="37" t="s">
        <v>135</v>
      </c>
      <c r="E54" s="41">
        <v>2.21</v>
      </c>
      <c r="F54" s="42">
        <v>1</v>
      </c>
      <c r="G54" s="43">
        <f t="shared" si="1"/>
        <v>2.21</v>
      </c>
      <c r="H54" s="40" t="s">
        <v>133</v>
      </c>
    </row>
    <row r="55" spans="1:11" x14ac:dyDescent="0.25">
      <c r="A55" s="14" t="s">
        <v>142</v>
      </c>
      <c r="B55" s="46" t="s">
        <v>134</v>
      </c>
      <c r="C55" s="45"/>
      <c r="D55" s="14" t="s">
        <v>134</v>
      </c>
      <c r="E55" s="34">
        <v>4.7</v>
      </c>
      <c r="F55" s="35">
        <v>1</v>
      </c>
      <c r="G55" s="36">
        <f t="shared" si="1"/>
        <v>4.7</v>
      </c>
      <c r="H55" s="39" t="s">
        <v>141</v>
      </c>
    </row>
    <row r="56" spans="1:11" x14ac:dyDescent="0.25">
      <c r="A56" s="48" t="s">
        <v>137</v>
      </c>
      <c r="B56" s="49" t="s">
        <v>138</v>
      </c>
      <c r="C56" s="50"/>
      <c r="D56" s="48" t="s">
        <v>137</v>
      </c>
      <c r="E56" s="34">
        <v>1.19</v>
      </c>
      <c r="F56" s="35">
        <v>1</v>
      </c>
      <c r="G56" s="36">
        <f t="shared" si="1"/>
        <v>1.19</v>
      </c>
      <c r="H56" s="39" t="s">
        <v>136</v>
      </c>
    </row>
    <row r="60" spans="1:11" x14ac:dyDescent="0.25">
      <c r="A60" s="51" t="s">
        <v>4</v>
      </c>
      <c r="B60" s="51"/>
      <c r="C60" s="6">
        <f>SUM(G2:G56)</f>
        <v>39.75</v>
      </c>
    </row>
  </sheetData>
  <conditionalFormatting sqref="D24:D27">
    <cfRule type="cellIs" dxfId="1" priority="1" operator="equal">
      <formula>"SCHOOL"</formula>
    </cfRule>
    <cfRule type="cellIs" dxfId="0" priority="2" operator="equal">
      <formula>"EIGEN"</formula>
    </cfRule>
  </conditionalFormatting>
  <hyperlinks>
    <hyperlink ref="H54" r:id="rId1" xr:uid="{C655D609-901C-441B-ACD9-5FFE251C7308}"/>
    <hyperlink ref="H55" r:id="rId2" xr:uid="{42208CFC-0C49-4B20-A331-826B9D0FE8C0}"/>
    <hyperlink ref="H56" r:id="rId3" xr:uid="{97D7836D-C40C-4535-B262-6E1B8E8BDD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Totaal</vt:lpstr>
      <vt:lpstr>Anchor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 cools</dc:creator>
  <cp:lastModifiedBy>davy cools</cp:lastModifiedBy>
  <dcterms:created xsi:type="dcterms:W3CDTF">2019-05-25T13:45:01Z</dcterms:created>
  <dcterms:modified xsi:type="dcterms:W3CDTF">2019-05-31T16:35:06Z</dcterms:modified>
</cp:coreProperties>
</file>