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6"/>
  <workbookPr defaultThemeVersion="166925"/>
  <mc:AlternateContent xmlns:mc="http://schemas.openxmlformats.org/markup-compatibility/2006">
    <mc:Choice Requires="x15">
      <x15ac:absPath xmlns:x15ac="http://schemas.microsoft.com/office/spreadsheetml/2010/11/ac" url="D:\Educational\MBA\College\Analytics\SCM Analytics Using Excel\"/>
    </mc:Choice>
  </mc:AlternateContent>
  <xr:revisionPtr revIDLastSave="0" documentId="13_ncr:1_{18800E6D-D4EF-4E04-9AFF-7D23DAA743CF}" xr6:coauthVersionLast="36" xr6:coauthVersionMax="47" xr10:uidLastSave="{00000000-0000-0000-0000-000000000000}"/>
  <bookViews>
    <workbookView xWindow="0" yWindow="0" windowWidth="0" windowHeight="1524" tabRatio="670" activeTab="1" xr2:uid="{C36FBC69-B0FD-4DAF-A738-4E6AE0A83B0E}"/>
  </bookViews>
  <sheets>
    <sheet name="Predictive Assessment" sheetId="6" r:id="rId1"/>
    <sheet name="Predictive Answer Key" sheetId="7" r:id="rId2"/>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21" i="7" l="1"/>
  <c r="L71" i="7" l="1"/>
  <c r="K71" i="7"/>
  <c r="J71" i="7"/>
  <c r="C32" i="7"/>
  <c r="B32" i="7"/>
  <c r="C31" i="7"/>
  <c r="B31" i="7"/>
  <c r="M27" i="7"/>
  <c r="C26" i="7"/>
  <c r="C24" i="7"/>
  <c r="C23" i="7"/>
  <c r="B23" i="7"/>
  <c r="C22" i="7"/>
  <c r="B22" i="7"/>
  <c r="D15" i="7"/>
  <c r="D31" i="7" s="1"/>
  <c r="C15" i="7"/>
  <c r="C30" i="7" s="1"/>
  <c r="B15" i="7"/>
  <c r="B26" i="7" s="1"/>
  <c r="E14" i="7"/>
  <c r="E13" i="7"/>
  <c r="E12" i="7"/>
  <c r="E11" i="7"/>
  <c r="E10" i="7"/>
  <c r="E9" i="7"/>
  <c r="E8" i="7"/>
  <c r="E7" i="7"/>
  <c r="E6" i="7"/>
  <c r="E5" i="7"/>
  <c r="E15" i="7" s="1"/>
  <c r="E4" i="7"/>
  <c r="E3" i="7"/>
  <c r="E22" i="7" l="1"/>
  <c r="E26" i="7"/>
  <c r="E31" i="7"/>
  <c r="D21" i="7"/>
  <c r="B25" i="7"/>
  <c r="D27" i="7"/>
  <c r="D28" i="7"/>
  <c r="D29" i="7"/>
  <c r="D30" i="7"/>
  <c r="B24" i="7"/>
  <c r="C25" i="7"/>
  <c r="D26" i="7"/>
  <c r="B30" i="7"/>
  <c r="D25" i="7"/>
  <c r="D24" i="7"/>
  <c r="D23" i="7"/>
  <c r="E23" i="7" s="1"/>
  <c r="B27" i="7"/>
  <c r="B28" i="7"/>
  <c r="E28" i="7" s="1"/>
  <c r="B29" i="7"/>
  <c r="D32" i="7"/>
  <c r="E32" i="7" s="1"/>
  <c r="C21" i="7"/>
  <c r="E21" i="7" s="1"/>
  <c r="D22" i="7"/>
  <c r="C27" i="7"/>
  <c r="C28" i="7"/>
  <c r="C29" i="7"/>
  <c r="D36" i="7" l="1"/>
  <c r="C36" i="7"/>
  <c r="B36" i="7"/>
  <c r="D38" i="7"/>
  <c r="B38" i="7"/>
  <c r="C38" i="7"/>
  <c r="C47" i="7"/>
  <c r="B47" i="7"/>
  <c r="M29" i="7"/>
  <c r="D47" i="7"/>
  <c r="C37" i="7"/>
  <c r="B37" i="7"/>
  <c r="D37" i="7"/>
  <c r="C46" i="7"/>
  <c r="B46" i="7"/>
  <c r="D46" i="7"/>
  <c r="C43" i="7"/>
  <c r="B43" i="7"/>
  <c r="D43" i="7"/>
  <c r="E29" i="7"/>
  <c r="E25" i="7"/>
  <c r="C41" i="7"/>
  <c r="B41" i="7"/>
  <c r="D41" i="7"/>
  <c r="E30" i="7"/>
  <c r="E27" i="7"/>
  <c r="E24" i="7"/>
  <c r="D40" i="7" l="1"/>
  <c r="M28" i="7"/>
  <c r="C40" i="7"/>
  <c r="B40" i="7"/>
  <c r="B50" i="7"/>
  <c r="B49" i="7"/>
  <c r="C39" i="7"/>
  <c r="B39" i="7"/>
  <c r="D39" i="7"/>
  <c r="D42" i="7"/>
  <c r="B42" i="7"/>
  <c r="C42" i="7"/>
  <c r="D44" i="7"/>
  <c r="C44" i="7"/>
  <c r="B44" i="7"/>
  <c r="C45" i="7"/>
  <c r="B45" i="7"/>
  <c r="D45" i="7"/>
  <c r="F24" i="7" l="1"/>
  <c r="F25" i="7"/>
  <c r="F26" i="7"/>
  <c r="F30" i="7"/>
  <c r="F21" i="7"/>
  <c r="F29" i="7"/>
  <c r="F27" i="7"/>
  <c r="F31" i="7"/>
  <c r="F22" i="7"/>
  <c r="F32" i="7"/>
  <c r="F23" i="7"/>
  <c r="F28" i="7"/>
</calcChain>
</file>

<file path=xl/sharedStrings.xml><?xml version="1.0" encoding="utf-8"?>
<sst xmlns="http://schemas.openxmlformats.org/spreadsheetml/2006/main" count="104" uniqueCount="44">
  <si>
    <t>Sofa Sales Data</t>
  </si>
  <si>
    <t>You are a Sales Analysts for a furniture manufacturer. You've been asked to develop a 12-month forecast for a particular sofa based on the past 36 months' sales data. The Month and Quantity of the recliner sold is listed to the left.</t>
  </si>
  <si>
    <t>January</t>
  </si>
  <si>
    <t>February</t>
  </si>
  <si>
    <t>March</t>
  </si>
  <si>
    <t>April</t>
  </si>
  <si>
    <t>Yes</t>
  </si>
  <si>
    <t>No</t>
  </si>
  <si>
    <t>May</t>
  </si>
  <si>
    <t>1. Does the past sales data demonstrate a baseline?</t>
  </si>
  <si>
    <t>June</t>
  </si>
  <si>
    <t>2. Does the past sales data demonstrate a growth trend?</t>
  </si>
  <si>
    <t>July</t>
  </si>
  <si>
    <t>3. Does the past sales data demonstrate seasonality?</t>
  </si>
  <si>
    <t>August</t>
  </si>
  <si>
    <t>September</t>
  </si>
  <si>
    <t>4. Construct a run chart of the past sales data here:</t>
  </si>
  <si>
    <t>October</t>
  </si>
  <si>
    <t>November</t>
  </si>
  <si>
    <t>December</t>
  </si>
  <si>
    <t>5. What is the average monthly sales for the past 3 years?</t>
  </si>
  <si>
    <t>6. What, if any, is the seasonal index for May?</t>
  </si>
  <si>
    <t>7. What, if any, is the seasonal index for December?</t>
  </si>
  <si>
    <t>8. Assuming sofa sales follow the same pattern as the past 3 years, what is your monthly forecast for  the next 12 months?</t>
  </si>
  <si>
    <t>Month</t>
  </si>
  <si>
    <t>Units Forecasted</t>
  </si>
  <si>
    <t>You have also been asked to provide a sales forecast for the manufacturer's "Smart Recliner" that uses AI to detect the tightness of back muscles and apply the appropriate massaging pattern and intensity to sooth them. Given the 24 months of sales data to the left, forecast the next 3 months of sales. Assume no seasonality and a linear growth trend.</t>
  </si>
  <si>
    <t>Smart Recliner Sales Data</t>
  </si>
  <si>
    <t>Units Sold</t>
  </si>
  <si>
    <t>9. Construct a run chart of the past sales here:</t>
  </si>
  <si>
    <t>10. What is your 3-month forecast?</t>
  </si>
  <si>
    <t>11. What percentage of the total variation is explained by the linear model?</t>
  </si>
  <si>
    <t>X</t>
  </si>
  <si>
    <t>Annual Average</t>
  </si>
  <si>
    <t>Seasonal Indicies</t>
  </si>
  <si>
    <t>Avg. Seasonal Index</t>
  </si>
  <si>
    <t>2024 Forecast</t>
  </si>
  <si>
    <r>
      <t xml:space="preserve">8. Assuming sofa sales follow the same pattern as the past 3 years, what is your </t>
    </r>
    <r>
      <rPr>
        <u/>
        <sz val="11"/>
        <color theme="1"/>
        <rFont val="Calibri"/>
        <family val="2"/>
        <scheme val="minor"/>
      </rPr>
      <t>single-point</t>
    </r>
    <r>
      <rPr>
        <sz val="11"/>
        <color theme="1"/>
        <rFont val="Calibri"/>
        <family val="2"/>
        <scheme val="minor"/>
      </rPr>
      <t xml:space="preserve"> monthly forecast for  the next 12 months?</t>
    </r>
  </si>
  <si>
    <t>Deseasonalized Values</t>
  </si>
  <si>
    <t>Mean</t>
  </si>
  <si>
    <t>Stdev</t>
  </si>
  <si>
    <t>Yes / No</t>
  </si>
  <si>
    <t>You are a Sales Analyst for a furniture manufacturer. You've been asked to develop a 12-month forecast for a particular sofa based on the past 36 months' sales data. The Month and Quantity of the sofas sold are listed to the left.</t>
  </si>
  <si>
    <t>Seasonal Average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</si>
</sst>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4">
    <font>
      <sz val="11"/>
      <color theme="1"/>
      <name val="Calibri"/>
      <family val="2"/>
      <scheme val="minor"/>
    </font>
    <font>
      <b/>
      <sz val="11"/>
      <color theme="1"/>
      <name val="Calibri"/>
      <family val="2"/>
      <scheme val="minor"/>
    </font>
    <font>
      <sz val="11"/>
      <color theme="1"/>
      <name val="Calibri"/>
      <family val="2"/>
      <scheme val="minor"/>
    </font>
    <font>
      <u/>
      <sz val="11"/>
      <color theme="1"/>
      <name val="Calibri"/>
      <family val="2"/>
      <scheme val="minor"/>
    </font>
  </fonts>
  <fills count="5">
    <fill>
      <patternFill patternType="none"/>
    </fill>
    <fill>
      <patternFill patternType="gray125"/>
    </fill>
    <fill>
      <patternFill patternType="solid">
        <fgColor theme="0" tint="-4.9989318521683403E-2"/>
        <bgColor indexed="64"/>
      </patternFill>
    </fill>
    <fill>
      <patternFill patternType="solid">
        <fgColor theme="0" tint="-0.14999847407452621"/>
        <bgColor indexed="64"/>
      </patternFill>
    </fill>
    <fill>
      <patternFill patternType="solid">
        <fgColor theme="7" tint="0.79998168889431442"/>
        <bgColor indexed="64"/>
      </patternFill>
    </fill>
  </fills>
  <borders count="25">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s>
  <cellStyleXfs count="2">
    <xf numFmtId="0" fontId="0" fillId="0" borderId="0"/>
    <xf numFmtId="9" fontId="2" fillId="0" borderId="0" applyFont="0" applyFill="0" applyBorder="0" applyAlignment="0" applyProtection="0"/>
  </cellStyleXfs>
  <cellXfs count="93">
    <xf numFmtId="0" fontId="0" fillId="0" borderId="0" xfId="0"/>
    <xf numFmtId="0" fontId="0" fillId="0" borderId="0" xfId="0" applyAlignment="1">
      <alignment horizontal="center" vertical="center"/>
    </xf>
    <xf numFmtId="164" fontId="0" fillId="0" borderId="0" xfId="0" applyNumberFormat="1" applyAlignment="1">
      <alignment horizontal="center" vertical="center"/>
    </xf>
    <xf numFmtId="0" fontId="0" fillId="0" borderId="1" xfId="0" applyBorder="1" applyAlignment="1">
      <alignment horizontal="center" vertical="center"/>
    </xf>
    <xf numFmtId="164" fontId="0" fillId="0" borderId="1" xfId="0" applyNumberFormat="1" applyBorder="1" applyAlignment="1">
      <alignment horizontal="center" vertical="center"/>
    </xf>
    <xf numFmtId="2" fontId="0" fillId="0" borderId="1" xfId="0" applyNumberFormat="1" applyBorder="1" applyAlignment="1">
      <alignment horizontal="center" vertical="center"/>
    </xf>
    <xf numFmtId="0" fontId="0" fillId="0" borderId="0" xfId="0" applyAlignment="1">
      <alignment horizontal="center"/>
    </xf>
    <xf numFmtId="0" fontId="0" fillId="0" borderId="1" xfId="0" applyBorder="1" applyAlignment="1">
      <alignment horizontal="center"/>
    </xf>
    <xf numFmtId="0" fontId="1" fillId="0" borderId="0" xfId="0" applyFont="1" applyAlignment="1">
      <alignment vertical="center"/>
    </xf>
    <xf numFmtId="17" fontId="0" fillId="0" borderId="1" xfId="0" applyNumberFormat="1" applyBorder="1" applyAlignment="1">
      <alignment horizontal="center" vertical="center"/>
    </xf>
    <xf numFmtId="0" fontId="1" fillId="0" borderId="1" xfId="0" applyFont="1" applyBorder="1" applyAlignment="1">
      <alignment horizontal="center" vertical="center"/>
    </xf>
    <xf numFmtId="0" fontId="0" fillId="0" borderId="1" xfId="0" applyBorder="1" applyAlignment="1">
      <alignment horizontal="left" vertical="center"/>
    </xf>
    <xf numFmtId="0" fontId="0" fillId="0" borderId="0" xfId="0" applyAlignment="1">
      <alignment horizontal="left" vertical="center"/>
    </xf>
    <xf numFmtId="1" fontId="0" fillId="0" borderId="1" xfId="0" applyNumberFormat="1" applyBorder="1" applyAlignment="1">
      <alignment horizontal="center" vertical="center"/>
    </xf>
    <xf numFmtId="0" fontId="0" fillId="0" borderId="0" xfId="0" applyAlignment="1">
      <alignment horizontal="center" vertical="center" wrapText="1"/>
    </xf>
    <xf numFmtId="2" fontId="0" fillId="0" borderId="0" xfId="0" applyNumberFormat="1" applyAlignment="1">
      <alignment horizontal="center" vertical="center"/>
    </xf>
    <xf numFmtId="1" fontId="0" fillId="0" borderId="0" xfId="0" applyNumberFormat="1" applyAlignment="1">
      <alignment horizontal="center" vertical="center"/>
    </xf>
    <xf numFmtId="0" fontId="0" fillId="0" borderId="0" xfId="0" applyAlignment="1">
      <alignment horizontal="right" vertical="center"/>
    </xf>
    <xf numFmtId="0" fontId="0" fillId="0" borderId="22" xfId="0" applyBorder="1" applyAlignment="1">
      <alignment horizontal="center" vertical="center"/>
    </xf>
    <xf numFmtId="0" fontId="0" fillId="0" borderId="24" xfId="0" applyBorder="1" applyAlignment="1">
      <alignment horizontal="center" vertical="center"/>
    </xf>
    <xf numFmtId="1" fontId="0" fillId="0" borderId="1" xfId="0" applyNumberFormat="1" applyBorder="1" applyAlignment="1">
      <alignment horizontal="center"/>
    </xf>
    <xf numFmtId="0" fontId="0" fillId="0" borderId="1" xfId="0" applyBorder="1" applyAlignment="1">
      <alignment horizontal="center" vertical="center" wrapText="1"/>
    </xf>
    <xf numFmtId="0" fontId="0" fillId="0" borderId="1" xfId="0" applyBorder="1" applyAlignment="1">
      <alignment horizontal="center" vertical="center"/>
    </xf>
    <xf numFmtId="0" fontId="0" fillId="4" borderId="1" xfId="0" applyFill="1" applyBorder="1" applyAlignment="1">
      <alignment horizontal="center" vertical="center"/>
    </xf>
    <xf numFmtId="164" fontId="0" fillId="4" borderId="1" xfId="0" applyNumberFormat="1" applyFill="1" applyBorder="1" applyAlignment="1">
      <alignment horizontal="center" vertical="center"/>
    </xf>
    <xf numFmtId="2" fontId="0" fillId="4" borderId="1" xfId="0" applyNumberFormat="1" applyFill="1" applyBorder="1" applyAlignment="1">
      <alignment horizontal="center" vertical="center"/>
    </xf>
    <xf numFmtId="165" fontId="0" fillId="4" borderId="14" xfId="1" applyNumberFormat="1" applyFont="1" applyFill="1" applyBorder="1" applyAlignment="1">
      <alignment horizontal="center" vertical="center"/>
    </xf>
    <xf numFmtId="0" fontId="1" fillId="3" borderId="22" xfId="0" applyFont="1" applyFill="1" applyBorder="1" applyAlignment="1">
      <alignment horizontal="center" vertical="center"/>
    </xf>
    <xf numFmtId="0" fontId="1" fillId="3" borderId="23" xfId="0" applyFont="1" applyFill="1" applyBorder="1" applyAlignment="1">
      <alignment horizontal="center" vertical="center"/>
    </xf>
    <xf numFmtId="0" fontId="1" fillId="3" borderId="2" xfId="0" applyFont="1" applyFill="1" applyBorder="1" applyAlignment="1">
      <alignment horizontal="center" vertical="center"/>
    </xf>
    <xf numFmtId="17" fontId="1" fillId="0" borderId="16" xfId="0" applyNumberFormat="1" applyFont="1" applyBorder="1" applyAlignment="1">
      <alignment horizontal="center" vertical="center" wrapText="1"/>
    </xf>
    <xf numFmtId="0" fontId="1" fillId="0" borderId="1" xfId="0" applyFont="1" applyBorder="1" applyAlignment="1">
      <alignment horizontal="center" vertical="center" wrapText="1"/>
    </xf>
    <xf numFmtId="17" fontId="1" fillId="0" borderId="11" xfId="0" applyNumberFormat="1" applyFont="1" applyBorder="1" applyAlignment="1">
      <alignment horizontal="center" vertical="center" wrapText="1"/>
    </xf>
    <xf numFmtId="0" fontId="1" fillId="0" borderId="12" xfId="0" applyFont="1" applyBorder="1" applyAlignment="1">
      <alignment horizontal="center" vertical="center" wrapText="1"/>
    </xf>
    <xf numFmtId="0" fontId="1" fillId="3" borderId="15" xfId="0" applyFont="1" applyFill="1" applyBorder="1" applyAlignment="1">
      <alignment horizontal="center" vertical="center" wrapText="1"/>
    </xf>
    <xf numFmtId="0" fontId="1" fillId="3" borderId="16" xfId="0" applyFont="1" applyFill="1" applyBorder="1" applyAlignment="1">
      <alignment horizontal="center" vertical="center" wrapText="1"/>
    </xf>
    <xf numFmtId="0" fontId="1" fillId="3" borderId="11" xfId="0" applyFont="1" applyFill="1" applyBorder="1" applyAlignment="1">
      <alignment horizontal="center" vertical="center" wrapText="1"/>
    </xf>
    <xf numFmtId="0" fontId="1" fillId="3" borderId="17" xfId="0" applyFont="1" applyFill="1" applyBorder="1" applyAlignment="1">
      <alignment horizontal="center" vertical="center" wrapText="1"/>
    </xf>
    <xf numFmtId="0" fontId="1" fillId="3" borderId="1" xfId="0" applyFont="1" applyFill="1" applyBorder="1" applyAlignment="1">
      <alignment horizontal="center" vertical="center" wrapText="1"/>
    </xf>
    <xf numFmtId="0" fontId="1" fillId="3" borderId="12" xfId="0" applyFont="1" applyFill="1" applyBorder="1" applyAlignment="1">
      <alignment horizontal="center" vertical="center" wrapText="1"/>
    </xf>
    <xf numFmtId="0" fontId="1" fillId="3" borderId="18" xfId="0" applyFont="1" applyFill="1" applyBorder="1" applyAlignment="1">
      <alignment horizontal="center" vertical="center" wrapText="1"/>
    </xf>
    <xf numFmtId="0" fontId="1" fillId="3" borderId="19" xfId="0" applyFont="1" applyFill="1" applyBorder="1" applyAlignment="1">
      <alignment horizontal="center" vertical="center" wrapText="1"/>
    </xf>
    <xf numFmtId="0" fontId="1" fillId="3" borderId="13" xfId="0" applyFont="1" applyFill="1" applyBorder="1" applyAlignment="1">
      <alignment horizontal="center" vertical="center" wrapText="1"/>
    </xf>
    <xf numFmtId="0" fontId="0" fillId="4" borderId="3" xfId="0" applyFill="1" applyBorder="1" applyAlignment="1">
      <alignment horizontal="center" vertical="center" wrapText="1"/>
    </xf>
    <xf numFmtId="0" fontId="0" fillId="4" borderId="4" xfId="0" applyFill="1" applyBorder="1" applyAlignment="1">
      <alignment horizontal="center" vertical="center" wrapText="1"/>
    </xf>
    <xf numFmtId="0" fontId="0" fillId="4" borderId="5" xfId="0" applyFill="1" applyBorder="1" applyAlignment="1">
      <alignment horizontal="center" vertical="center" wrapText="1"/>
    </xf>
    <xf numFmtId="0" fontId="0" fillId="4" borderId="6" xfId="0" applyFill="1" applyBorder="1" applyAlignment="1">
      <alignment horizontal="center" vertical="center" wrapText="1"/>
    </xf>
    <xf numFmtId="0" fontId="0" fillId="4" borderId="0" xfId="0" applyFill="1" applyAlignment="1">
      <alignment horizontal="center" vertical="center" wrapText="1"/>
    </xf>
    <xf numFmtId="0" fontId="0" fillId="4" borderId="7" xfId="0" applyFill="1" applyBorder="1" applyAlignment="1">
      <alignment horizontal="center" vertical="center" wrapText="1"/>
    </xf>
    <xf numFmtId="0" fontId="0" fillId="4" borderId="8" xfId="0" applyFill="1" applyBorder="1" applyAlignment="1">
      <alignment horizontal="center" vertical="center" wrapText="1"/>
    </xf>
    <xf numFmtId="0" fontId="0" fillId="4" borderId="9" xfId="0" applyFill="1" applyBorder="1" applyAlignment="1">
      <alignment horizontal="center" vertical="center" wrapText="1"/>
    </xf>
    <xf numFmtId="0" fontId="0" fillId="4" borderId="10" xfId="0" applyFill="1" applyBorder="1" applyAlignment="1">
      <alignment horizontal="center" vertical="center" wrapText="1"/>
    </xf>
    <xf numFmtId="0" fontId="1" fillId="0" borderId="15" xfId="0" applyFont="1" applyBorder="1" applyAlignment="1">
      <alignment horizontal="center" vertical="center"/>
    </xf>
    <xf numFmtId="0" fontId="1" fillId="0" borderId="17" xfId="0" applyFont="1" applyBorder="1" applyAlignment="1">
      <alignment horizontal="center" vertical="center"/>
    </xf>
    <xf numFmtId="0" fontId="0" fillId="4" borderId="1" xfId="0" applyFill="1" applyBorder="1" applyAlignment="1">
      <alignment horizontal="center" vertical="center" wrapText="1"/>
    </xf>
    <xf numFmtId="0" fontId="0" fillId="4" borderId="19" xfId="0" applyFill="1" applyBorder="1" applyAlignment="1">
      <alignment horizontal="center" vertical="center" wrapText="1"/>
    </xf>
    <xf numFmtId="0" fontId="1" fillId="3" borderId="20" xfId="0" applyFont="1" applyFill="1" applyBorder="1" applyAlignment="1">
      <alignment horizontal="center" vertical="center" wrapText="1"/>
    </xf>
    <xf numFmtId="0" fontId="1" fillId="3" borderId="21" xfId="0" applyFont="1" applyFill="1" applyBorder="1" applyAlignment="1">
      <alignment horizontal="center" vertical="center" wrapText="1"/>
    </xf>
    <xf numFmtId="1" fontId="1" fillId="0" borderId="16" xfId="0" applyNumberFormat="1" applyFont="1" applyBorder="1" applyAlignment="1">
      <alignment horizontal="center" vertical="center" wrapText="1"/>
    </xf>
    <xf numFmtId="1" fontId="1" fillId="0" borderId="1" xfId="0" applyNumberFormat="1" applyFont="1" applyBorder="1" applyAlignment="1">
      <alignment horizontal="center" vertical="center" wrapText="1"/>
    </xf>
    <xf numFmtId="1" fontId="1" fillId="0" borderId="11" xfId="0" applyNumberFormat="1" applyFont="1" applyBorder="1" applyAlignment="1">
      <alignment horizontal="center" vertical="center" wrapText="1"/>
    </xf>
    <xf numFmtId="1" fontId="1" fillId="0" borderId="12" xfId="0" applyNumberFormat="1" applyFont="1" applyBorder="1" applyAlignment="1">
      <alignment horizontal="center" vertical="center" wrapText="1"/>
    </xf>
    <xf numFmtId="0" fontId="1" fillId="0" borderId="17" xfId="0" applyFont="1" applyBorder="1" applyAlignment="1">
      <alignment horizontal="center" vertical="center" wrapText="1"/>
    </xf>
    <xf numFmtId="0" fontId="1" fillId="0" borderId="18" xfId="0" applyFont="1" applyBorder="1" applyAlignment="1">
      <alignment horizontal="center" vertical="center" wrapText="1"/>
    </xf>
    <xf numFmtId="1" fontId="0" fillId="4" borderId="1" xfId="0" applyNumberFormat="1" applyFill="1" applyBorder="1" applyAlignment="1">
      <alignment horizontal="center" vertical="center" wrapText="1"/>
    </xf>
    <xf numFmtId="1" fontId="0" fillId="4" borderId="19" xfId="0" applyNumberFormat="1" applyFill="1" applyBorder="1" applyAlignment="1">
      <alignment horizontal="center" vertical="center" wrapText="1"/>
    </xf>
    <xf numFmtId="1" fontId="0" fillId="4" borderId="12" xfId="0" applyNumberFormat="1" applyFill="1" applyBorder="1" applyAlignment="1">
      <alignment horizontal="center" vertical="center" wrapText="1"/>
    </xf>
    <xf numFmtId="1" fontId="0" fillId="4" borderId="13" xfId="0" applyNumberFormat="1" applyFill="1" applyBorder="1" applyAlignment="1">
      <alignment horizontal="center" vertical="center" wrapText="1"/>
    </xf>
    <xf numFmtId="0" fontId="0" fillId="4" borderId="12" xfId="0" applyFill="1" applyBorder="1" applyAlignment="1">
      <alignment horizontal="center" vertical="center" wrapText="1"/>
    </xf>
    <xf numFmtId="0" fontId="0" fillId="4" borderId="13" xfId="0" applyFill="1" applyBorder="1" applyAlignment="1">
      <alignment horizontal="center" vertical="center" wrapText="1"/>
    </xf>
    <xf numFmtId="0" fontId="1" fillId="3" borderId="3" xfId="0" applyFont="1" applyFill="1" applyBorder="1" applyAlignment="1">
      <alignment horizontal="center" vertical="center" wrapText="1"/>
    </xf>
    <xf numFmtId="0" fontId="1" fillId="3" borderId="4" xfId="0" applyFont="1" applyFill="1" applyBorder="1" applyAlignment="1">
      <alignment horizontal="center" vertical="center" wrapText="1"/>
    </xf>
    <xf numFmtId="0" fontId="1" fillId="3" borderId="5" xfId="0" applyFont="1" applyFill="1" applyBorder="1" applyAlignment="1">
      <alignment horizontal="center" vertical="center" wrapText="1"/>
    </xf>
    <xf numFmtId="0" fontId="1" fillId="3" borderId="6" xfId="0" applyFont="1" applyFill="1" applyBorder="1" applyAlignment="1">
      <alignment horizontal="center" vertical="center" wrapText="1"/>
    </xf>
    <xf numFmtId="0" fontId="1" fillId="3" borderId="0" xfId="0" applyFont="1" applyFill="1" applyAlignment="1">
      <alignment horizontal="center" vertical="center" wrapText="1"/>
    </xf>
    <xf numFmtId="0" fontId="1" fillId="3" borderId="7" xfId="0" applyFont="1" applyFill="1" applyBorder="1" applyAlignment="1">
      <alignment horizontal="center" vertical="center" wrapText="1"/>
    </xf>
    <xf numFmtId="0" fontId="1" fillId="3" borderId="8" xfId="0" applyFont="1" applyFill="1" applyBorder="1" applyAlignment="1">
      <alignment horizontal="center" vertical="center" wrapText="1"/>
    </xf>
    <xf numFmtId="0" fontId="1" fillId="3" borderId="9" xfId="0" applyFont="1" applyFill="1" applyBorder="1" applyAlignment="1">
      <alignment horizontal="center" vertical="center" wrapText="1"/>
    </xf>
    <xf numFmtId="0" fontId="1" fillId="3" borderId="10"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0" fillId="0" borderId="3" xfId="0" applyBorder="1" applyAlignment="1">
      <alignment horizontal="center" vertical="center" wrapText="1"/>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0" xfId="0" applyAlignment="1">
      <alignment horizontal="center" vertical="center" wrapText="1"/>
    </xf>
    <xf numFmtId="0" fontId="0" fillId="0" borderId="7" xfId="0" applyBorder="1" applyAlignment="1">
      <alignment horizontal="center" vertical="center" wrapText="1"/>
    </xf>
    <xf numFmtId="0" fontId="0" fillId="0" borderId="8" xfId="0" applyBorder="1" applyAlignment="1">
      <alignment horizontal="center" vertical="center" wrapText="1"/>
    </xf>
    <xf numFmtId="0" fontId="0" fillId="0" borderId="9" xfId="0" applyBorder="1" applyAlignment="1">
      <alignment horizontal="center" vertical="center" wrapText="1"/>
    </xf>
    <xf numFmtId="0" fontId="0" fillId="0" borderId="10" xfId="0" applyBorder="1" applyAlignment="1">
      <alignment horizontal="center" vertical="center" wrapText="1"/>
    </xf>
    <xf numFmtId="0" fontId="0" fillId="0" borderId="1" xfId="0" applyBorder="1" applyAlignment="1">
      <alignment horizontal="center" vertical="center" wrapText="1"/>
    </xf>
    <xf numFmtId="0" fontId="0" fillId="0" borderId="1" xfId="0" applyBorder="1" applyAlignment="1">
      <alignment horizontal="center" vertical="center"/>
    </xf>
    <xf numFmtId="10" fontId="0" fillId="4" borderId="14" xfId="0" applyNumberFormat="1" applyFill="1" applyBorder="1" applyAlignment="1">
      <alignment horizontal="center" vertical="center"/>
    </xf>
    <xf numFmtId="1" fontId="0" fillId="4" borderId="1" xfId="0" applyNumberFormat="1" applyFill="1" applyBorder="1" applyAlignment="1">
      <alignment horizontal="center" vertical="center"/>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'Predictive Answer Key'!$G$50</c:f>
              <c:strCache>
                <c:ptCount val="1"/>
                <c:pt idx="0">
                  <c:v>Units Sold</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0.32991467613445169"/>
                  <c:y val="0.40719501023484589"/>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cat>
            <c:numRef>
              <c:f>'Predictive Answer Key'!$F$51:$F$74</c:f>
              <c:numCache>
                <c:formatCode>0</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'Predictive Answer Key'!$G$51:$G$74</c:f>
              <c:numCache>
                <c:formatCode>0</c:formatCode>
                <c:ptCount val="24"/>
                <c:pt idx="0">
                  <c:v>86</c:v>
                </c:pt>
                <c:pt idx="1">
                  <c:v>85</c:v>
                </c:pt>
                <c:pt idx="2">
                  <c:v>97</c:v>
                </c:pt>
                <c:pt idx="3">
                  <c:v>102</c:v>
                </c:pt>
                <c:pt idx="4">
                  <c:v>109</c:v>
                </c:pt>
                <c:pt idx="5">
                  <c:v>106</c:v>
                </c:pt>
                <c:pt idx="6">
                  <c:v>120</c:v>
                </c:pt>
                <c:pt idx="7">
                  <c:v>107</c:v>
                </c:pt>
                <c:pt idx="8">
                  <c:v>115</c:v>
                </c:pt>
                <c:pt idx="9">
                  <c:v>124</c:v>
                </c:pt>
                <c:pt idx="10">
                  <c:v>127</c:v>
                </c:pt>
                <c:pt idx="11">
                  <c:v>143</c:v>
                </c:pt>
                <c:pt idx="12">
                  <c:v>135</c:v>
                </c:pt>
                <c:pt idx="13">
                  <c:v>142</c:v>
                </c:pt>
                <c:pt idx="14">
                  <c:v>144</c:v>
                </c:pt>
                <c:pt idx="15">
                  <c:v>146</c:v>
                </c:pt>
                <c:pt idx="16">
                  <c:v>158</c:v>
                </c:pt>
                <c:pt idx="17">
                  <c:v>160</c:v>
                </c:pt>
                <c:pt idx="18">
                  <c:v>136</c:v>
                </c:pt>
                <c:pt idx="19">
                  <c:v>165</c:v>
                </c:pt>
                <c:pt idx="20">
                  <c:v>172</c:v>
                </c:pt>
                <c:pt idx="21">
                  <c:v>188</c:v>
                </c:pt>
                <c:pt idx="22">
                  <c:v>165</c:v>
                </c:pt>
                <c:pt idx="23">
                  <c:v>176</c:v>
                </c:pt>
              </c:numCache>
            </c:numRef>
          </c:val>
          <c:smooth val="0"/>
          <c:extLst>
            <c:ext xmlns:c16="http://schemas.microsoft.com/office/drawing/2014/chart" uri="{C3380CC4-5D6E-409C-BE32-E72D297353CC}">
              <c16:uniqueId val="{00000001-CA60-4D6D-B37B-8C98344EA899}"/>
            </c:ext>
          </c:extLst>
        </c:ser>
        <c:dLbls>
          <c:showLegendKey val="0"/>
          <c:showVal val="0"/>
          <c:showCatName val="0"/>
          <c:showSerName val="0"/>
          <c:showPercent val="0"/>
          <c:showBubbleSize val="0"/>
        </c:dLbls>
        <c:marker val="1"/>
        <c:smooth val="0"/>
        <c:axId val="356501888"/>
        <c:axId val="355716144"/>
      </c:lineChart>
      <c:catAx>
        <c:axId val="356501888"/>
        <c:scaling>
          <c:orientation val="minMax"/>
        </c:scaling>
        <c:delete val="0"/>
        <c:axPos val="b"/>
        <c:numFmt formatCode="0"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5716144"/>
        <c:crosses val="autoZero"/>
        <c:auto val="1"/>
        <c:lblAlgn val="ctr"/>
        <c:lblOffset val="100"/>
        <c:noMultiLvlLbl val="0"/>
      </c:catAx>
      <c:valAx>
        <c:axId val="3557161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65018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val>
            <c:numRef>
              <c:f>'Predictive Answer Key'!$W$13:$W$48</c:f>
              <c:numCache>
                <c:formatCode>General</c:formatCode>
                <c:ptCount val="36"/>
                <c:pt idx="0">
                  <c:v>67</c:v>
                </c:pt>
                <c:pt idx="1">
                  <c:v>56</c:v>
                </c:pt>
                <c:pt idx="2">
                  <c:v>63</c:v>
                </c:pt>
                <c:pt idx="3">
                  <c:v>46</c:v>
                </c:pt>
                <c:pt idx="4">
                  <c:v>55</c:v>
                </c:pt>
                <c:pt idx="5">
                  <c:v>45</c:v>
                </c:pt>
                <c:pt idx="6">
                  <c:v>55</c:v>
                </c:pt>
                <c:pt idx="7">
                  <c:v>67</c:v>
                </c:pt>
                <c:pt idx="8">
                  <c:v>61</c:v>
                </c:pt>
                <c:pt idx="9">
                  <c:v>76</c:v>
                </c:pt>
                <c:pt idx="10">
                  <c:v>100</c:v>
                </c:pt>
                <c:pt idx="11">
                  <c:v>122</c:v>
                </c:pt>
                <c:pt idx="12">
                  <c:v>72</c:v>
                </c:pt>
                <c:pt idx="13">
                  <c:v>61</c:v>
                </c:pt>
                <c:pt idx="14">
                  <c:v>44</c:v>
                </c:pt>
                <c:pt idx="15">
                  <c:v>55</c:v>
                </c:pt>
                <c:pt idx="16">
                  <c:v>56</c:v>
                </c:pt>
                <c:pt idx="17">
                  <c:v>54</c:v>
                </c:pt>
                <c:pt idx="18">
                  <c:v>67</c:v>
                </c:pt>
                <c:pt idx="19">
                  <c:v>49</c:v>
                </c:pt>
                <c:pt idx="20">
                  <c:v>40</c:v>
                </c:pt>
                <c:pt idx="21">
                  <c:v>69</c:v>
                </c:pt>
                <c:pt idx="22">
                  <c:v>96</c:v>
                </c:pt>
                <c:pt idx="23">
                  <c:v>125</c:v>
                </c:pt>
                <c:pt idx="24">
                  <c:v>80</c:v>
                </c:pt>
                <c:pt idx="25">
                  <c:v>58</c:v>
                </c:pt>
                <c:pt idx="26">
                  <c:v>55</c:v>
                </c:pt>
                <c:pt idx="27">
                  <c:v>66</c:v>
                </c:pt>
                <c:pt idx="28">
                  <c:v>58</c:v>
                </c:pt>
                <c:pt idx="29">
                  <c:v>48</c:v>
                </c:pt>
                <c:pt idx="30">
                  <c:v>62</c:v>
                </c:pt>
                <c:pt idx="31">
                  <c:v>52</c:v>
                </c:pt>
                <c:pt idx="32">
                  <c:v>55</c:v>
                </c:pt>
                <c:pt idx="33">
                  <c:v>93</c:v>
                </c:pt>
                <c:pt idx="34">
                  <c:v>91</c:v>
                </c:pt>
                <c:pt idx="35">
                  <c:v>129</c:v>
                </c:pt>
              </c:numCache>
            </c:numRef>
          </c:val>
          <c:smooth val="0"/>
          <c:extLst>
            <c:ext xmlns:c16="http://schemas.microsoft.com/office/drawing/2014/chart" uri="{C3380CC4-5D6E-409C-BE32-E72D297353CC}">
              <c16:uniqueId val="{00000000-B61C-4C73-80E9-D1268FF75858}"/>
            </c:ext>
          </c:extLst>
        </c:ser>
        <c:dLbls>
          <c:showLegendKey val="0"/>
          <c:showVal val="0"/>
          <c:showCatName val="0"/>
          <c:showSerName val="0"/>
          <c:showPercent val="0"/>
          <c:showBubbleSize val="0"/>
        </c:dLbls>
        <c:marker val="1"/>
        <c:smooth val="0"/>
        <c:axId val="1641726640"/>
        <c:axId val="1641719152"/>
      </c:lineChart>
      <c:catAx>
        <c:axId val="1641726640"/>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1719152"/>
        <c:crosses val="autoZero"/>
        <c:auto val="1"/>
        <c:lblAlgn val="ctr"/>
        <c:lblOffset val="100"/>
        <c:noMultiLvlLbl val="0"/>
      </c:catAx>
      <c:valAx>
        <c:axId val="16417191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17266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16</xdr:col>
      <xdr:colOff>31750</xdr:colOff>
      <xdr:row>0</xdr:row>
      <xdr:rowOff>74083</xdr:rowOff>
    </xdr:from>
    <xdr:to>
      <xdr:col>17</xdr:col>
      <xdr:colOff>592668</xdr:colOff>
      <xdr:row>2</xdr:row>
      <xdr:rowOff>63500</xdr:rowOff>
    </xdr:to>
    <xdr:sp macro="" textlink="">
      <xdr:nvSpPr>
        <xdr:cNvPr id="2" name="Arrow: Left 1">
          <a:extLst>
            <a:ext uri="{FF2B5EF4-FFF2-40B4-BE49-F238E27FC236}">
              <a16:creationId xmlns:a16="http://schemas.microsoft.com/office/drawing/2014/main" id="{020CEACC-4212-4707-BFDF-F2ED08C890A0}"/>
            </a:ext>
          </a:extLst>
        </xdr:cNvPr>
        <xdr:cNvSpPr/>
      </xdr:nvSpPr>
      <xdr:spPr>
        <a:xfrm>
          <a:off x="13652500" y="74083"/>
          <a:ext cx="1408643" cy="751417"/>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t>Start Here</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8</xdr:col>
      <xdr:colOff>10583</xdr:colOff>
      <xdr:row>52</xdr:row>
      <xdr:rowOff>25400</xdr:rowOff>
    </xdr:from>
    <xdr:to>
      <xdr:col>19</xdr:col>
      <xdr:colOff>804333</xdr:colOff>
      <xdr:row>64</xdr:row>
      <xdr:rowOff>169334</xdr:rowOff>
    </xdr:to>
    <xdr:graphicFrame macro="">
      <xdr:nvGraphicFramePr>
        <xdr:cNvPr id="2" name="Chart 1">
          <a:extLst>
            <a:ext uri="{FF2B5EF4-FFF2-40B4-BE49-F238E27FC236}">
              <a16:creationId xmlns:a16="http://schemas.microsoft.com/office/drawing/2014/main" id="{85AC3132-6D96-4E9D-AB67-93525B1C0B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0</xdr:colOff>
      <xdr:row>0</xdr:row>
      <xdr:rowOff>63502</xdr:rowOff>
    </xdr:from>
    <xdr:to>
      <xdr:col>17</xdr:col>
      <xdr:colOff>560918</xdr:colOff>
      <xdr:row>3</xdr:row>
      <xdr:rowOff>52919</xdr:rowOff>
    </xdr:to>
    <xdr:sp macro="" textlink="">
      <xdr:nvSpPr>
        <xdr:cNvPr id="3" name="Arrow: Left 2">
          <a:extLst>
            <a:ext uri="{FF2B5EF4-FFF2-40B4-BE49-F238E27FC236}">
              <a16:creationId xmlns:a16="http://schemas.microsoft.com/office/drawing/2014/main" id="{CCC6D66A-4236-4845-B1DF-343A375CE280}"/>
            </a:ext>
          </a:extLst>
        </xdr:cNvPr>
        <xdr:cNvSpPr/>
      </xdr:nvSpPr>
      <xdr:spPr>
        <a:xfrm>
          <a:off x="13963650" y="63502"/>
          <a:ext cx="1408643" cy="1056217"/>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t>Start Here</a:t>
          </a:r>
        </a:p>
      </xdr:txBody>
    </xdr:sp>
    <xdr:clientData/>
  </xdr:twoCellAnchor>
  <xdr:twoCellAnchor>
    <xdr:from>
      <xdr:col>8</xdr:col>
      <xdr:colOff>31750</xdr:colOff>
      <xdr:row>12</xdr:row>
      <xdr:rowOff>46566</xdr:rowOff>
    </xdr:from>
    <xdr:to>
      <xdr:col>19</xdr:col>
      <xdr:colOff>793750</xdr:colOff>
      <xdr:row>24</xdr:row>
      <xdr:rowOff>169333</xdr:rowOff>
    </xdr:to>
    <xdr:graphicFrame macro="">
      <xdr:nvGraphicFramePr>
        <xdr:cNvPr id="4" name="Chart 3">
          <a:extLst>
            <a:ext uri="{FF2B5EF4-FFF2-40B4-BE49-F238E27FC236}">
              <a16:creationId xmlns:a16="http://schemas.microsoft.com/office/drawing/2014/main" id="{F46FE41B-77C9-4C5A-90DF-D0DBF9A638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2EF9EA-4843-4D76-94EE-3A84B2DF844E}">
  <dimension ref="A1:U79"/>
  <sheetViews>
    <sheetView zoomScale="80" zoomScaleNormal="80" workbookViewId="0">
      <selection activeCell="C20" sqref="C20"/>
    </sheetView>
  </sheetViews>
  <sheetFormatPr defaultColWidth="9.109375" defaultRowHeight="14.4"/>
  <cols>
    <col min="1" max="1" width="15.6640625" style="1" customWidth="1"/>
    <col min="2" max="7" width="12.6640625" style="1" customWidth="1"/>
    <col min="8" max="8" width="3.6640625" style="1" customWidth="1"/>
    <col min="9" max="16" width="13.5546875" style="1" customWidth="1"/>
    <col min="17" max="20" width="12.6640625" style="1" customWidth="1"/>
    <col min="21" max="21" width="12.5546875" style="6" customWidth="1"/>
    <col min="22" max="16384" width="9.109375" style="6"/>
  </cols>
  <sheetData>
    <row r="1" spans="1:20">
      <c r="A1" s="27" t="s">
        <v>0</v>
      </c>
      <c r="B1" s="28"/>
      <c r="C1" s="28"/>
      <c r="D1" s="28"/>
      <c r="E1" s="29"/>
      <c r="F1" s="8"/>
      <c r="G1" s="8"/>
      <c r="I1" s="34" t="s">
        <v>42</v>
      </c>
      <c r="J1" s="35"/>
      <c r="K1" s="35"/>
      <c r="L1" s="35"/>
      <c r="M1" s="35"/>
      <c r="N1" s="35"/>
      <c r="O1" s="35"/>
      <c r="P1" s="36"/>
    </row>
    <row r="2" spans="1:20" ht="45.75" customHeight="1">
      <c r="A2" s="3"/>
      <c r="B2" s="3">
        <v>2021</v>
      </c>
      <c r="C2" s="3">
        <v>2022</v>
      </c>
      <c r="D2" s="3">
        <v>2023</v>
      </c>
      <c r="E2" s="21">
        <v>2024</v>
      </c>
      <c r="I2" s="37"/>
      <c r="J2" s="38"/>
      <c r="K2" s="38"/>
      <c r="L2" s="38"/>
      <c r="M2" s="38"/>
      <c r="N2" s="38"/>
      <c r="O2" s="38"/>
      <c r="P2" s="39"/>
    </row>
    <row r="3" spans="1:20" ht="15" thickBot="1">
      <c r="A3" s="22" t="s">
        <v>2</v>
      </c>
      <c r="B3" s="22">
        <v>67</v>
      </c>
      <c r="C3" s="22">
        <v>72</v>
      </c>
      <c r="D3" s="22">
        <v>80</v>
      </c>
      <c r="E3" s="13"/>
      <c r="I3" s="40"/>
      <c r="J3" s="41"/>
      <c r="K3" s="41"/>
      <c r="L3" s="41"/>
      <c r="M3" s="41"/>
      <c r="N3" s="41"/>
      <c r="O3" s="41"/>
      <c r="P3" s="42"/>
    </row>
    <row r="4" spans="1:20">
      <c r="A4" s="9" t="s">
        <v>3</v>
      </c>
      <c r="B4" s="7">
        <v>56</v>
      </c>
      <c r="C4" s="7">
        <v>61</v>
      </c>
      <c r="D4" s="7">
        <v>58</v>
      </c>
      <c r="E4" s="13"/>
    </row>
    <row r="5" spans="1:20">
      <c r="A5" s="9" t="s">
        <v>4</v>
      </c>
      <c r="B5" s="7">
        <v>63</v>
      </c>
      <c r="C5" s="7">
        <v>44</v>
      </c>
      <c r="D5" s="7">
        <v>55</v>
      </c>
      <c r="E5" s="13"/>
      <c r="M5" s="10" t="s">
        <v>41</v>
      </c>
      <c r="T5" s="6"/>
    </row>
    <row r="6" spans="1:20">
      <c r="A6" s="9" t="s">
        <v>5</v>
      </c>
      <c r="B6" s="7">
        <v>46</v>
      </c>
      <c r="C6" s="7">
        <v>55</v>
      </c>
      <c r="D6" s="7">
        <v>66</v>
      </c>
      <c r="E6" s="13"/>
      <c r="I6" s="11" t="s">
        <v>9</v>
      </c>
      <c r="J6" s="3"/>
      <c r="K6" s="3"/>
      <c r="L6" s="3"/>
      <c r="M6" s="23"/>
      <c r="T6" s="6"/>
    </row>
    <row r="7" spans="1:20">
      <c r="A7" s="9" t="s">
        <v>8</v>
      </c>
      <c r="B7" s="7">
        <v>55</v>
      </c>
      <c r="C7" s="7">
        <v>56</v>
      </c>
      <c r="D7" s="7">
        <v>58</v>
      </c>
      <c r="E7" s="13"/>
      <c r="I7" s="11" t="s">
        <v>11</v>
      </c>
      <c r="J7" s="3"/>
      <c r="K7" s="3"/>
      <c r="L7" s="3"/>
      <c r="M7" s="23"/>
      <c r="T7" s="6"/>
    </row>
    <row r="8" spans="1:20">
      <c r="A8" s="9" t="s">
        <v>10</v>
      </c>
      <c r="B8" s="7">
        <v>45</v>
      </c>
      <c r="C8" s="7">
        <v>54</v>
      </c>
      <c r="D8" s="7">
        <v>48</v>
      </c>
      <c r="E8" s="13"/>
      <c r="I8" s="11" t="s">
        <v>13</v>
      </c>
      <c r="J8" s="3"/>
      <c r="K8" s="3"/>
      <c r="L8" s="3"/>
      <c r="M8" s="23"/>
      <c r="T8" s="6"/>
    </row>
    <row r="9" spans="1:20">
      <c r="A9" s="9" t="s">
        <v>12</v>
      </c>
      <c r="B9" s="7">
        <v>55</v>
      </c>
      <c r="C9" s="7">
        <v>67</v>
      </c>
      <c r="D9" s="7">
        <v>62</v>
      </c>
      <c r="E9" s="13"/>
      <c r="I9" s="12"/>
    </row>
    <row r="10" spans="1:20">
      <c r="A10" s="9" t="s">
        <v>14</v>
      </c>
      <c r="B10" s="7">
        <v>67</v>
      </c>
      <c r="C10" s="7">
        <v>49</v>
      </c>
      <c r="D10" s="7">
        <v>52</v>
      </c>
      <c r="E10" s="13"/>
      <c r="I10" s="11" t="s">
        <v>16</v>
      </c>
      <c r="J10" s="3"/>
      <c r="K10" s="3"/>
      <c r="L10" s="3"/>
    </row>
    <row r="11" spans="1:20" ht="15" thickBot="1">
      <c r="A11" s="9" t="s">
        <v>15</v>
      </c>
      <c r="B11" s="7">
        <v>61</v>
      </c>
      <c r="C11" s="7">
        <v>40</v>
      </c>
      <c r="D11" s="7">
        <v>55</v>
      </c>
      <c r="E11" s="13"/>
    </row>
    <row r="12" spans="1:20">
      <c r="A12" s="9" t="s">
        <v>17</v>
      </c>
      <c r="B12" s="7">
        <v>76</v>
      </c>
      <c r="C12" s="7">
        <v>69</v>
      </c>
      <c r="D12" s="7">
        <v>93</v>
      </c>
      <c r="E12" s="13"/>
      <c r="I12" s="43"/>
      <c r="J12" s="44"/>
      <c r="K12" s="44"/>
      <c r="L12" s="44"/>
      <c r="M12" s="44"/>
      <c r="N12" s="44"/>
      <c r="O12" s="44"/>
      <c r="P12" s="44"/>
      <c r="Q12" s="44"/>
      <c r="R12" s="44"/>
      <c r="S12" s="44"/>
      <c r="T12" s="45"/>
    </row>
    <row r="13" spans="1:20">
      <c r="A13" s="9" t="s">
        <v>18</v>
      </c>
      <c r="B13" s="7">
        <v>100</v>
      </c>
      <c r="C13" s="7">
        <v>96</v>
      </c>
      <c r="D13" s="7">
        <v>91</v>
      </c>
      <c r="E13" s="13"/>
      <c r="I13" s="46"/>
      <c r="J13" s="47"/>
      <c r="K13" s="47"/>
      <c r="L13" s="47"/>
      <c r="M13" s="47"/>
      <c r="N13" s="47"/>
      <c r="O13" s="47"/>
      <c r="P13" s="47"/>
      <c r="Q13" s="47"/>
      <c r="R13" s="47"/>
      <c r="S13" s="47"/>
      <c r="T13" s="48"/>
    </row>
    <row r="14" spans="1:20">
      <c r="A14" s="9" t="s">
        <v>19</v>
      </c>
      <c r="B14" s="7">
        <v>122</v>
      </c>
      <c r="C14" s="7">
        <v>125</v>
      </c>
      <c r="D14" s="7">
        <v>129</v>
      </c>
      <c r="E14" s="13"/>
      <c r="I14" s="46"/>
      <c r="J14" s="47"/>
      <c r="K14" s="47"/>
      <c r="L14" s="47"/>
      <c r="M14" s="47"/>
      <c r="N14" s="47"/>
      <c r="O14" s="47"/>
      <c r="P14" s="47"/>
      <c r="Q14" s="47"/>
      <c r="R14" s="47"/>
      <c r="S14" s="47"/>
      <c r="T14" s="48"/>
    </row>
    <row r="15" spans="1:20">
      <c r="A15" s="3"/>
      <c r="B15" s="3"/>
      <c r="C15" s="3"/>
      <c r="D15" s="3"/>
      <c r="E15" s="3"/>
      <c r="I15" s="46"/>
      <c r="J15" s="47"/>
      <c r="K15" s="47"/>
      <c r="L15" s="47"/>
      <c r="M15" s="47"/>
      <c r="N15" s="47"/>
      <c r="O15" s="47"/>
      <c r="P15" s="47"/>
      <c r="Q15" s="47"/>
      <c r="R15" s="47"/>
      <c r="S15" s="47"/>
      <c r="T15" s="48"/>
    </row>
    <row r="16" spans="1:20">
      <c r="I16" s="46"/>
      <c r="J16" s="47"/>
      <c r="K16" s="47"/>
      <c r="L16" s="47"/>
      <c r="M16" s="47"/>
      <c r="N16" s="47"/>
      <c r="O16" s="47"/>
      <c r="P16" s="47"/>
      <c r="Q16" s="47"/>
      <c r="R16" s="47"/>
      <c r="S16" s="47"/>
      <c r="T16" s="48"/>
    </row>
    <row r="17" spans="9:21">
      <c r="I17" s="46"/>
      <c r="J17" s="47"/>
      <c r="K17" s="47"/>
      <c r="L17" s="47"/>
      <c r="M17" s="47"/>
      <c r="N17" s="47"/>
      <c r="O17" s="47"/>
      <c r="P17" s="47"/>
      <c r="Q17" s="47"/>
      <c r="R17" s="47"/>
      <c r="S17" s="47"/>
      <c r="T17" s="48"/>
    </row>
    <row r="18" spans="9:21">
      <c r="I18" s="46"/>
      <c r="J18" s="47"/>
      <c r="K18" s="47"/>
      <c r="L18" s="47"/>
      <c r="M18" s="47"/>
      <c r="N18" s="47"/>
      <c r="O18" s="47"/>
      <c r="P18" s="47"/>
      <c r="Q18" s="47"/>
      <c r="R18" s="47"/>
      <c r="S18" s="47"/>
      <c r="T18" s="48"/>
    </row>
    <row r="19" spans="9:21">
      <c r="I19" s="46"/>
      <c r="J19" s="47"/>
      <c r="K19" s="47"/>
      <c r="L19" s="47"/>
      <c r="M19" s="47"/>
      <c r="N19" s="47"/>
      <c r="O19" s="47"/>
      <c r="P19" s="47"/>
      <c r="Q19" s="47"/>
      <c r="R19" s="47"/>
      <c r="S19" s="47"/>
      <c r="T19" s="48"/>
    </row>
    <row r="20" spans="9:21">
      <c r="I20" s="46"/>
      <c r="J20" s="47"/>
      <c r="K20" s="47"/>
      <c r="L20" s="47"/>
      <c r="M20" s="47"/>
      <c r="N20" s="47"/>
      <c r="O20" s="47"/>
      <c r="P20" s="47"/>
      <c r="Q20" s="47"/>
      <c r="R20" s="47"/>
      <c r="S20" s="47"/>
      <c r="T20" s="48"/>
    </row>
    <row r="21" spans="9:21">
      <c r="I21" s="46"/>
      <c r="J21" s="47"/>
      <c r="K21" s="47"/>
      <c r="L21" s="47"/>
      <c r="M21" s="47"/>
      <c r="N21" s="47"/>
      <c r="O21" s="47"/>
      <c r="P21" s="47"/>
      <c r="Q21" s="47"/>
      <c r="R21" s="47"/>
      <c r="S21" s="47"/>
      <c r="T21" s="48"/>
    </row>
    <row r="22" spans="9:21">
      <c r="I22" s="46"/>
      <c r="J22" s="47"/>
      <c r="K22" s="47"/>
      <c r="L22" s="47"/>
      <c r="M22" s="47"/>
      <c r="N22" s="47"/>
      <c r="O22" s="47"/>
      <c r="P22" s="47"/>
      <c r="Q22" s="47"/>
      <c r="R22" s="47"/>
      <c r="S22" s="47"/>
      <c r="T22" s="48"/>
    </row>
    <row r="23" spans="9:21">
      <c r="I23" s="46"/>
      <c r="J23" s="47"/>
      <c r="K23" s="47"/>
      <c r="L23" s="47"/>
      <c r="M23" s="47"/>
      <c r="N23" s="47"/>
      <c r="O23" s="47"/>
      <c r="P23" s="47"/>
      <c r="Q23" s="47"/>
      <c r="R23" s="47"/>
      <c r="S23" s="47"/>
      <c r="T23" s="48"/>
    </row>
    <row r="24" spans="9:21" ht="15" thickBot="1">
      <c r="I24" s="49"/>
      <c r="J24" s="50"/>
      <c r="K24" s="50"/>
      <c r="L24" s="50"/>
      <c r="M24" s="50"/>
      <c r="N24" s="50"/>
      <c r="O24" s="50"/>
      <c r="P24" s="50"/>
      <c r="Q24" s="50"/>
      <c r="R24" s="50"/>
      <c r="S24" s="50"/>
      <c r="T24" s="51"/>
    </row>
    <row r="26" spans="9:21">
      <c r="I26" s="12" t="s">
        <v>20</v>
      </c>
      <c r="M26" s="92"/>
    </row>
    <row r="27" spans="9:21">
      <c r="I27" s="12" t="s">
        <v>21</v>
      </c>
      <c r="M27" s="23"/>
    </row>
    <row r="28" spans="9:21">
      <c r="I28" s="12" t="s">
        <v>22</v>
      </c>
      <c r="M28" s="23"/>
    </row>
    <row r="29" spans="9:21">
      <c r="I29" s="12"/>
    </row>
    <row r="30" spans="9:21">
      <c r="I30" s="12" t="s">
        <v>23</v>
      </c>
    </row>
    <row r="31" spans="9:21" ht="15" thickBot="1">
      <c r="I31" s="12"/>
    </row>
    <row r="32" spans="9:21">
      <c r="I32" s="52" t="s">
        <v>24</v>
      </c>
      <c r="J32" s="30">
        <v>45292</v>
      </c>
      <c r="K32" s="30">
        <v>45323</v>
      </c>
      <c r="L32" s="30">
        <v>45352</v>
      </c>
      <c r="M32" s="30">
        <v>45383</v>
      </c>
      <c r="N32" s="30">
        <v>45413</v>
      </c>
      <c r="O32" s="30">
        <v>45444</v>
      </c>
      <c r="P32" s="30">
        <v>45474</v>
      </c>
      <c r="Q32" s="30">
        <v>45505</v>
      </c>
      <c r="R32" s="30">
        <v>45536</v>
      </c>
      <c r="S32" s="30">
        <v>45566</v>
      </c>
      <c r="T32" s="30">
        <v>45597</v>
      </c>
      <c r="U32" s="32">
        <v>45627</v>
      </c>
    </row>
    <row r="33" spans="6:21">
      <c r="I33" s="53"/>
      <c r="J33" s="31"/>
      <c r="K33" s="31"/>
      <c r="L33" s="31"/>
      <c r="M33" s="31"/>
      <c r="N33" s="31"/>
      <c r="O33" s="31"/>
      <c r="P33" s="31"/>
      <c r="Q33" s="31"/>
      <c r="R33" s="31"/>
      <c r="S33" s="31"/>
      <c r="T33" s="31"/>
      <c r="U33" s="33"/>
    </row>
    <row r="34" spans="6:21">
      <c r="I34" s="62" t="s">
        <v>25</v>
      </c>
      <c r="J34" s="64"/>
      <c r="K34" s="64"/>
      <c r="L34" s="64"/>
      <c r="M34" s="64"/>
      <c r="N34" s="64"/>
      <c r="O34" s="64"/>
      <c r="P34" s="64"/>
      <c r="Q34" s="64"/>
      <c r="R34" s="64"/>
      <c r="S34" s="64"/>
      <c r="T34" s="64"/>
      <c r="U34" s="66"/>
    </row>
    <row r="35" spans="6:21" ht="15" thickBot="1">
      <c r="I35" s="63"/>
      <c r="J35" s="65"/>
      <c r="K35" s="65"/>
      <c r="L35" s="65"/>
      <c r="M35" s="65"/>
      <c r="N35" s="65"/>
      <c r="O35" s="65"/>
      <c r="P35" s="65"/>
      <c r="Q35" s="65"/>
      <c r="R35" s="65"/>
      <c r="S35" s="65"/>
      <c r="T35" s="65"/>
      <c r="U35" s="67"/>
    </row>
    <row r="36" spans="6:21">
      <c r="I36" s="12"/>
    </row>
    <row r="37" spans="6:21" ht="15" thickBot="1"/>
    <row r="38" spans="6:21">
      <c r="I38" s="70" t="s">
        <v>26</v>
      </c>
      <c r="J38" s="71"/>
      <c r="K38" s="71"/>
      <c r="L38" s="71"/>
      <c r="M38" s="71"/>
      <c r="N38" s="71"/>
      <c r="O38" s="71"/>
      <c r="P38" s="71"/>
      <c r="Q38" s="72"/>
    </row>
    <row r="39" spans="6:21" ht="45" customHeight="1">
      <c r="F39" s="56" t="s">
        <v>27</v>
      </c>
      <c r="G39" s="57"/>
      <c r="I39" s="73"/>
      <c r="J39" s="74"/>
      <c r="K39" s="74"/>
      <c r="L39" s="74"/>
      <c r="M39" s="74"/>
      <c r="N39" s="74"/>
      <c r="O39" s="74"/>
      <c r="P39" s="74"/>
      <c r="Q39" s="75"/>
    </row>
    <row r="40" spans="6:21" ht="15.75" customHeight="1" thickBot="1">
      <c r="F40" s="3" t="s">
        <v>24</v>
      </c>
      <c r="G40" s="3" t="s">
        <v>28</v>
      </c>
      <c r="I40" s="76"/>
      <c r="J40" s="77"/>
      <c r="K40" s="77"/>
      <c r="L40" s="77"/>
      <c r="M40" s="77"/>
      <c r="N40" s="77"/>
      <c r="O40" s="77"/>
      <c r="P40" s="77"/>
      <c r="Q40" s="78"/>
    </row>
    <row r="41" spans="6:21">
      <c r="F41" s="13">
        <v>1</v>
      </c>
      <c r="G41" s="13">
        <v>86</v>
      </c>
    </row>
    <row r="42" spans="6:21">
      <c r="F42" s="13">
        <v>2</v>
      </c>
      <c r="G42" s="13">
        <v>85</v>
      </c>
      <c r="I42" s="12" t="s">
        <v>29</v>
      </c>
      <c r="T42" s="6"/>
    </row>
    <row r="43" spans="6:21" ht="15" thickBot="1">
      <c r="F43" s="13">
        <v>3</v>
      </c>
      <c r="G43" s="13">
        <v>97</v>
      </c>
      <c r="I43"/>
      <c r="T43" s="6"/>
    </row>
    <row r="44" spans="6:21">
      <c r="F44" s="13">
        <v>4</v>
      </c>
      <c r="G44" s="13">
        <v>102</v>
      </c>
      <c r="I44" s="43"/>
      <c r="J44" s="44"/>
      <c r="K44" s="44"/>
      <c r="L44" s="44"/>
      <c r="M44" s="44"/>
      <c r="N44" s="44"/>
      <c r="O44" s="44"/>
      <c r="P44" s="44"/>
      <c r="Q44" s="44"/>
      <c r="R44" s="44"/>
      <c r="S44" s="44"/>
      <c r="T44" s="45"/>
    </row>
    <row r="45" spans="6:21">
      <c r="F45" s="13">
        <v>5</v>
      </c>
      <c r="G45" s="13">
        <v>109</v>
      </c>
      <c r="I45" s="46"/>
      <c r="J45" s="47"/>
      <c r="K45" s="47"/>
      <c r="L45" s="47"/>
      <c r="M45" s="47"/>
      <c r="N45" s="47"/>
      <c r="O45" s="47"/>
      <c r="P45" s="47"/>
      <c r="Q45" s="47"/>
      <c r="R45" s="47"/>
      <c r="S45" s="47"/>
      <c r="T45" s="48"/>
    </row>
    <row r="46" spans="6:21">
      <c r="F46" s="13">
        <v>6</v>
      </c>
      <c r="G46" s="13">
        <v>106</v>
      </c>
      <c r="I46" s="46"/>
      <c r="J46" s="47"/>
      <c r="K46" s="47"/>
      <c r="L46" s="47"/>
      <c r="M46" s="47"/>
      <c r="N46" s="47"/>
      <c r="O46" s="47"/>
      <c r="P46" s="47"/>
      <c r="Q46" s="47"/>
      <c r="R46" s="47"/>
      <c r="S46" s="47"/>
      <c r="T46" s="48"/>
    </row>
    <row r="47" spans="6:21">
      <c r="F47" s="13">
        <v>7</v>
      </c>
      <c r="G47" s="13">
        <v>120</v>
      </c>
      <c r="I47" s="46"/>
      <c r="J47" s="47"/>
      <c r="K47" s="47"/>
      <c r="L47" s="47"/>
      <c r="M47" s="47"/>
      <c r="N47" s="47"/>
      <c r="O47" s="47"/>
      <c r="P47" s="47"/>
      <c r="Q47" s="47"/>
      <c r="R47" s="47"/>
      <c r="S47" s="47"/>
      <c r="T47" s="48"/>
    </row>
    <row r="48" spans="6:21">
      <c r="F48" s="13">
        <v>8</v>
      </c>
      <c r="G48" s="13">
        <v>107</v>
      </c>
      <c r="I48" s="46"/>
      <c r="J48" s="47"/>
      <c r="K48" s="47"/>
      <c r="L48" s="47"/>
      <c r="M48" s="47"/>
      <c r="N48" s="47"/>
      <c r="O48" s="47"/>
      <c r="P48" s="47"/>
      <c r="Q48" s="47"/>
      <c r="R48" s="47"/>
      <c r="S48" s="47"/>
      <c r="T48" s="48"/>
    </row>
    <row r="49" spans="6:20">
      <c r="F49" s="13">
        <v>9</v>
      </c>
      <c r="G49" s="13">
        <v>115</v>
      </c>
      <c r="I49" s="46"/>
      <c r="J49" s="47"/>
      <c r="K49" s="47"/>
      <c r="L49" s="47"/>
      <c r="M49" s="47"/>
      <c r="N49" s="47"/>
      <c r="O49" s="47"/>
      <c r="P49" s="47"/>
      <c r="Q49" s="47"/>
      <c r="R49" s="47"/>
      <c r="S49" s="47"/>
      <c r="T49" s="48"/>
    </row>
    <row r="50" spans="6:20">
      <c r="F50" s="13">
        <v>10</v>
      </c>
      <c r="G50" s="13">
        <v>124</v>
      </c>
      <c r="I50" s="46"/>
      <c r="J50" s="47"/>
      <c r="K50" s="47"/>
      <c r="L50" s="47"/>
      <c r="M50" s="47"/>
      <c r="N50" s="47"/>
      <c r="O50" s="47"/>
      <c r="P50" s="47"/>
      <c r="Q50" s="47"/>
      <c r="R50" s="47"/>
      <c r="S50" s="47"/>
      <c r="T50" s="48"/>
    </row>
    <row r="51" spans="6:20">
      <c r="F51" s="13">
        <v>11</v>
      </c>
      <c r="G51" s="13">
        <v>127</v>
      </c>
      <c r="I51" s="46"/>
      <c r="J51" s="47"/>
      <c r="K51" s="47"/>
      <c r="L51" s="47"/>
      <c r="M51" s="47"/>
      <c r="N51" s="47"/>
      <c r="O51" s="47"/>
      <c r="P51" s="47"/>
      <c r="Q51" s="47"/>
      <c r="R51" s="47"/>
      <c r="S51" s="47"/>
      <c r="T51" s="48"/>
    </row>
    <row r="52" spans="6:20">
      <c r="F52" s="13">
        <v>12</v>
      </c>
      <c r="G52" s="13">
        <v>143</v>
      </c>
      <c r="I52" s="46"/>
      <c r="J52" s="47"/>
      <c r="K52" s="47"/>
      <c r="L52" s="47"/>
      <c r="M52" s="47"/>
      <c r="N52" s="47"/>
      <c r="O52" s="47"/>
      <c r="P52" s="47"/>
      <c r="Q52" s="47"/>
      <c r="R52" s="47"/>
      <c r="S52" s="47"/>
      <c r="T52" s="48"/>
    </row>
    <row r="53" spans="6:20">
      <c r="F53" s="13">
        <v>13</v>
      </c>
      <c r="G53" s="13">
        <v>135</v>
      </c>
      <c r="I53" s="46"/>
      <c r="J53" s="47"/>
      <c r="K53" s="47"/>
      <c r="L53" s="47"/>
      <c r="M53" s="47"/>
      <c r="N53" s="47"/>
      <c r="O53" s="47"/>
      <c r="P53" s="47"/>
      <c r="Q53" s="47"/>
      <c r="R53" s="47"/>
      <c r="S53" s="47"/>
      <c r="T53" s="48"/>
    </row>
    <row r="54" spans="6:20">
      <c r="F54" s="13">
        <v>14</v>
      </c>
      <c r="G54" s="13">
        <v>142</v>
      </c>
      <c r="I54" s="46"/>
      <c r="J54" s="47"/>
      <c r="K54" s="47"/>
      <c r="L54" s="47"/>
      <c r="M54" s="47"/>
      <c r="N54" s="47"/>
      <c r="O54" s="47"/>
      <c r="P54" s="47"/>
      <c r="Q54" s="47"/>
      <c r="R54" s="47"/>
      <c r="S54" s="47"/>
      <c r="T54" s="48"/>
    </row>
    <row r="55" spans="6:20">
      <c r="F55" s="13">
        <v>15</v>
      </c>
      <c r="G55" s="13">
        <v>144</v>
      </c>
      <c r="I55" s="46"/>
      <c r="J55" s="47"/>
      <c r="K55" s="47"/>
      <c r="L55" s="47"/>
      <c r="M55" s="47"/>
      <c r="N55" s="47"/>
      <c r="O55" s="47"/>
      <c r="P55" s="47"/>
      <c r="Q55" s="47"/>
      <c r="R55" s="47"/>
      <c r="S55" s="47"/>
      <c r="T55" s="48"/>
    </row>
    <row r="56" spans="6:20" ht="15" thickBot="1">
      <c r="F56" s="13">
        <v>16</v>
      </c>
      <c r="G56" s="13">
        <v>146</v>
      </c>
      <c r="I56" s="49"/>
      <c r="J56" s="50"/>
      <c r="K56" s="50"/>
      <c r="L56" s="50"/>
      <c r="M56" s="50"/>
      <c r="N56" s="50"/>
      <c r="O56" s="50"/>
      <c r="P56" s="50"/>
      <c r="Q56" s="50"/>
      <c r="R56" s="50"/>
      <c r="S56" s="50"/>
      <c r="T56" s="51"/>
    </row>
    <row r="57" spans="6:20">
      <c r="F57" s="13">
        <v>17</v>
      </c>
      <c r="G57" s="13">
        <v>158</v>
      </c>
      <c r="I57"/>
      <c r="T57" s="6"/>
    </row>
    <row r="58" spans="6:20">
      <c r="F58" s="13">
        <v>18</v>
      </c>
      <c r="G58" s="13">
        <v>160</v>
      </c>
      <c r="I58" t="s">
        <v>30</v>
      </c>
      <c r="N58" s="12" t="s">
        <v>31</v>
      </c>
      <c r="T58" s="6"/>
    </row>
    <row r="59" spans="6:20" ht="15" thickBot="1">
      <c r="F59" s="13">
        <v>19</v>
      </c>
      <c r="G59" s="13">
        <v>136</v>
      </c>
      <c r="I59"/>
      <c r="T59" s="6"/>
    </row>
    <row r="60" spans="6:20" ht="15" thickBot="1">
      <c r="F60" s="13">
        <v>20</v>
      </c>
      <c r="G60" s="13">
        <v>165</v>
      </c>
      <c r="I60" s="52" t="s">
        <v>24</v>
      </c>
      <c r="J60" s="58">
        <v>25</v>
      </c>
      <c r="K60" s="58">
        <v>26</v>
      </c>
      <c r="L60" s="60">
        <v>27</v>
      </c>
      <c r="N60" s="91"/>
      <c r="T60" s="6"/>
    </row>
    <row r="61" spans="6:20">
      <c r="F61" s="13">
        <v>21</v>
      </c>
      <c r="G61" s="13">
        <v>172</v>
      </c>
      <c r="I61" s="53"/>
      <c r="J61" s="59"/>
      <c r="K61" s="59"/>
      <c r="L61" s="61"/>
      <c r="T61" s="6"/>
    </row>
    <row r="62" spans="6:20">
      <c r="F62" s="13">
        <v>22</v>
      </c>
      <c r="G62" s="13">
        <v>188</v>
      </c>
      <c r="I62" s="62" t="s">
        <v>25</v>
      </c>
      <c r="J62" s="64"/>
      <c r="K62" s="64"/>
      <c r="L62" s="64"/>
      <c r="T62" s="6"/>
    </row>
    <row r="63" spans="6:20" ht="15" thickBot="1">
      <c r="F63" s="13">
        <v>23</v>
      </c>
      <c r="G63" s="13">
        <v>165</v>
      </c>
      <c r="I63" s="63"/>
      <c r="J63" s="65"/>
      <c r="K63" s="65"/>
      <c r="L63" s="65"/>
      <c r="T63" s="6"/>
    </row>
    <row r="64" spans="6:20">
      <c r="F64" s="13">
        <v>24</v>
      </c>
      <c r="G64" s="13">
        <v>176</v>
      </c>
      <c r="I64"/>
      <c r="T64" s="6"/>
    </row>
    <row r="65" spans="9:20">
      <c r="I65"/>
      <c r="T65" s="6"/>
    </row>
    <row r="66" spans="9:20">
      <c r="I66"/>
      <c r="T66" s="6"/>
    </row>
    <row r="67" spans="9:20">
      <c r="I67"/>
      <c r="T67" s="6"/>
    </row>
    <row r="68" spans="9:20">
      <c r="I68"/>
      <c r="T68" s="6"/>
    </row>
    <row r="69" spans="9:20">
      <c r="I69"/>
    </row>
    <row r="70" spans="9:20">
      <c r="I70"/>
    </row>
    <row r="71" spans="9:20">
      <c r="I71"/>
    </row>
    <row r="72" spans="9:20">
      <c r="I72"/>
    </row>
    <row r="73" spans="9:20">
      <c r="I73"/>
    </row>
    <row r="74" spans="9:20">
      <c r="I74"/>
    </row>
    <row r="75" spans="9:20">
      <c r="I75"/>
    </row>
    <row r="76" spans="9:20">
      <c r="I76"/>
    </row>
    <row r="77" spans="9:20">
      <c r="I77"/>
    </row>
    <row r="78" spans="9:20">
      <c r="I78"/>
    </row>
    <row r="79" spans="9:20">
      <c r="I79"/>
    </row>
  </sheetData>
  <mergeCells count="40">
    <mergeCell ref="I62:I63"/>
    <mergeCell ref="J62:J63"/>
    <mergeCell ref="K62:K63"/>
    <mergeCell ref="L62:L63"/>
    <mergeCell ref="U34:U35"/>
    <mergeCell ref="I38:Q40"/>
    <mergeCell ref="O34:O35"/>
    <mergeCell ref="P34:P35"/>
    <mergeCell ref="Q34:Q35"/>
    <mergeCell ref="R34:R35"/>
    <mergeCell ref="S34:S35"/>
    <mergeCell ref="T34:T35"/>
    <mergeCell ref="I34:I35"/>
    <mergeCell ref="J34:J35"/>
    <mergeCell ref="K34:K35"/>
    <mergeCell ref="L34:L35"/>
    <mergeCell ref="F39:G39"/>
    <mergeCell ref="I44:T56"/>
    <mergeCell ref="I60:I61"/>
    <mergeCell ref="J60:J61"/>
    <mergeCell ref="K60:K61"/>
    <mergeCell ref="L60:L61"/>
    <mergeCell ref="M34:M35"/>
    <mergeCell ref="N34:N35"/>
    <mergeCell ref="P32:P33"/>
    <mergeCell ref="Q32:Q33"/>
    <mergeCell ref="R32:R33"/>
    <mergeCell ref="A1:E1"/>
    <mergeCell ref="S32:S33"/>
    <mergeCell ref="T32:T33"/>
    <mergeCell ref="U32:U33"/>
    <mergeCell ref="I1:P3"/>
    <mergeCell ref="I12:T24"/>
    <mergeCell ref="I32:I33"/>
    <mergeCell ref="J32:J33"/>
    <mergeCell ref="K32:K33"/>
    <mergeCell ref="L32:L33"/>
    <mergeCell ref="M32:M33"/>
    <mergeCell ref="N32:N33"/>
    <mergeCell ref="O32:O33"/>
  </mergeCells>
  <dataValidations count="1">
    <dataValidation type="list" allowBlank="1" showInputMessage="1" showErrorMessage="1" sqref="M6:M8" xr:uid="{0C6AAC37-F93A-405C-A0C8-9CF0F53EBA7C}">
      <formula1>"Yes,No"</formula1>
    </dataValidation>
  </dataValidation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706AAF-9FA4-495D-92A6-1BE0B946AF40}">
  <sheetPr>
    <tabColor rgb="FFFF0000"/>
  </sheetPr>
  <dimension ref="A1:W88"/>
  <sheetViews>
    <sheetView tabSelected="1" topLeftCell="A4" zoomScale="62" zoomScaleNormal="110" workbookViewId="0">
      <selection activeCell="F37" sqref="F37"/>
    </sheetView>
  </sheetViews>
  <sheetFormatPr defaultColWidth="9.109375" defaultRowHeight="14.4"/>
  <cols>
    <col min="1" max="1" width="15.6640625" style="1" customWidth="1"/>
    <col min="2" max="4" width="12.6640625" style="1" customWidth="1"/>
    <col min="5" max="7" width="14.44140625" style="1" customWidth="1"/>
    <col min="8" max="8" width="3.6640625" style="1" customWidth="1"/>
    <col min="9" max="16" width="13.5546875" style="1" customWidth="1"/>
    <col min="17" max="20" width="12.6640625" style="1" customWidth="1"/>
    <col min="21" max="21" width="12.5546875" style="6" customWidth="1"/>
    <col min="22" max="16384" width="9.109375" style="6"/>
  </cols>
  <sheetData>
    <row r="1" spans="1:23" ht="15" customHeight="1">
      <c r="A1" s="27" t="s">
        <v>0</v>
      </c>
      <c r="B1" s="28"/>
      <c r="C1" s="28"/>
      <c r="D1" s="28"/>
      <c r="E1" s="29"/>
      <c r="F1" s="8"/>
      <c r="G1" s="8"/>
      <c r="I1" s="79" t="s">
        <v>1</v>
      </c>
      <c r="J1" s="79"/>
      <c r="K1" s="79"/>
      <c r="L1" s="79"/>
      <c r="M1" s="79"/>
      <c r="N1" s="79"/>
      <c r="O1" s="79"/>
      <c r="P1" s="79"/>
    </row>
    <row r="2" spans="1:23" ht="54" customHeight="1">
      <c r="A2" s="3"/>
      <c r="B2" s="3">
        <v>2021</v>
      </c>
      <c r="C2" s="3">
        <v>2022</v>
      </c>
      <c r="D2" s="3">
        <v>2023</v>
      </c>
      <c r="E2" s="21" t="s">
        <v>43</v>
      </c>
      <c r="F2" s="14"/>
      <c r="I2" s="79"/>
      <c r="J2" s="79"/>
      <c r="K2" s="79"/>
      <c r="L2" s="79"/>
      <c r="M2" s="79"/>
      <c r="N2" s="79"/>
      <c r="O2" s="79"/>
      <c r="P2" s="79"/>
    </row>
    <row r="3" spans="1:23">
      <c r="A3" s="9" t="s">
        <v>2</v>
      </c>
      <c r="B3" s="7">
        <v>67</v>
      </c>
      <c r="C3" s="7">
        <v>72</v>
      </c>
      <c r="D3" s="7">
        <v>80</v>
      </c>
      <c r="E3" s="4">
        <f>AVERAGE(B3:D3)</f>
        <v>73</v>
      </c>
      <c r="F3" s="15"/>
      <c r="G3" s="16"/>
      <c r="I3" s="79"/>
      <c r="J3" s="79"/>
      <c r="K3" s="79"/>
      <c r="L3" s="79"/>
      <c r="M3" s="79"/>
      <c r="N3" s="79"/>
      <c r="O3" s="79"/>
      <c r="P3" s="79"/>
    </row>
    <row r="4" spans="1:23">
      <c r="A4" s="9" t="s">
        <v>3</v>
      </c>
      <c r="B4" s="7">
        <v>56</v>
      </c>
      <c r="C4" s="7">
        <v>61</v>
      </c>
      <c r="D4" s="7">
        <v>58</v>
      </c>
      <c r="E4" s="4">
        <f t="shared" ref="E4:E14" si="0">AVERAGE(B4:D4)</f>
        <v>58.333333333333336</v>
      </c>
      <c r="F4" s="15"/>
      <c r="G4" s="16"/>
      <c r="I4" s="79"/>
      <c r="J4" s="79"/>
      <c r="K4" s="79"/>
      <c r="L4" s="79"/>
      <c r="M4" s="79"/>
      <c r="N4" s="79"/>
      <c r="O4" s="79"/>
      <c r="P4" s="79"/>
    </row>
    <row r="5" spans="1:23">
      <c r="A5" s="9" t="s">
        <v>4</v>
      </c>
      <c r="B5" s="7">
        <v>63</v>
      </c>
      <c r="C5" s="7">
        <v>44</v>
      </c>
      <c r="D5" s="7">
        <v>55</v>
      </c>
      <c r="E5" s="4">
        <f t="shared" si="0"/>
        <v>54</v>
      </c>
      <c r="F5" s="15"/>
      <c r="G5" s="16"/>
    </row>
    <row r="6" spans="1:23">
      <c r="A6" s="9" t="s">
        <v>5</v>
      </c>
      <c r="B6" s="7">
        <v>46</v>
      </c>
      <c r="C6" s="7">
        <v>55</v>
      </c>
      <c r="D6" s="7">
        <v>66</v>
      </c>
      <c r="E6" s="4">
        <f t="shared" si="0"/>
        <v>55.666666666666664</v>
      </c>
      <c r="F6" s="15"/>
      <c r="G6" s="16"/>
      <c r="M6" s="10" t="s">
        <v>6</v>
      </c>
      <c r="N6" s="10" t="s">
        <v>7</v>
      </c>
    </row>
    <row r="7" spans="1:23">
      <c r="A7" s="9" t="s">
        <v>8</v>
      </c>
      <c r="B7" s="7">
        <v>55</v>
      </c>
      <c r="C7" s="7">
        <v>56</v>
      </c>
      <c r="D7" s="7">
        <v>58</v>
      </c>
      <c r="E7" s="4">
        <f t="shared" si="0"/>
        <v>56.333333333333336</v>
      </c>
      <c r="F7" s="15"/>
      <c r="G7" s="16"/>
      <c r="I7" s="11" t="s">
        <v>9</v>
      </c>
      <c r="J7" s="3"/>
      <c r="K7" s="3"/>
      <c r="L7" s="3"/>
      <c r="M7" s="23" t="s">
        <v>32</v>
      </c>
      <c r="N7" s="23"/>
    </row>
    <row r="8" spans="1:23">
      <c r="A8" s="9" t="s">
        <v>10</v>
      </c>
      <c r="B8" s="7">
        <v>45</v>
      </c>
      <c r="C8" s="7">
        <v>54</v>
      </c>
      <c r="D8" s="7">
        <v>48</v>
      </c>
      <c r="E8" s="4">
        <f t="shared" si="0"/>
        <v>49</v>
      </c>
      <c r="F8" s="15"/>
      <c r="G8" s="16"/>
      <c r="I8" s="11" t="s">
        <v>11</v>
      </c>
      <c r="J8" s="3"/>
      <c r="K8" s="3"/>
      <c r="L8" s="3"/>
      <c r="M8" s="23"/>
      <c r="N8" s="23" t="s">
        <v>32</v>
      </c>
    </row>
    <row r="9" spans="1:23">
      <c r="A9" s="9" t="s">
        <v>12</v>
      </c>
      <c r="B9" s="7">
        <v>55</v>
      </c>
      <c r="C9" s="7">
        <v>67</v>
      </c>
      <c r="D9" s="7">
        <v>62</v>
      </c>
      <c r="E9" s="4">
        <f t="shared" si="0"/>
        <v>61.333333333333336</v>
      </c>
      <c r="F9" s="15"/>
      <c r="G9" s="16"/>
      <c r="I9" s="11" t="s">
        <v>13</v>
      </c>
      <c r="J9" s="3"/>
      <c r="K9" s="3"/>
      <c r="L9" s="3"/>
      <c r="M9" s="23" t="s">
        <v>32</v>
      </c>
      <c r="N9" s="23"/>
    </row>
    <row r="10" spans="1:23">
      <c r="A10" s="9" t="s">
        <v>14</v>
      </c>
      <c r="B10" s="7">
        <v>67</v>
      </c>
      <c r="C10" s="7">
        <v>49</v>
      </c>
      <c r="D10" s="7">
        <v>52</v>
      </c>
      <c r="E10" s="4">
        <f t="shared" si="0"/>
        <v>56</v>
      </c>
      <c r="F10" s="15"/>
      <c r="G10" s="16"/>
      <c r="I10" s="12"/>
    </row>
    <row r="11" spans="1:23">
      <c r="A11" s="9" t="s">
        <v>15</v>
      </c>
      <c r="B11" s="7">
        <v>61</v>
      </c>
      <c r="C11" s="7">
        <v>40</v>
      </c>
      <c r="D11" s="7">
        <v>55</v>
      </c>
      <c r="E11" s="4">
        <f t="shared" si="0"/>
        <v>52</v>
      </c>
      <c r="F11" s="15"/>
      <c r="G11" s="16"/>
      <c r="I11" s="11" t="s">
        <v>16</v>
      </c>
      <c r="J11" s="3"/>
      <c r="K11" s="3"/>
      <c r="L11" s="3"/>
    </row>
    <row r="12" spans="1:23" ht="15" thickBot="1">
      <c r="A12" s="9" t="s">
        <v>17</v>
      </c>
      <c r="B12" s="7">
        <v>76</v>
      </c>
      <c r="C12" s="7">
        <v>69</v>
      </c>
      <c r="D12" s="7">
        <v>93</v>
      </c>
      <c r="E12" s="4">
        <f t="shared" si="0"/>
        <v>79.333333333333329</v>
      </c>
      <c r="F12" s="15"/>
      <c r="G12" s="16"/>
    </row>
    <row r="13" spans="1:23">
      <c r="A13" s="9" t="s">
        <v>18</v>
      </c>
      <c r="B13" s="7">
        <v>100</v>
      </c>
      <c r="C13" s="7">
        <v>96</v>
      </c>
      <c r="D13" s="7">
        <v>91</v>
      </c>
      <c r="E13" s="4">
        <f t="shared" si="0"/>
        <v>95.666666666666671</v>
      </c>
      <c r="F13" s="15"/>
      <c r="G13" s="16"/>
      <c r="I13" s="80"/>
      <c r="J13" s="81"/>
      <c r="K13" s="81"/>
      <c r="L13" s="81"/>
      <c r="M13" s="81"/>
      <c r="N13" s="81"/>
      <c r="O13" s="81"/>
      <c r="P13" s="81"/>
      <c r="Q13" s="81"/>
      <c r="R13" s="81"/>
      <c r="S13" s="81"/>
      <c r="T13" s="82"/>
      <c r="W13" s="7">
        <v>67</v>
      </c>
    </row>
    <row r="14" spans="1:23">
      <c r="A14" s="9" t="s">
        <v>19</v>
      </c>
      <c r="B14" s="7">
        <v>122</v>
      </c>
      <c r="C14" s="7">
        <v>125</v>
      </c>
      <c r="D14" s="7">
        <v>129</v>
      </c>
      <c r="E14" s="4">
        <f t="shared" si="0"/>
        <v>125.33333333333333</v>
      </c>
      <c r="F14" s="15"/>
      <c r="G14" s="16"/>
      <c r="I14" s="83"/>
      <c r="J14" s="84"/>
      <c r="K14" s="84"/>
      <c r="L14" s="84"/>
      <c r="M14" s="84"/>
      <c r="N14" s="84"/>
      <c r="O14" s="84"/>
      <c r="P14" s="84"/>
      <c r="Q14" s="84"/>
      <c r="R14" s="84"/>
      <c r="S14" s="84"/>
      <c r="T14" s="85"/>
      <c r="W14" s="7">
        <v>56</v>
      </c>
    </row>
    <row r="15" spans="1:23">
      <c r="A15" s="3" t="s">
        <v>33</v>
      </c>
      <c r="B15" s="4">
        <f>AVERAGE(B3:B14)</f>
        <v>67.75</v>
      </c>
      <c r="C15" s="4">
        <f t="shared" ref="C15:D15" si="1">AVERAGE(C3:C14)</f>
        <v>65.666666666666671</v>
      </c>
      <c r="D15" s="4">
        <f t="shared" si="1"/>
        <v>70.583333333333329</v>
      </c>
      <c r="E15" s="4">
        <f>AVERAGE(E3:E14)</f>
        <v>68</v>
      </c>
      <c r="I15" s="83"/>
      <c r="J15" s="84"/>
      <c r="K15" s="84"/>
      <c r="L15" s="84"/>
      <c r="M15" s="84"/>
      <c r="N15" s="84"/>
      <c r="O15" s="84"/>
      <c r="P15" s="84"/>
      <c r="Q15" s="84"/>
      <c r="R15" s="84"/>
      <c r="S15" s="84"/>
      <c r="T15" s="85"/>
      <c r="W15" s="7">
        <v>63</v>
      </c>
    </row>
    <row r="16" spans="1:23">
      <c r="D16" s="17"/>
      <c r="E16" s="2"/>
      <c r="I16" s="83"/>
      <c r="J16" s="84"/>
      <c r="K16" s="84"/>
      <c r="L16" s="84"/>
      <c r="M16" s="84"/>
      <c r="N16" s="84"/>
      <c r="O16" s="84"/>
      <c r="P16" s="84"/>
      <c r="Q16" s="84"/>
      <c r="R16" s="84"/>
      <c r="S16" s="84"/>
      <c r="T16" s="85"/>
      <c r="W16" s="7">
        <v>46</v>
      </c>
    </row>
    <row r="17" spans="1:23">
      <c r="I17" s="83"/>
      <c r="J17" s="84"/>
      <c r="K17" s="84"/>
      <c r="L17" s="84"/>
      <c r="M17" s="84"/>
      <c r="N17" s="84"/>
      <c r="O17" s="84"/>
      <c r="P17" s="84"/>
      <c r="Q17" s="84"/>
      <c r="R17" s="84"/>
      <c r="S17" s="84"/>
      <c r="T17" s="85"/>
      <c r="W17" s="7">
        <v>55</v>
      </c>
    </row>
    <row r="18" spans="1:23">
      <c r="A18" s="12" t="s">
        <v>34</v>
      </c>
      <c r="I18" s="83"/>
      <c r="J18" s="84"/>
      <c r="K18" s="84"/>
      <c r="L18" s="84"/>
      <c r="M18" s="84"/>
      <c r="N18" s="84"/>
      <c r="O18" s="84"/>
      <c r="P18" s="84"/>
      <c r="Q18" s="84"/>
      <c r="R18" s="84"/>
      <c r="S18" s="84"/>
      <c r="T18" s="85"/>
      <c r="W18" s="7">
        <v>45</v>
      </c>
    </row>
    <row r="19" spans="1:23" ht="29.25" customHeight="1">
      <c r="E19" s="89" t="s">
        <v>35</v>
      </c>
      <c r="F19" s="90" t="s">
        <v>36</v>
      </c>
      <c r="I19" s="83"/>
      <c r="J19" s="84"/>
      <c r="K19" s="84"/>
      <c r="L19" s="84"/>
      <c r="M19" s="84"/>
      <c r="N19" s="84"/>
      <c r="O19" s="84"/>
      <c r="P19" s="84"/>
      <c r="Q19" s="84"/>
      <c r="R19" s="84"/>
      <c r="S19" s="84"/>
      <c r="T19" s="85"/>
      <c r="W19" s="7">
        <v>55</v>
      </c>
    </row>
    <row r="20" spans="1:23" ht="29.25" customHeight="1">
      <c r="B20" s="3">
        <v>2021</v>
      </c>
      <c r="C20" s="3">
        <v>2022</v>
      </c>
      <c r="D20" s="18">
        <v>2023</v>
      </c>
      <c r="E20" s="89"/>
      <c r="F20" s="90"/>
      <c r="I20" s="83"/>
      <c r="J20" s="84"/>
      <c r="K20" s="84"/>
      <c r="L20" s="84"/>
      <c r="M20" s="84"/>
      <c r="N20" s="84"/>
      <c r="O20" s="84"/>
      <c r="P20" s="84"/>
      <c r="Q20" s="84"/>
      <c r="R20" s="84"/>
      <c r="S20" s="84"/>
      <c r="T20" s="85"/>
      <c r="W20" s="7">
        <v>67</v>
      </c>
    </row>
    <row r="21" spans="1:23">
      <c r="A21" s="9" t="s">
        <v>2</v>
      </c>
      <c r="B21" s="5">
        <f>B3/$B$15</f>
        <v>0.98892988929889303</v>
      </c>
      <c r="C21" s="5">
        <f>C3/$C$15</f>
        <v>1.0964467005076142</v>
      </c>
      <c r="D21" s="5">
        <f>D3/$D$15</f>
        <v>1.1334120425029517</v>
      </c>
      <c r="E21" s="5">
        <f>AVERAGE(B21:D21)</f>
        <v>1.072929544103153</v>
      </c>
      <c r="F21" s="13">
        <f>$B$49*E21</f>
        <v>72.962428069180433</v>
      </c>
      <c r="I21" s="83"/>
      <c r="J21" s="84"/>
      <c r="K21" s="84"/>
      <c r="L21" s="84"/>
      <c r="M21" s="84"/>
      <c r="N21" s="84"/>
      <c r="O21" s="84"/>
      <c r="P21" s="84"/>
      <c r="Q21" s="84"/>
      <c r="R21" s="84"/>
      <c r="S21" s="84"/>
      <c r="T21" s="85"/>
      <c r="W21" s="7">
        <v>61</v>
      </c>
    </row>
    <row r="22" spans="1:23">
      <c r="A22" s="9" t="s">
        <v>3</v>
      </c>
      <c r="B22" s="5">
        <f t="shared" ref="B22:B32" si="2">B4/$B$15</f>
        <v>0.82656826568265684</v>
      </c>
      <c r="C22" s="5">
        <f t="shared" ref="C22:C32" si="3">C4/$C$15</f>
        <v>0.92893401015228416</v>
      </c>
      <c r="D22" s="5">
        <f t="shared" ref="D22:D32" si="4">D4/$D$15</f>
        <v>0.82172373081464001</v>
      </c>
      <c r="E22" s="5">
        <f t="shared" ref="E22:E32" si="5">AVERAGE(B22:D22)</f>
        <v>0.85907533554986026</v>
      </c>
      <c r="F22" s="13">
        <f t="shared" ref="F22:F32" si="6">$B$49*E22</f>
        <v>58.419700268816115</v>
      </c>
      <c r="I22" s="83"/>
      <c r="J22" s="84"/>
      <c r="K22" s="84"/>
      <c r="L22" s="84"/>
      <c r="M22" s="84"/>
      <c r="N22" s="84"/>
      <c r="O22" s="84"/>
      <c r="P22" s="84"/>
      <c r="Q22" s="84"/>
      <c r="R22" s="84"/>
      <c r="S22" s="84"/>
      <c r="T22" s="85"/>
      <c r="W22" s="7">
        <v>76</v>
      </c>
    </row>
    <row r="23" spans="1:23">
      <c r="A23" s="9" t="s">
        <v>4</v>
      </c>
      <c r="B23" s="5">
        <f t="shared" si="2"/>
        <v>0.92988929889298888</v>
      </c>
      <c r="C23" s="5">
        <f t="shared" si="3"/>
        <v>0.6700507614213197</v>
      </c>
      <c r="D23" s="5">
        <f t="shared" si="4"/>
        <v>0.77922077922077926</v>
      </c>
      <c r="E23" s="5">
        <f t="shared" si="5"/>
        <v>0.79305361317836265</v>
      </c>
      <c r="F23" s="13">
        <f t="shared" si="6"/>
        <v>53.930025065063248</v>
      </c>
      <c r="I23" s="83"/>
      <c r="J23" s="84"/>
      <c r="K23" s="84"/>
      <c r="L23" s="84"/>
      <c r="M23" s="84"/>
      <c r="N23" s="84"/>
      <c r="O23" s="84"/>
      <c r="P23" s="84"/>
      <c r="Q23" s="84"/>
      <c r="R23" s="84"/>
      <c r="S23" s="84"/>
      <c r="T23" s="85"/>
      <c r="W23" s="7">
        <v>100</v>
      </c>
    </row>
    <row r="24" spans="1:23">
      <c r="A24" s="9" t="s">
        <v>5</v>
      </c>
      <c r="B24" s="5">
        <f t="shared" si="2"/>
        <v>0.6789667896678967</v>
      </c>
      <c r="C24" s="5">
        <f t="shared" si="3"/>
        <v>0.8375634517766497</v>
      </c>
      <c r="D24" s="5">
        <f t="shared" si="4"/>
        <v>0.93506493506493515</v>
      </c>
      <c r="E24" s="5">
        <f t="shared" si="5"/>
        <v>0.81719839216982726</v>
      </c>
      <c r="F24" s="13">
        <f t="shared" si="6"/>
        <v>55.571942477155339</v>
      </c>
      <c r="I24" s="83"/>
      <c r="J24" s="84"/>
      <c r="K24" s="84"/>
      <c r="L24" s="84"/>
      <c r="M24" s="84"/>
      <c r="N24" s="84"/>
      <c r="O24" s="84"/>
      <c r="P24" s="84"/>
      <c r="Q24" s="84"/>
      <c r="R24" s="84"/>
      <c r="S24" s="84"/>
      <c r="T24" s="85"/>
      <c r="W24" s="7">
        <v>122</v>
      </c>
    </row>
    <row r="25" spans="1:23" ht="15" thickBot="1">
      <c r="A25" s="9" t="s">
        <v>8</v>
      </c>
      <c r="B25" s="5">
        <f t="shared" si="2"/>
        <v>0.81180811808118081</v>
      </c>
      <c r="C25" s="5">
        <f t="shared" si="3"/>
        <v>0.85279187817258872</v>
      </c>
      <c r="D25" s="5">
        <f t="shared" si="4"/>
        <v>0.82172373081464001</v>
      </c>
      <c r="E25" s="5">
        <f t="shared" si="5"/>
        <v>0.82877457568946988</v>
      </c>
      <c r="F25" s="13">
        <f t="shared" si="6"/>
        <v>56.359157688079158</v>
      </c>
      <c r="I25" s="86"/>
      <c r="J25" s="87"/>
      <c r="K25" s="87"/>
      <c r="L25" s="87"/>
      <c r="M25" s="87"/>
      <c r="N25" s="87"/>
      <c r="O25" s="87"/>
      <c r="P25" s="87"/>
      <c r="Q25" s="87"/>
      <c r="R25" s="87"/>
      <c r="S25" s="87"/>
      <c r="T25" s="88"/>
      <c r="W25" s="7">
        <v>72</v>
      </c>
    </row>
    <row r="26" spans="1:23">
      <c r="A26" s="9" t="s">
        <v>10</v>
      </c>
      <c r="B26" s="5">
        <f t="shared" si="2"/>
        <v>0.66420664206642066</v>
      </c>
      <c r="C26" s="5">
        <f t="shared" si="3"/>
        <v>0.82233502538071057</v>
      </c>
      <c r="D26" s="5">
        <f t="shared" si="4"/>
        <v>0.68004722550177099</v>
      </c>
      <c r="E26" s="5">
        <f t="shared" si="5"/>
        <v>0.72219629764963411</v>
      </c>
      <c r="F26" s="13">
        <f t="shared" si="6"/>
        <v>49.111515018570358</v>
      </c>
      <c r="W26" s="7">
        <v>61</v>
      </c>
    </row>
    <row r="27" spans="1:23">
      <c r="A27" s="9" t="s">
        <v>12</v>
      </c>
      <c r="B27" s="5">
        <f t="shared" si="2"/>
        <v>0.81180811808118081</v>
      </c>
      <c r="C27" s="5">
        <f t="shared" si="3"/>
        <v>1.0203045685279186</v>
      </c>
      <c r="D27" s="5">
        <f t="shared" si="4"/>
        <v>0.87839433293978753</v>
      </c>
      <c r="E27" s="5">
        <f t="shared" si="5"/>
        <v>0.90350233984962891</v>
      </c>
      <c r="F27" s="13">
        <f t="shared" si="6"/>
        <v>61.440869853870808</v>
      </c>
      <c r="I27" s="12" t="s">
        <v>20</v>
      </c>
      <c r="M27" s="24">
        <f>AVERAGE(B3:D14)</f>
        <v>68</v>
      </c>
      <c r="W27" s="7">
        <v>44</v>
      </c>
    </row>
    <row r="28" spans="1:23">
      <c r="A28" s="9" t="s">
        <v>14</v>
      </c>
      <c r="B28" s="5">
        <f t="shared" si="2"/>
        <v>0.98892988929889303</v>
      </c>
      <c r="C28" s="5">
        <f t="shared" si="3"/>
        <v>0.74619289340101513</v>
      </c>
      <c r="D28" s="5">
        <f t="shared" si="4"/>
        <v>0.73671782762691862</v>
      </c>
      <c r="E28" s="5">
        <f t="shared" si="5"/>
        <v>0.82394687010894219</v>
      </c>
      <c r="F28" s="13">
        <f t="shared" si="6"/>
        <v>56.030859224219753</v>
      </c>
      <c r="I28" s="12" t="s">
        <v>21</v>
      </c>
      <c r="M28" s="25">
        <f>E25</f>
        <v>0.82877457568946988</v>
      </c>
      <c r="W28" s="7">
        <v>55</v>
      </c>
    </row>
    <row r="29" spans="1:23">
      <c r="A29" s="9" t="s">
        <v>15</v>
      </c>
      <c r="B29" s="5">
        <f t="shared" si="2"/>
        <v>0.90036900369003692</v>
      </c>
      <c r="C29" s="5">
        <f t="shared" si="3"/>
        <v>0.60913705583756339</v>
      </c>
      <c r="D29" s="5">
        <f t="shared" si="4"/>
        <v>0.77922077922077926</v>
      </c>
      <c r="E29" s="5">
        <f t="shared" si="5"/>
        <v>0.76290894624945993</v>
      </c>
      <c r="F29" s="13">
        <f t="shared" si="6"/>
        <v>51.880097271987204</v>
      </c>
      <c r="I29" s="12" t="s">
        <v>22</v>
      </c>
      <c r="M29" s="25">
        <f>E32</f>
        <v>1.8439727418028229</v>
      </c>
      <c r="W29" s="7">
        <v>56</v>
      </c>
    </row>
    <row r="30" spans="1:23">
      <c r="A30" s="9" t="s">
        <v>17</v>
      </c>
      <c r="B30" s="5">
        <f t="shared" si="2"/>
        <v>1.121771217712177</v>
      </c>
      <c r="C30" s="5">
        <f t="shared" si="3"/>
        <v>1.0507614213197969</v>
      </c>
      <c r="D30" s="5">
        <f t="shared" si="4"/>
        <v>1.3175914994096813</v>
      </c>
      <c r="E30" s="5">
        <f t="shared" si="5"/>
        <v>1.1633747128138852</v>
      </c>
      <c r="F30" s="13">
        <f t="shared" si="6"/>
        <v>79.112970900748905</v>
      </c>
      <c r="I30" s="12"/>
      <c r="W30" s="7">
        <v>54</v>
      </c>
    </row>
    <row r="31" spans="1:23">
      <c r="A31" s="9" t="s">
        <v>18</v>
      </c>
      <c r="B31" s="5">
        <f t="shared" si="2"/>
        <v>1.4760147601476015</v>
      </c>
      <c r="C31" s="5">
        <f t="shared" si="3"/>
        <v>1.4619289340101522</v>
      </c>
      <c r="D31" s="5">
        <f t="shared" si="4"/>
        <v>1.2892561983471076</v>
      </c>
      <c r="E31" s="5">
        <f t="shared" si="5"/>
        <v>1.409066630834954</v>
      </c>
      <c r="F31" s="13">
        <f t="shared" si="6"/>
        <v>95.820758466404527</v>
      </c>
      <c r="I31" s="12" t="s">
        <v>37</v>
      </c>
      <c r="W31" s="7">
        <v>67</v>
      </c>
    </row>
    <row r="32" spans="1:23" ht="15" thickBot="1">
      <c r="A32" s="9" t="s">
        <v>19</v>
      </c>
      <c r="B32" s="5">
        <f t="shared" si="2"/>
        <v>1.8007380073800738</v>
      </c>
      <c r="C32" s="5">
        <f t="shared" si="3"/>
        <v>1.9035532994923856</v>
      </c>
      <c r="D32" s="5">
        <f t="shared" si="4"/>
        <v>1.8276269185360097</v>
      </c>
      <c r="E32" s="5">
        <f t="shared" si="5"/>
        <v>1.8439727418028229</v>
      </c>
      <c r="F32" s="13">
        <f t="shared" si="6"/>
        <v>125.39567884467067</v>
      </c>
      <c r="I32" s="12"/>
      <c r="W32" s="7">
        <v>49</v>
      </c>
    </row>
    <row r="33" spans="1:23">
      <c r="I33" s="52" t="s">
        <v>24</v>
      </c>
      <c r="J33" s="30">
        <v>45292</v>
      </c>
      <c r="K33" s="30">
        <v>45323</v>
      </c>
      <c r="L33" s="30">
        <v>45352</v>
      </c>
      <c r="M33" s="30">
        <v>45383</v>
      </c>
      <c r="N33" s="30">
        <v>45413</v>
      </c>
      <c r="O33" s="30">
        <v>45444</v>
      </c>
      <c r="P33" s="30">
        <v>45474</v>
      </c>
      <c r="Q33" s="30">
        <v>45505</v>
      </c>
      <c r="R33" s="30">
        <v>45536</v>
      </c>
      <c r="S33" s="30">
        <v>45566</v>
      </c>
      <c r="T33" s="30">
        <v>45597</v>
      </c>
      <c r="U33" s="32">
        <v>45627</v>
      </c>
      <c r="W33" s="7">
        <v>40</v>
      </c>
    </row>
    <row r="34" spans="1:23">
      <c r="A34" s="12" t="s">
        <v>38</v>
      </c>
      <c r="I34" s="53"/>
      <c r="J34" s="31"/>
      <c r="K34" s="31"/>
      <c r="L34" s="31"/>
      <c r="M34" s="31"/>
      <c r="N34" s="31"/>
      <c r="O34" s="31"/>
      <c r="P34" s="31"/>
      <c r="Q34" s="31"/>
      <c r="R34" s="31"/>
      <c r="S34" s="31"/>
      <c r="T34" s="31"/>
      <c r="U34" s="33"/>
      <c r="W34" s="7">
        <v>69</v>
      </c>
    </row>
    <row r="35" spans="1:23">
      <c r="A35" s="19"/>
      <c r="B35" s="3">
        <v>2021</v>
      </c>
      <c r="C35" s="3">
        <v>2022</v>
      </c>
      <c r="D35" s="3">
        <v>2023</v>
      </c>
      <c r="I35" s="62" t="s">
        <v>25</v>
      </c>
      <c r="J35" s="64">
        <v>73</v>
      </c>
      <c r="K35" s="64">
        <v>58</v>
      </c>
      <c r="L35" s="54">
        <v>54</v>
      </c>
      <c r="M35" s="54">
        <v>56</v>
      </c>
      <c r="N35" s="54">
        <v>56</v>
      </c>
      <c r="O35" s="54">
        <v>49</v>
      </c>
      <c r="P35" s="54">
        <v>61</v>
      </c>
      <c r="Q35" s="54">
        <v>56</v>
      </c>
      <c r="R35" s="54">
        <v>52</v>
      </c>
      <c r="S35" s="54">
        <v>79</v>
      </c>
      <c r="T35" s="54">
        <v>96</v>
      </c>
      <c r="U35" s="68">
        <v>125</v>
      </c>
      <c r="W35" s="7">
        <v>96</v>
      </c>
    </row>
    <row r="36" spans="1:23" ht="15" thickBot="1">
      <c r="A36" s="9" t="s">
        <v>2</v>
      </c>
      <c r="B36" s="20">
        <f>B3/$E21</f>
        <v>62.445852449709896</v>
      </c>
      <c r="C36" s="20">
        <f t="shared" ref="C36:D36" si="7">C3/$E21</f>
        <v>67.105990692225561</v>
      </c>
      <c r="D36" s="20">
        <f t="shared" si="7"/>
        <v>74.562211880250629</v>
      </c>
      <c r="I36" s="63"/>
      <c r="J36" s="55"/>
      <c r="K36" s="55"/>
      <c r="L36" s="55"/>
      <c r="M36" s="55"/>
      <c r="N36" s="55"/>
      <c r="O36" s="55"/>
      <c r="P36" s="55"/>
      <c r="Q36" s="55"/>
      <c r="R36" s="55"/>
      <c r="S36" s="55"/>
      <c r="T36" s="55"/>
      <c r="U36" s="69"/>
      <c r="W36" s="7">
        <v>125</v>
      </c>
    </row>
    <row r="37" spans="1:23">
      <c r="A37" s="9" t="s">
        <v>3</v>
      </c>
      <c r="B37" s="20">
        <f t="shared" ref="B37:D47" si="8">B4/$E22</f>
        <v>65.186366879170862</v>
      </c>
      <c r="C37" s="20">
        <f t="shared" si="8"/>
        <v>71.006578207668255</v>
      </c>
      <c r="D37" s="20">
        <f t="shared" si="8"/>
        <v>67.514451410569819</v>
      </c>
      <c r="I37" s="12"/>
      <c r="W37" s="7">
        <v>80</v>
      </c>
    </row>
    <row r="38" spans="1:23">
      <c r="A38" s="9" t="s">
        <v>4</v>
      </c>
      <c r="B38" s="20">
        <f t="shared" si="8"/>
        <v>79.43977425121561</v>
      </c>
      <c r="C38" s="20">
        <f t="shared" si="8"/>
        <v>55.481747096087098</v>
      </c>
      <c r="D38" s="20">
        <f t="shared" si="8"/>
        <v>69.352183870108874</v>
      </c>
      <c r="I38" s="12"/>
      <c r="W38" s="7">
        <v>58</v>
      </c>
    </row>
    <row r="39" spans="1:23">
      <c r="A39" s="9" t="s">
        <v>5</v>
      </c>
      <c r="B39" s="20">
        <f t="shared" si="8"/>
        <v>56.289880695752082</v>
      </c>
      <c r="C39" s="20">
        <f t="shared" si="8"/>
        <v>67.303118223181841</v>
      </c>
      <c r="D39" s="20">
        <f t="shared" si="8"/>
        <v>80.763741867818212</v>
      </c>
      <c r="I39" s="12"/>
      <c r="W39" s="7">
        <v>55</v>
      </c>
    </row>
    <row r="40" spans="1:23" ht="15" customHeight="1">
      <c r="A40" s="9" t="s">
        <v>8</v>
      </c>
      <c r="B40" s="20">
        <f t="shared" si="8"/>
        <v>66.363039616948527</v>
      </c>
      <c r="C40" s="20">
        <f t="shared" si="8"/>
        <v>67.569640337256686</v>
      </c>
      <c r="D40" s="20">
        <f t="shared" si="8"/>
        <v>69.982841777872991</v>
      </c>
      <c r="I40" s="12"/>
      <c r="W40" s="7">
        <v>66</v>
      </c>
    </row>
    <row r="41" spans="1:23" ht="15.75" customHeight="1">
      <c r="A41" s="9" t="s">
        <v>10</v>
      </c>
      <c r="B41" s="20">
        <f t="shared" si="8"/>
        <v>62.309928957613231</v>
      </c>
      <c r="C41" s="20">
        <f t="shared" si="8"/>
        <v>74.771914749135874</v>
      </c>
      <c r="D41" s="20">
        <f t="shared" si="8"/>
        <v>66.463924221454107</v>
      </c>
      <c r="I41" s="12"/>
      <c r="W41" s="7">
        <v>58</v>
      </c>
    </row>
    <row r="42" spans="1:23">
      <c r="A42" s="9" t="s">
        <v>12</v>
      </c>
      <c r="B42" s="20">
        <f t="shared" si="8"/>
        <v>60.874219771421643</v>
      </c>
      <c r="C42" s="20">
        <f t="shared" si="8"/>
        <v>74.15586772155001</v>
      </c>
      <c r="D42" s="20">
        <f t="shared" si="8"/>
        <v>68.621847742329862</v>
      </c>
      <c r="I42" s="12"/>
      <c r="W42" s="7">
        <v>48</v>
      </c>
    </row>
    <row r="43" spans="1:23">
      <c r="A43" s="9" t="s">
        <v>14</v>
      </c>
      <c r="B43" s="20">
        <f t="shared" si="8"/>
        <v>81.315922701595142</v>
      </c>
      <c r="C43" s="20">
        <f t="shared" si="8"/>
        <v>59.469853916091971</v>
      </c>
      <c r="D43" s="20">
        <f t="shared" si="8"/>
        <v>63.110865380342503</v>
      </c>
      <c r="I43" s="12"/>
      <c r="W43" s="7">
        <v>62</v>
      </c>
    </row>
    <row r="44" spans="1:23">
      <c r="A44" s="9" t="s">
        <v>15</v>
      </c>
      <c r="B44" s="20">
        <f t="shared" si="8"/>
        <v>79.957117163040721</v>
      </c>
      <c r="C44" s="20">
        <f t="shared" si="8"/>
        <v>52.430896500354571</v>
      </c>
      <c r="D44" s="20">
        <f t="shared" si="8"/>
        <v>72.092482687987527</v>
      </c>
      <c r="I44" s="12"/>
      <c r="W44" s="7">
        <v>52</v>
      </c>
    </row>
    <row r="45" spans="1:23">
      <c r="A45" s="9" t="s">
        <v>17</v>
      </c>
      <c r="B45" s="20">
        <f t="shared" si="8"/>
        <v>65.327189221929018</v>
      </c>
      <c r="C45" s="20">
        <f t="shared" si="8"/>
        <v>59.310211267277658</v>
      </c>
      <c r="D45" s="20">
        <f t="shared" si="8"/>
        <v>79.939849968939455</v>
      </c>
      <c r="I45" s="12"/>
      <c r="W45" s="7">
        <v>55</v>
      </c>
    </row>
    <row r="46" spans="1:23" ht="15" thickBot="1">
      <c r="A46" s="9" t="s">
        <v>18</v>
      </c>
      <c r="B46" s="20">
        <f t="shared" si="8"/>
        <v>70.968964711586551</v>
      </c>
      <c r="C46" s="20">
        <f t="shared" si="8"/>
        <v>68.130206123123088</v>
      </c>
      <c r="D46" s="20">
        <f t="shared" si="8"/>
        <v>64.581757887543759</v>
      </c>
      <c r="W46" s="7">
        <v>93</v>
      </c>
    </row>
    <row r="47" spans="1:23">
      <c r="A47" s="9" t="s">
        <v>19</v>
      </c>
      <c r="B47" s="20">
        <f t="shared" si="8"/>
        <v>66.161498613435327</v>
      </c>
      <c r="C47" s="20">
        <f t="shared" si="8"/>
        <v>67.788420710487017</v>
      </c>
      <c r="D47" s="20">
        <f t="shared" si="8"/>
        <v>69.957650173222603</v>
      </c>
      <c r="I47" s="70" t="s">
        <v>26</v>
      </c>
      <c r="J47" s="71"/>
      <c r="K47" s="71"/>
      <c r="L47" s="71"/>
      <c r="M47" s="71"/>
      <c r="N47" s="71"/>
      <c r="O47" s="71"/>
      <c r="P47" s="71"/>
      <c r="Q47" s="72"/>
      <c r="W47" s="7">
        <v>91</v>
      </c>
    </row>
    <row r="48" spans="1:23">
      <c r="I48" s="73"/>
      <c r="J48" s="74"/>
      <c r="K48" s="74"/>
      <c r="L48" s="74"/>
      <c r="M48" s="74"/>
      <c r="N48" s="74"/>
      <c r="O48" s="74"/>
      <c r="P48" s="74"/>
      <c r="Q48" s="75"/>
      <c r="W48" s="7">
        <v>129</v>
      </c>
    </row>
    <row r="49" spans="1:20" ht="15" thickBot="1">
      <c r="A49" s="3" t="s">
        <v>39</v>
      </c>
      <c r="B49" s="13">
        <f>AVERAGE(B36:D47)</f>
        <v>68.003000262397208</v>
      </c>
      <c r="F49" s="56" t="s">
        <v>27</v>
      </c>
      <c r="G49" s="57"/>
      <c r="I49" s="76"/>
      <c r="J49" s="77"/>
      <c r="K49" s="77"/>
      <c r="L49" s="77"/>
      <c r="M49" s="77"/>
      <c r="N49" s="77"/>
      <c r="O49" s="77"/>
      <c r="P49" s="77"/>
      <c r="Q49" s="78"/>
    </row>
    <row r="50" spans="1:20">
      <c r="A50" s="3" t="s">
        <v>40</v>
      </c>
      <c r="B50" s="5">
        <f>STDEV(B36:D47)</f>
        <v>7.1461668841730956</v>
      </c>
      <c r="F50" s="3" t="s">
        <v>24</v>
      </c>
      <c r="G50" s="3" t="s">
        <v>28</v>
      </c>
    </row>
    <row r="51" spans="1:20">
      <c r="F51" s="13">
        <v>1</v>
      </c>
      <c r="G51" s="13">
        <v>86</v>
      </c>
      <c r="I51" s="12" t="s">
        <v>29</v>
      </c>
      <c r="T51" s="6"/>
    </row>
    <row r="52" spans="1:20" ht="15" thickBot="1">
      <c r="F52" s="13">
        <v>2</v>
      </c>
      <c r="G52" s="13">
        <v>85</v>
      </c>
      <c r="I52"/>
      <c r="T52" s="6"/>
    </row>
    <row r="53" spans="1:20">
      <c r="F53" s="13">
        <v>3</v>
      </c>
      <c r="G53" s="13">
        <v>97</v>
      </c>
      <c r="I53" s="80"/>
      <c r="J53" s="81"/>
      <c r="K53" s="81"/>
      <c r="L53" s="81"/>
      <c r="M53" s="81"/>
      <c r="N53" s="81"/>
      <c r="O53" s="81"/>
      <c r="P53" s="81"/>
      <c r="Q53" s="81"/>
      <c r="R53" s="81"/>
      <c r="S53" s="81"/>
      <c r="T53" s="82"/>
    </row>
    <row r="54" spans="1:20">
      <c r="F54" s="13">
        <v>4</v>
      </c>
      <c r="G54" s="13">
        <v>102</v>
      </c>
      <c r="I54" s="83"/>
      <c r="J54" s="84"/>
      <c r="K54" s="84"/>
      <c r="L54" s="84"/>
      <c r="M54" s="84"/>
      <c r="N54" s="84"/>
      <c r="O54" s="84"/>
      <c r="P54" s="84"/>
      <c r="Q54" s="84"/>
      <c r="R54" s="84"/>
      <c r="S54" s="84"/>
      <c r="T54" s="85"/>
    </row>
    <row r="55" spans="1:20">
      <c r="F55" s="13">
        <v>5</v>
      </c>
      <c r="G55" s="13">
        <v>109</v>
      </c>
      <c r="I55" s="83"/>
      <c r="J55" s="84"/>
      <c r="K55" s="84"/>
      <c r="L55" s="84"/>
      <c r="M55" s="84"/>
      <c r="N55" s="84"/>
      <c r="O55" s="84"/>
      <c r="P55" s="84"/>
      <c r="Q55" s="84"/>
      <c r="R55" s="84"/>
      <c r="S55" s="84"/>
      <c r="T55" s="85"/>
    </row>
    <row r="56" spans="1:20">
      <c r="F56" s="13">
        <v>6</v>
      </c>
      <c r="G56" s="13">
        <v>106</v>
      </c>
      <c r="I56" s="83"/>
      <c r="J56" s="84"/>
      <c r="K56" s="84"/>
      <c r="L56" s="84"/>
      <c r="M56" s="84"/>
      <c r="N56" s="84"/>
      <c r="O56" s="84"/>
      <c r="P56" s="84"/>
      <c r="Q56" s="84"/>
      <c r="R56" s="84"/>
      <c r="S56" s="84"/>
      <c r="T56" s="85"/>
    </row>
    <row r="57" spans="1:20">
      <c r="F57" s="13">
        <v>7</v>
      </c>
      <c r="G57" s="13">
        <v>120</v>
      </c>
      <c r="I57" s="83"/>
      <c r="J57" s="84"/>
      <c r="K57" s="84"/>
      <c r="L57" s="84"/>
      <c r="M57" s="84"/>
      <c r="N57" s="84"/>
      <c r="O57" s="84"/>
      <c r="P57" s="84"/>
      <c r="Q57" s="84"/>
      <c r="R57" s="84"/>
      <c r="S57" s="84"/>
      <c r="T57" s="85"/>
    </row>
    <row r="58" spans="1:20">
      <c r="F58" s="13">
        <v>8</v>
      </c>
      <c r="G58" s="13">
        <v>107</v>
      </c>
      <c r="I58" s="83"/>
      <c r="J58" s="84"/>
      <c r="K58" s="84"/>
      <c r="L58" s="84"/>
      <c r="M58" s="84"/>
      <c r="N58" s="84"/>
      <c r="O58" s="84"/>
      <c r="P58" s="84"/>
      <c r="Q58" s="84"/>
      <c r="R58" s="84"/>
      <c r="S58" s="84"/>
      <c r="T58" s="85"/>
    </row>
    <row r="59" spans="1:20">
      <c r="F59" s="13">
        <v>9</v>
      </c>
      <c r="G59" s="13">
        <v>115</v>
      </c>
      <c r="I59" s="83"/>
      <c r="J59" s="84"/>
      <c r="K59" s="84"/>
      <c r="L59" s="84"/>
      <c r="M59" s="84"/>
      <c r="N59" s="84"/>
      <c r="O59" s="84"/>
      <c r="P59" s="84"/>
      <c r="Q59" s="84"/>
      <c r="R59" s="84"/>
      <c r="S59" s="84"/>
      <c r="T59" s="85"/>
    </row>
    <row r="60" spans="1:20">
      <c r="F60" s="13">
        <v>10</v>
      </c>
      <c r="G60" s="13">
        <v>124</v>
      </c>
      <c r="I60" s="83"/>
      <c r="J60" s="84"/>
      <c r="K60" s="84"/>
      <c r="L60" s="84"/>
      <c r="M60" s="84"/>
      <c r="N60" s="84"/>
      <c r="O60" s="84"/>
      <c r="P60" s="84"/>
      <c r="Q60" s="84"/>
      <c r="R60" s="84"/>
      <c r="S60" s="84"/>
      <c r="T60" s="85"/>
    </row>
    <row r="61" spans="1:20">
      <c r="F61" s="13">
        <v>11</v>
      </c>
      <c r="G61" s="13">
        <v>127</v>
      </c>
      <c r="I61" s="83"/>
      <c r="J61" s="84"/>
      <c r="K61" s="84"/>
      <c r="L61" s="84"/>
      <c r="M61" s="84"/>
      <c r="N61" s="84"/>
      <c r="O61" s="84"/>
      <c r="P61" s="84"/>
      <c r="Q61" s="84"/>
      <c r="R61" s="84"/>
      <c r="S61" s="84"/>
      <c r="T61" s="85"/>
    </row>
    <row r="62" spans="1:20">
      <c r="F62" s="13">
        <v>12</v>
      </c>
      <c r="G62" s="13">
        <v>143</v>
      </c>
      <c r="I62" s="83"/>
      <c r="J62" s="84"/>
      <c r="K62" s="84"/>
      <c r="L62" s="84"/>
      <c r="M62" s="84"/>
      <c r="N62" s="84"/>
      <c r="O62" s="84"/>
      <c r="P62" s="84"/>
      <c r="Q62" s="84"/>
      <c r="R62" s="84"/>
      <c r="S62" s="84"/>
      <c r="T62" s="85"/>
    </row>
    <row r="63" spans="1:20">
      <c r="F63" s="13">
        <v>13</v>
      </c>
      <c r="G63" s="13">
        <v>135</v>
      </c>
      <c r="I63" s="83"/>
      <c r="J63" s="84"/>
      <c r="K63" s="84"/>
      <c r="L63" s="84"/>
      <c r="M63" s="84"/>
      <c r="N63" s="84"/>
      <c r="O63" s="84"/>
      <c r="P63" s="84"/>
      <c r="Q63" s="84"/>
      <c r="R63" s="84"/>
      <c r="S63" s="84"/>
      <c r="T63" s="85"/>
    </row>
    <row r="64" spans="1:20">
      <c r="F64" s="13">
        <v>14</v>
      </c>
      <c r="G64" s="13">
        <v>142</v>
      </c>
      <c r="I64" s="83"/>
      <c r="J64" s="84"/>
      <c r="K64" s="84"/>
      <c r="L64" s="84"/>
      <c r="M64" s="84"/>
      <c r="N64" s="84"/>
      <c r="O64" s="84"/>
      <c r="P64" s="84"/>
      <c r="Q64" s="84"/>
      <c r="R64" s="84"/>
      <c r="S64" s="84"/>
      <c r="T64" s="85"/>
    </row>
    <row r="65" spans="6:20" ht="15" thickBot="1">
      <c r="F65" s="13">
        <v>15</v>
      </c>
      <c r="G65" s="13">
        <v>144</v>
      </c>
      <c r="I65" s="86"/>
      <c r="J65" s="87"/>
      <c r="K65" s="87"/>
      <c r="L65" s="87"/>
      <c r="M65" s="87"/>
      <c r="N65" s="87"/>
      <c r="O65" s="87"/>
      <c r="P65" s="87"/>
      <c r="Q65" s="87"/>
      <c r="R65" s="87"/>
      <c r="S65" s="87"/>
      <c r="T65" s="88"/>
    </row>
    <row r="66" spans="6:20">
      <c r="F66" s="13">
        <v>16</v>
      </c>
      <c r="G66" s="13">
        <v>146</v>
      </c>
      <c r="I66"/>
      <c r="T66" s="6"/>
    </row>
    <row r="67" spans="6:20">
      <c r="F67" s="13">
        <v>17</v>
      </c>
      <c r="G67" s="13">
        <v>158</v>
      </c>
      <c r="I67" t="s">
        <v>30</v>
      </c>
      <c r="T67" s="6"/>
    </row>
    <row r="68" spans="6:20" ht="15" thickBot="1">
      <c r="F68" s="13">
        <v>18</v>
      </c>
      <c r="G68" s="13">
        <v>160</v>
      </c>
      <c r="I68"/>
      <c r="T68" s="6"/>
    </row>
    <row r="69" spans="6:20">
      <c r="F69" s="13">
        <v>19</v>
      </c>
      <c r="G69" s="13">
        <v>136</v>
      </c>
      <c r="I69" s="52" t="s">
        <v>24</v>
      </c>
      <c r="J69" s="58">
        <v>25</v>
      </c>
      <c r="K69" s="58">
        <v>26</v>
      </c>
      <c r="L69" s="60">
        <v>27</v>
      </c>
      <c r="N69" s="12" t="s">
        <v>31</v>
      </c>
      <c r="T69" s="6"/>
    </row>
    <row r="70" spans="6:20" ht="15" thickBot="1">
      <c r="F70" s="13">
        <v>20</v>
      </c>
      <c r="G70" s="13">
        <v>165</v>
      </c>
      <c r="I70" s="53"/>
      <c r="J70" s="59"/>
      <c r="K70" s="59"/>
      <c r="L70" s="61"/>
      <c r="T70" s="6"/>
    </row>
    <row r="71" spans="6:20" ht="15" thickBot="1">
      <c r="F71" s="13">
        <v>21</v>
      </c>
      <c r="G71" s="13">
        <v>172</v>
      </c>
      <c r="I71" s="62" t="s">
        <v>25</v>
      </c>
      <c r="J71" s="64">
        <f>83.928+J69*3.9791</f>
        <v>183.40549999999999</v>
      </c>
      <c r="K71" s="64">
        <f t="shared" ref="K71:L71" si="9">83.928+K69*3.9791</f>
        <v>187.38459999999998</v>
      </c>
      <c r="L71" s="66">
        <f t="shared" si="9"/>
        <v>191.36369999999999</v>
      </c>
      <c r="N71" s="26">
        <v>0.92749999999999999</v>
      </c>
      <c r="T71" s="6"/>
    </row>
    <row r="72" spans="6:20" ht="15" thickBot="1">
      <c r="F72" s="13">
        <v>22</v>
      </c>
      <c r="G72" s="13">
        <v>188</v>
      </c>
      <c r="I72" s="63"/>
      <c r="J72" s="65"/>
      <c r="K72" s="65"/>
      <c r="L72" s="67"/>
      <c r="T72" s="6"/>
    </row>
    <row r="73" spans="6:20">
      <c r="F73" s="13">
        <v>23</v>
      </c>
      <c r="G73" s="13">
        <v>165</v>
      </c>
      <c r="I73"/>
      <c r="T73" s="6"/>
    </row>
    <row r="74" spans="6:20">
      <c r="F74" s="13">
        <v>24</v>
      </c>
      <c r="G74" s="13">
        <v>176</v>
      </c>
      <c r="I74"/>
      <c r="T74" s="6"/>
    </row>
    <row r="75" spans="6:20">
      <c r="I75"/>
      <c r="T75" s="6"/>
    </row>
    <row r="76" spans="6:20">
      <c r="I76"/>
      <c r="T76" s="6"/>
    </row>
    <row r="77" spans="6:20">
      <c r="I77"/>
      <c r="T77" s="6"/>
    </row>
    <row r="78" spans="6:20">
      <c r="I78"/>
    </row>
    <row r="79" spans="6:20">
      <c r="I79"/>
    </row>
    <row r="80" spans="6:20">
      <c r="I80"/>
    </row>
    <row r="81" spans="9:9">
      <c r="I81"/>
    </row>
    <row r="82" spans="9:9">
      <c r="I82"/>
    </row>
    <row r="83" spans="9:9">
      <c r="I83"/>
    </row>
    <row r="84" spans="9:9">
      <c r="I84"/>
    </row>
    <row r="85" spans="9:9">
      <c r="I85"/>
    </row>
    <row r="86" spans="9:9">
      <c r="I86"/>
    </row>
    <row r="87" spans="9:9">
      <c r="I87"/>
    </row>
    <row r="88" spans="9:9">
      <c r="I88"/>
    </row>
  </sheetData>
  <mergeCells count="42">
    <mergeCell ref="I71:I72"/>
    <mergeCell ref="J71:J72"/>
    <mergeCell ref="K71:K72"/>
    <mergeCell ref="L71:L72"/>
    <mergeCell ref="F49:G49"/>
    <mergeCell ref="I53:T65"/>
    <mergeCell ref="I69:I70"/>
    <mergeCell ref="J69:J70"/>
    <mergeCell ref="K69:K70"/>
    <mergeCell ref="L69:L70"/>
    <mergeCell ref="I47:Q49"/>
    <mergeCell ref="Q35:Q36"/>
    <mergeCell ref="R35:R36"/>
    <mergeCell ref="S35:S36"/>
    <mergeCell ref="T35:T36"/>
    <mergeCell ref="U35:U36"/>
    <mergeCell ref="T33:T34"/>
    <mergeCell ref="U33:U34"/>
    <mergeCell ref="I35:I36"/>
    <mergeCell ref="J35:J36"/>
    <mergeCell ref="K35:K36"/>
    <mergeCell ref="L35:L36"/>
    <mergeCell ref="M35:M36"/>
    <mergeCell ref="N35:N36"/>
    <mergeCell ref="O35:O36"/>
    <mergeCell ref="P35:P36"/>
    <mergeCell ref="N33:N34"/>
    <mergeCell ref="O33:O34"/>
    <mergeCell ref="P33:P34"/>
    <mergeCell ref="Q33:Q34"/>
    <mergeCell ref="R33:R34"/>
    <mergeCell ref="S33:S34"/>
    <mergeCell ref="A1:E1"/>
    <mergeCell ref="I1:P4"/>
    <mergeCell ref="I13:T25"/>
    <mergeCell ref="E19:E20"/>
    <mergeCell ref="F19:F20"/>
    <mergeCell ref="I33:I34"/>
    <mergeCell ref="J33:J34"/>
    <mergeCell ref="K33:K34"/>
    <mergeCell ref="L33:L34"/>
    <mergeCell ref="M33:M34"/>
  </mergeCells>
  <dataValidations count="1">
    <dataValidation type="list" allowBlank="1" showInputMessage="1" showErrorMessage="1" sqref="M7:N9" xr:uid="{765F0EF9-F77B-4E8D-A5F7-CC3E0C6EA983}">
      <formula1>"X"</formula1>
    </dataValidation>
  </dataValidation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Predictive Assessment</vt:lpstr>
      <vt:lpstr>Predictive Answer Key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Ray Harkins</dc:creator>
  <cp:lastModifiedBy>Apaar Jain</cp:lastModifiedBy>
  <dcterms:created xsi:type="dcterms:W3CDTF">2021-06-18T16:05:07Z</dcterms:created>
  <dcterms:modified xsi:type="dcterms:W3CDTF">2025-03-15T11:01:35Z</dcterms:modified>
</cp:coreProperties>
</file>