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D:\Educational\MBA\College\Analytics\SCM Analytics Using Excel\"/>
    </mc:Choice>
  </mc:AlternateContent>
  <xr:revisionPtr revIDLastSave="0" documentId="13_ncr:1_{727244F2-124E-4AF4-B15E-58F6783817DC}" xr6:coauthVersionLast="36" xr6:coauthVersionMax="47" xr10:uidLastSave="{00000000-0000-0000-0000-000000000000}"/>
  <bookViews>
    <workbookView xWindow="0" yWindow="0" windowWidth="19008" windowHeight="9060" tabRatio="670" activeTab="1" xr2:uid="{C36FBC69-B0FD-4DAF-A738-4E6AE0A83B0E}"/>
  </bookViews>
  <sheets>
    <sheet name="Descriptive Assessment" sheetId="1" r:id="rId1"/>
    <sheet name="Descriptive Answer Key (2)" sheetId="4" r:id="rId2"/>
  </sheets>
  <definedNames>
    <definedName name="_xlchart.v1.0" hidden="1">'Descriptive Answer Key (2)'!$A$2:$A$31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1" i="4" l="1"/>
  <c r="E21" i="4"/>
  <c r="F20" i="4"/>
  <c r="E20" i="4"/>
  <c r="F19" i="4"/>
  <c r="E19" i="4"/>
  <c r="J7" i="4" l="1"/>
  <c r="M12" i="4"/>
  <c r="O12" i="4"/>
  <c r="Q12" i="4"/>
  <c r="S12" i="4"/>
  <c r="E50" i="4"/>
  <c r="E49" i="4"/>
  <c r="F18" i="4"/>
  <c r="E18" i="4"/>
  <c r="F17" i="4"/>
  <c r="E17" i="4"/>
  <c r="F11" i="4"/>
  <c r="E11" i="4"/>
  <c r="F10" i="4"/>
  <c r="E10" i="4"/>
  <c r="F9" i="4"/>
  <c r="E9" i="4"/>
  <c r="F8" i="4"/>
  <c r="E8" i="4"/>
  <c r="F7" i="4"/>
  <c r="E7" i="4"/>
</calcChain>
</file>

<file path=xl/sharedStrings.xml><?xml version="1.0" encoding="utf-8"?>
<sst xmlns="http://schemas.openxmlformats.org/spreadsheetml/2006/main" count="64" uniqueCount="26">
  <si>
    <t>Machine A</t>
  </si>
  <si>
    <t>Machine B</t>
  </si>
  <si>
    <t>Maximum Observed</t>
  </si>
  <si>
    <t>Minimum Observed</t>
  </si>
  <si>
    <t>Observed Range</t>
  </si>
  <si>
    <t>Median</t>
  </si>
  <si>
    <t>Interquartile Range</t>
  </si>
  <si>
    <t>Arithmetic Average</t>
  </si>
  <si>
    <t>Sample Standard Deviation</t>
  </si>
  <si>
    <t>Max Expected Value</t>
  </si>
  <si>
    <t>Min Expected Value</t>
  </si>
  <si>
    <t>Assume Max and Min values that capture 99.7% of the population</t>
  </si>
  <si>
    <t>60% of the values are expected to fall below what production rate?</t>
  </si>
  <si>
    <t>1. A process consists of two machines that make the same chemical and run at the same time. An industrial engineer has sampled the machines' output in gallons per hour, and recorded her findings in columns A and B. Calculate the following statistics for each machine:</t>
  </si>
  <si>
    <t>2. Assuming the data are normally distributed, calulcate the following statistics:</t>
  </si>
  <si>
    <t>Entire Process</t>
  </si>
  <si>
    <t>4. What is the artithmetic average and sample standard deviation for combined gallons per hour output of both machines?</t>
  </si>
  <si>
    <t>Finished Parts Out</t>
  </si>
  <si>
    <t>Raw Parts In</t>
  </si>
  <si>
    <t>Machine #1 Reject Rate</t>
  </si>
  <si>
    <t>Machine #2 Reject Rate</t>
  </si>
  <si>
    <t>Machine #3 Reject Rate</t>
  </si>
  <si>
    <t>Machine #4 Reject Rate</t>
  </si>
  <si>
    <t>Machine #5 Reject Rate</t>
  </si>
  <si>
    <t>5. Assume you have a process consisting of 5 machines in a series (i.e. parts flow out of machine #1 into machine #2, then out of machine #2 into machine #3, etc.) Each machine has a reject rate identified below. You need 1,000 finished parts out of Machine #5. How many parts need to start the process into Machine #1 to produce the 1,000 parts?</t>
  </si>
  <si>
    <r>
      <t xml:space="preserve">3. Construct a histogram below </t>
    </r>
    <r>
      <rPr>
        <b/>
        <u/>
        <sz val="11"/>
        <color theme="1"/>
        <rFont val="Calibri"/>
        <family val="2"/>
        <scheme val="minor"/>
      </rPr>
      <t>with 5 bins</t>
    </r>
    <r>
      <rPr>
        <b/>
        <sz val="11"/>
        <color theme="1"/>
        <rFont val="Calibri"/>
        <family val="2"/>
        <scheme val="minor"/>
      </rPr>
      <t xml:space="preserve"> for the Machine A output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</si>
</sst>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Calibri"/>
      <family val="2"/>
      <scheme val="minor"/>
    </font>
    <font>
      <b/>
      <sz val="11"/>
      <color theme="1"/>
      <name val="Calibri"/>
      <family val="2"/>
      <scheme val="minor"/>
    </font>
    <font>
      <sz val="12"/>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65">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64" fontId="0" fillId="0" borderId="0" xfId="0" applyNumberFormat="1" applyAlignment="1">
      <alignment horizontal="center"/>
    </xf>
    <xf numFmtId="0" fontId="0" fillId="0" borderId="1" xfId="0" applyBorder="1" applyAlignment="1">
      <alignment horizontal="center" vertical="center"/>
    </xf>
    <xf numFmtId="0" fontId="2" fillId="0" borderId="0" xfId="0" applyFont="1" applyAlignment="1">
      <alignment horizontal="center" vertical="center"/>
    </xf>
    <xf numFmtId="0" fontId="1" fillId="0" borderId="0" xfId="0" applyFont="1" applyFill="1" applyBorder="1" applyAlignment="1">
      <alignment horizontal="center" vertical="center" wrapText="1"/>
    </xf>
    <xf numFmtId="0" fontId="0" fillId="0" borderId="0" xfId="0" applyFill="1" applyAlignment="1">
      <alignment horizontal="center" vertical="center"/>
    </xf>
    <xf numFmtId="1" fontId="0" fillId="3" borderId="1" xfId="0" applyNumberFormat="1" applyFill="1" applyBorder="1" applyAlignment="1">
      <alignment horizontal="center" vertical="center"/>
    </xf>
    <xf numFmtId="1" fontId="0" fillId="0" borderId="0" xfId="0" applyNumberFormat="1" applyFill="1" applyBorder="1" applyAlignment="1">
      <alignment horizontal="center" vertical="center"/>
    </xf>
    <xf numFmtId="0" fontId="0" fillId="5" borderId="1" xfId="0" applyFill="1" applyBorder="1" applyAlignment="1">
      <alignment horizontal="center" vertical="center"/>
    </xf>
    <xf numFmtId="0" fontId="0" fillId="5" borderId="18" xfId="0" applyFill="1" applyBorder="1" applyAlignment="1">
      <alignment horizontal="center" vertical="center"/>
    </xf>
    <xf numFmtId="164" fontId="0" fillId="5" borderId="1" xfId="0" applyNumberFormat="1" applyFill="1" applyBorder="1" applyAlignment="1">
      <alignment horizontal="center" vertical="center"/>
    </xf>
    <xf numFmtId="2" fontId="0" fillId="5" borderId="1" xfId="0" applyNumberFormat="1" applyFill="1" applyBorder="1" applyAlignment="1">
      <alignment horizontal="center" vertical="center"/>
    </xf>
    <xf numFmtId="0" fontId="1" fillId="4" borderId="13"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0" fillId="0" borderId="1" xfId="0" applyBorder="1" applyAlignment="1">
      <alignment horizontal="center" vertical="center" wrapText="1"/>
    </xf>
    <xf numFmtId="164" fontId="0" fillId="5" borderId="1" xfId="0" applyNumberFormat="1" applyFill="1" applyBorder="1" applyAlignment="1">
      <alignment horizontal="center" vertical="center"/>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xf numFmtId="0" fontId="0" fillId="5" borderId="0"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3" fontId="2" fillId="0" borderId="1" xfId="0" applyNumberFormat="1" applyFont="1" applyBorder="1" applyAlignment="1">
      <alignment horizontal="center" vertical="center" wrapText="1"/>
    </xf>
    <xf numFmtId="165" fontId="2" fillId="0" borderId="1" xfId="0" applyNumberFormat="1" applyFont="1" applyBorder="1" applyAlignment="1">
      <alignment horizontal="center" vertical="center" wrapText="1"/>
    </xf>
    <xf numFmtId="0" fontId="2" fillId="5" borderId="1"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1" fontId="2" fillId="5" borderId="1" xfId="0" applyNumberFormat="1"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0" borderId="0" xfId="0" applyFont="1" applyAlignment="1">
      <alignment horizontal="center" vertical="center"/>
    </xf>
    <xf numFmtId="10" fontId="0" fillId="0" borderId="0" xfId="0" applyNumberFormat="1" applyAlignment="1">
      <alignment horizontal="center" vertical="center"/>
    </xf>
    <xf numFmtId="0"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Machine 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Machine A</a:t>
          </a:r>
        </a:p>
      </cx:txPr>
    </cx:title>
    <cx:plotArea>
      <cx:plotAreaRegion>
        <cx:series layoutId="clusteredColumn" uniqueId="{57942AAD-25CC-4256-8CD9-1A5946467973}">
          <cx:dataId val="0"/>
          <cx:layoutPr>
            <cx:binning intervalClosed="r">
              <cx:binCount val="5"/>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10</xdr:col>
      <xdr:colOff>11907</xdr:colOff>
      <xdr:row>7</xdr:row>
      <xdr:rowOff>71438</xdr:rowOff>
    </xdr:from>
    <xdr:to>
      <xdr:col>11</xdr:col>
      <xdr:colOff>1</xdr:colOff>
      <xdr:row>8</xdr:row>
      <xdr:rowOff>89297</xdr:rowOff>
    </xdr:to>
    <xdr:sp macro="" textlink="">
      <xdr:nvSpPr>
        <xdr:cNvPr id="3" name="Arrow: Right 2">
          <a:extLst>
            <a:ext uri="{FF2B5EF4-FFF2-40B4-BE49-F238E27FC236}">
              <a16:creationId xmlns:a16="http://schemas.microsoft.com/office/drawing/2014/main" id="{B2817B77-EDF8-437E-8814-0AE4AF985C66}"/>
            </a:ext>
          </a:extLst>
        </xdr:cNvPr>
        <xdr:cNvSpPr/>
      </xdr:nvSpPr>
      <xdr:spPr>
        <a:xfrm>
          <a:off x="9894095" y="1416844"/>
          <a:ext cx="500062" cy="22026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934640</xdr:colOff>
      <xdr:row>7</xdr:row>
      <xdr:rowOff>113107</xdr:rowOff>
    </xdr:from>
    <xdr:to>
      <xdr:col>20</xdr:col>
      <xdr:colOff>500062</xdr:colOff>
      <xdr:row>8</xdr:row>
      <xdr:rowOff>130966</xdr:rowOff>
    </xdr:to>
    <xdr:sp macro="" textlink="">
      <xdr:nvSpPr>
        <xdr:cNvPr id="4" name="Arrow: Right 3">
          <a:extLst>
            <a:ext uri="{FF2B5EF4-FFF2-40B4-BE49-F238E27FC236}">
              <a16:creationId xmlns:a16="http://schemas.microsoft.com/office/drawing/2014/main" id="{D0545520-8618-42E9-89A8-E4C6868550F7}"/>
            </a:ext>
          </a:extLst>
        </xdr:cNvPr>
        <xdr:cNvSpPr/>
      </xdr:nvSpPr>
      <xdr:spPr>
        <a:xfrm>
          <a:off x="17115234" y="1458513"/>
          <a:ext cx="500062" cy="22026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7</xdr:row>
      <xdr:rowOff>113107</xdr:rowOff>
    </xdr:from>
    <xdr:to>
      <xdr:col>18</xdr:col>
      <xdr:colOff>500062</xdr:colOff>
      <xdr:row>8</xdr:row>
      <xdr:rowOff>130966</xdr:rowOff>
    </xdr:to>
    <xdr:sp macro="" textlink="">
      <xdr:nvSpPr>
        <xdr:cNvPr id="5" name="Arrow: Right 4">
          <a:extLst>
            <a:ext uri="{FF2B5EF4-FFF2-40B4-BE49-F238E27FC236}">
              <a16:creationId xmlns:a16="http://schemas.microsoft.com/office/drawing/2014/main" id="{02E5627F-2E8C-4B3E-A556-978CEDA519E0}"/>
            </a:ext>
          </a:extLst>
        </xdr:cNvPr>
        <xdr:cNvSpPr/>
      </xdr:nvSpPr>
      <xdr:spPr>
        <a:xfrm>
          <a:off x="15668625" y="1458513"/>
          <a:ext cx="500062" cy="22026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0</xdr:colOff>
      <xdr:row>7</xdr:row>
      <xdr:rowOff>113107</xdr:rowOff>
    </xdr:from>
    <xdr:to>
      <xdr:col>16</xdr:col>
      <xdr:colOff>500062</xdr:colOff>
      <xdr:row>8</xdr:row>
      <xdr:rowOff>130966</xdr:rowOff>
    </xdr:to>
    <xdr:sp macro="" textlink="">
      <xdr:nvSpPr>
        <xdr:cNvPr id="6" name="Arrow: Right 5">
          <a:extLst>
            <a:ext uri="{FF2B5EF4-FFF2-40B4-BE49-F238E27FC236}">
              <a16:creationId xmlns:a16="http://schemas.microsoft.com/office/drawing/2014/main" id="{1DFF857C-277E-4058-8BFE-6A62DAD772AE}"/>
            </a:ext>
          </a:extLst>
        </xdr:cNvPr>
        <xdr:cNvSpPr/>
      </xdr:nvSpPr>
      <xdr:spPr>
        <a:xfrm>
          <a:off x="14222016" y="1458513"/>
          <a:ext cx="500062" cy="22026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7</xdr:row>
      <xdr:rowOff>113107</xdr:rowOff>
    </xdr:from>
    <xdr:to>
      <xdr:col>14</xdr:col>
      <xdr:colOff>500062</xdr:colOff>
      <xdr:row>8</xdr:row>
      <xdr:rowOff>130966</xdr:rowOff>
    </xdr:to>
    <xdr:sp macro="" textlink="">
      <xdr:nvSpPr>
        <xdr:cNvPr id="7" name="Arrow: Right 6">
          <a:extLst>
            <a:ext uri="{FF2B5EF4-FFF2-40B4-BE49-F238E27FC236}">
              <a16:creationId xmlns:a16="http://schemas.microsoft.com/office/drawing/2014/main" id="{E7A880F6-3FFC-4A47-A8D1-344CE66E3A0F}"/>
            </a:ext>
          </a:extLst>
        </xdr:cNvPr>
        <xdr:cNvSpPr/>
      </xdr:nvSpPr>
      <xdr:spPr>
        <a:xfrm>
          <a:off x="12775406" y="1458513"/>
          <a:ext cx="500062" cy="22026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7</xdr:row>
      <xdr:rowOff>113107</xdr:rowOff>
    </xdr:from>
    <xdr:to>
      <xdr:col>12</xdr:col>
      <xdr:colOff>500062</xdr:colOff>
      <xdr:row>8</xdr:row>
      <xdr:rowOff>130966</xdr:rowOff>
    </xdr:to>
    <xdr:sp macro="" textlink="">
      <xdr:nvSpPr>
        <xdr:cNvPr id="8" name="Arrow: Right 7">
          <a:extLst>
            <a:ext uri="{FF2B5EF4-FFF2-40B4-BE49-F238E27FC236}">
              <a16:creationId xmlns:a16="http://schemas.microsoft.com/office/drawing/2014/main" id="{EF1F51F5-35C9-4420-9880-D958221E64D6}"/>
            </a:ext>
          </a:extLst>
        </xdr:cNvPr>
        <xdr:cNvSpPr/>
      </xdr:nvSpPr>
      <xdr:spPr>
        <a:xfrm>
          <a:off x="11328797" y="1458513"/>
          <a:ext cx="500062" cy="22026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11907</xdr:colOff>
      <xdr:row>7</xdr:row>
      <xdr:rowOff>71438</xdr:rowOff>
    </xdr:from>
    <xdr:to>
      <xdr:col>11</xdr:col>
      <xdr:colOff>1</xdr:colOff>
      <xdr:row>8</xdr:row>
      <xdr:rowOff>89297</xdr:rowOff>
    </xdr:to>
    <xdr:sp macro="" textlink="">
      <xdr:nvSpPr>
        <xdr:cNvPr id="2" name="Arrow: Right 1">
          <a:extLst>
            <a:ext uri="{FF2B5EF4-FFF2-40B4-BE49-F238E27FC236}">
              <a16:creationId xmlns:a16="http://schemas.microsoft.com/office/drawing/2014/main" id="{4E7BC8BE-0E49-49B7-B0C4-A807DC00BB34}"/>
            </a:ext>
          </a:extLst>
        </xdr:cNvPr>
        <xdr:cNvSpPr/>
      </xdr:nvSpPr>
      <xdr:spPr>
        <a:xfrm>
          <a:off x="9475947" y="1389698"/>
          <a:ext cx="513874" cy="21597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934640</xdr:colOff>
      <xdr:row>7</xdr:row>
      <xdr:rowOff>113107</xdr:rowOff>
    </xdr:from>
    <xdr:to>
      <xdr:col>20</xdr:col>
      <xdr:colOff>500062</xdr:colOff>
      <xdr:row>8</xdr:row>
      <xdr:rowOff>130966</xdr:rowOff>
    </xdr:to>
    <xdr:sp macro="" textlink="">
      <xdr:nvSpPr>
        <xdr:cNvPr id="3" name="Arrow: Right 2">
          <a:extLst>
            <a:ext uri="{FF2B5EF4-FFF2-40B4-BE49-F238E27FC236}">
              <a16:creationId xmlns:a16="http://schemas.microsoft.com/office/drawing/2014/main" id="{7118E2F3-F578-42FA-8115-AE842B4169AE}"/>
            </a:ext>
          </a:extLst>
        </xdr:cNvPr>
        <xdr:cNvSpPr/>
      </xdr:nvSpPr>
      <xdr:spPr>
        <a:xfrm>
          <a:off x="16700420" y="1431367"/>
          <a:ext cx="502682" cy="21597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0</xdr:colOff>
      <xdr:row>7</xdr:row>
      <xdr:rowOff>113107</xdr:rowOff>
    </xdr:from>
    <xdr:to>
      <xdr:col>18</xdr:col>
      <xdr:colOff>500062</xdr:colOff>
      <xdr:row>8</xdr:row>
      <xdr:rowOff>130966</xdr:rowOff>
    </xdr:to>
    <xdr:sp macro="" textlink="">
      <xdr:nvSpPr>
        <xdr:cNvPr id="4" name="Arrow: Right 3">
          <a:extLst>
            <a:ext uri="{FF2B5EF4-FFF2-40B4-BE49-F238E27FC236}">
              <a16:creationId xmlns:a16="http://schemas.microsoft.com/office/drawing/2014/main" id="{3387C1BB-CC3F-4866-918A-6986A0F10171}"/>
            </a:ext>
          </a:extLst>
        </xdr:cNvPr>
        <xdr:cNvSpPr/>
      </xdr:nvSpPr>
      <xdr:spPr>
        <a:xfrm>
          <a:off x="15255240" y="1431367"/>
          <a:ext cx="500062" cy="21597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0</xdr:colOff>
      <xdr:row>7</xdr:row>
      <xdr:rowOff>113107</xdr:rowOff>
    </xdr:from>
    <xdr:to>
      <xdr:col>16</xdr:col>
      <xdr:colOff>500062</xdr:colOff>
      <xdr:row>8</xdr:row>
      <xdr:rowOff>130966</xdr:rowOff>
    </xdr:to>
    <xdr:sp macro="" textlink="">
      <xdr:nvSpPr>
        <xdr:cNvPr id="5" name="Arrow: Right 4">
          <a:extLst>
            <a:ext uri="{FF2B5EF4-FFF2-40B4-BE49-F238E27FC236}">
              <a16:creationId xmlns:a16="http://schemas.microsoft.com/office/drawing/2014/main" id="{68E41F15-08E4-4C15-A247-02A2749844BF}"/>
            </a:ext>
          </a:extLst>
        </xdr:cNvPr>
        <xdr:cNvSpPr/>
      </xdr:nvSpPr>
      <xdr:spPr>
        <a:xfrm>
          <a:off x="13807440" y="1431367"/>
          <a:ext cx="500062" cy="21597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7</xdr:row>
      <xdr:rowOff>113107</xdr:rowOff>
    </xdr:from>
    <xdr:to>
      <xdr:col>14</xdr:col>
      <xdr:colOff>500062</xdr:colOff>
      <xdr:row>8</xdr:row>
      <xdr:rowOff>130966</xdr:rowOff>
    </xdr:to>
    <xdr:sp macro="" textlink="">
      <xdr:nvSpPr>
        <xdr:cNvPr id="6" name="Arrow: Right 5">
          <a:extLst>
            <a:ext uri="{FF2B5EF4-FFF2-40B4-BE49-F238E27FC236}">
              <a16:creationId xmlns:a16="http://schemas.microsoft.com/office/drawing/2014/main" id="{1954EFC6-B5D4-4FD1-A3E2-BE1ED23A8019}"/>
            </a:ext>
          </a:extLst>
        </xdr:cNvPr>
        <xdr:cNvSpPr/>
      </xdr:nvSpPr>
      <xdr:spPr>
        <a:xfrm>
          <a:off x="12359640" y="1431367"/>
          <a:ext cx="500062" cy="21597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7</xdr:row>
      <xdr:rowOff>113107</xdr:rowOff>
    </xdr:from>
    <xdr:to>
      <xdr:col>12</xdr:col>
      <xdr:colOff>500062</xdr:colOff>
      <xdr:row>8</xdr:row>
      <xdr:rowOff>130966</xdr:rowOff>
    </xdr:to>
    <xdr:sp macro="" textlink="">
      <xdr:nvSpPr>
        <xdr:cNvPr id="7" name="Arrow: Right 6">
          <a:extLst>
            <a:ext uri="{FF2B5EF4-FFF2-40B4-BE49-F238E27FC236}">
              <a16:creationId xmlns:a16="http://schemas.microsoft.com/office/drawing/2014/main" id="{DE35E6FA-960C-449C-90F7-8B11CE65887D}"/>
            </a:ext>
          </a:extLst>
        </xdr:cNvPr>
        <xdr:cNvSpPr/>
      </xdr:nvSpPr>
      <xdr:spPr>
        <a:xfrm>
          <a:off x="10911840" y="1431367"/>
          <a:ext cx="500062" cy="21597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31748</xdr:colOff>
      <xdr:row>28</xdr:row>
      <xdr:rowOff>57149</xdr:rowOff>
    </xdr:from>
    <xdr:to>
      <xdr:col>7</xdr:col>
      <xdr:colOff>941916</xdr:colOff>
      <xdr:row>42</xdr:row>
      <xdr:rowOff>133349</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63E11D73-1F04-44EA-960D-7CC0D3FBE86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294888" y="5322569"/>
              <a:ext cx="5802208"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51827-A63B-40DB-938B-6E6B48CB5080}">
  <dimension ref="A1:W50"/>
  <sheetViews>
    <sheetView topLeftCell="B1" zoomScale="90" zoomScaleNormal="90" workbookViewId="0">
      <selection activeCell="G19" sqref="G19:I20"/>
    </sheetView>
  </sheetViews>
  <sheetFormatPr defaultColWidth="14.6640625" defaultRowHeight="14.4" x14ac:dyDescent="0.3"/>
  <cols>
    <col min="1" max="2" width="14.6640625" style="1"/>
    <col min="3" max="3" width="3.6640625" style="1" customWidth="1"/>
    <col min="4" max="4" width="27.33203125" style="1" customWidth="1"/>
    <col min="5" max="8" width="14.6640625" style="1"/>
    <col min="9" max="9" width="5.5546875" style="1" customWidth="1"/>
    <col min="10" max="10" width="13.44140625" style="1" customWidth="1"/>
    <col min="11" max="11" width="7.6640625" style="1" customWidth="1"/>
    <col min="12" max="12" width="13.44140625" style="1" customWidth="1"/>
    <col min="13" max="13" width="7.6640625" style="1" customWidth="1"/>
    <col min="14" max="14" width="13.44140625" style="1" customWidth="1"/>
    <col min="15" max="15" width="7.6640625" style="1" customWidth="1"/>
    <col min="16" max="16" width="13.44140625" style="1" customWidth="1"/>
    <col min="17" max="17" width="7.6640625" style="1" customWidth="1"/>
    <col min="18" max="18" width="13.44140625" style="1" customWidth="1"/>
    <col min="19" max="19" width="7.6640625" style="1" customWidth="1"/>
    <col min="20" max="20" width="13.44140625" style="1" customWidth="1"/>
    <col min="21" max="21" width="7.6640625" style="1" customWidth="1"/>
    <col min="22" max="22" width="13.44140625" style="1" customWidth="1"/>
    <col min="23" max="16384" width="14.6640625" style="1"/>
  </cols>
  <sheetData>
    <row r="1" spans="1:23" ht="15" customHeight="1" x14ac:dyDescent="0.3">
      <c r="A1" s="1" t="s">
        <v>0</v>
      </c>
      <c r="B1" s="1" t="s">
        <v>1</v>
      </c>
      <c r="D1" s="14" t="s">
        <v>13</v>
      </c>
      <c r="E1" s="15"/>
      <c r="F1" s="15"/>
      <c r="G1" s="15"/>
      <c r="H1" s="16"/>
      <c r="J1" s="14" t="s">
        <v>24</v>
      </c>
      <c r="K1" s="15"/>
      <c r="L1" s="15"/>
      <c r="M1" s="15"/>
      <c r="N1" s="15"/>
      <c r="O1" s="15"/>
      <c r="P1" s="15"/>
      <c r="Q1" s="15"/>
      <c r="R1" s="15"/>
      <c r="S1" s="15"/>
      <c r="T1" s="15"/>
      <c r="U1" s="15"/>
      <c r="V1" s="16"/>
    </row>
    <row r="2" spans="1:23" x14ac:dyDescent="0.3">
      <c r="A2" s="2">
        <v>25.9</v>
      </c>
      <c r="B2" s="3">
        <v>29.6</v>
      </c>
      <c r="D2" s="17"/>
      <c r="E2" s="18"/>
      <c r="F2" s="18"/>
      <c r="G2" s="18"/>
      <c r="H2" s="19"/>
      <c r="J2" s="17"/>
      <c r="K2" s="18"/>
      <c r="L2" s="18"/>
      <c r="M2" s="18"/>
      <c r="N2" s="18"/>
      <c r="O2" s="18"/>
      <c r="P2" s="18"/>
      <c r="Q2" s="18"/>
      <c r="R2" s="18"/>
      <c r="S2" s="18"/>
      <c r="T2" s="18"/>
      <c r="U2" s="18"/>
      <c r="V2" s="19"/>
    </row>
    <row r="3" spans="1:23" ht="15" thickBot="1" x14ac:dyDescent="0.35">
      <c r="A3" s="2">
        <v>20.7</v>
      </c>
      <c r="B3" s="3">
        <v>29.2</v>
      </c>
      <c r="D3" s="17"/>
      <c r="E3" s="18"/>
      <c r="F3" s="18"/>
      <c r="G3" s="18"/>
      <c r="H3" s="19"/>
      <c r="J3" s="20"/>
      <c r="K3" s="21"/>
      <c r="L3" s="21"/>
      <c r="M3" s="21"/>
      <c r="N3" s="21"/>
      <c r="O3" s="21"/>
      <c r="P3" s="21"/>
      <c r="Q3" s="21"/>
      <c r="R3" s="21"/>
      <c r="S3" s="21"/>
      <c r="T3" s="21"/>
      <c r="U3" s="21"/>
      <c r="V3" s="22"/>
    </row>
    <row r="4" spans="1:23" ht="15" thickBot="1" x14ac:dyDescent="0.35">
      <c r="A4" s="2">
        <v>21.6</v>
      </c>
      <c r="B4" s="3">
        <v>31.6</v>
      </c>
      <c r="D4" s="20"/>
      <c r="E4" s="21"/>
      <c r="F4" s="21"/>
      <c r="G4" s="21"/>
      <c r="H4" s="22"/>
      <c r="J4" s="6"/>
      <c r="K4" s="6"/>
      <c r="L4" s="6"/>
      <c r="M4" s="6"/>
      <c r="N4" s="6"/>
      <c r="O4" s="6"/>
      <c r="P4" s="6"/>
      <c r="Q4" s="6"/>
      <c r="R4" s="6"/>
      <c r="S4" s="6"/>
      <c r="T4" s="6"/>
      <c r="U4" s="6"/>
      <c r="V4" s="6"/>
      <c r="W4" s="7"/>
    </row>
    <row r="5" spans="1:23" x14ac:dyDescent="0.3">
      <c r="A5" s="2">
        <v>26.3</v>
      </c>
      <c r="B5" s="3">
        <v>29.6</v>
      </c>
      <c r="J5" s="23" t="s">
        <v>18</v>
      </c>
      <c r="L5" s="23" t="s">
        <v>19</v>
      </c>
      <c r="N5" s="23" t="s">
        <v>20</v>
      </c>
      <c r="P5" s="23" t="s">
        <v>21</v>
      </c>
      <c r="R5" s="23" t="s">
        <v>22</v>
      </c>
      <c r="T5" s="23" t="s">
        <v>23</v>
      </c>
      <c r="V5" s="23" t="s">
        <v>17</v>
      </c>
    </row>
    <row r="6" spans="1:23" x14ac:dyDescent="0.3">
      <c r="A6" s="2">
        <v>27.7</v>
      </c>
      <c r="B6" s="3">
        <v>34.9</v>
      </c>
      <c r="E6" s="4" t="s">
        <v>0</v>
      </c>
      <c r="F6" s="4" t="s">
        <v>1</v>
      </c>
      <c r="J6" s="23"/>
      <c r="L6" s="23"/>
      <c r="N6" s="23"/>
      <c r="P6" s="23"/>
      <c r="R6" s="23"/>
      <c r="T6" s="23"/>
      <c r="V6" s="23"/>
    </row>
    <row r="7" spans="1:23" ht="15.6" x14ac:dyDescent="0.3">
      <c r="A7" s="2">
        <v>22.9</v>
      </c>
      <c r="B7" s="3">
        <v>30.1</v>
      </c>
      <c r="D7" s="4" t="s">
        <v>2</v>
      </c>
      <c r="E7" s="10"/>
      <c r="F7" s="10"/>
      <c r="J7" s="42"/>
      <c r="K7" s="5"/>
      <c r="L7" s="41">
        <v>2.3E-2</v>
      </c>
      <c r="M7" s="5"/>
      <c r="N7" s="41">
        <v>1.0999999999999999E-2</v>
      </c>
      <c r="O7" s="5"/>
      <c r="P7" s="41">
        <v>5.7000000000000002E-2</v>
      </c>
      <c r="Q7" s="5"/>
      <c r="R7" s="41">
        <v>8.9999999999999993E-3</v>
      </c>
      <c r="S7" s="5"/>
      <c r="T7" s="41">
        <v>1.9E-2</v>
      </c>
      <c r="U7" s="5"/>
      <c r="V7" s="40">
        <v>1000</v>
      </c>
    </row>
    <row r="8" spans="1:23" ht="15.6" x14ac:dyDescent="0.3">
      <c r="A8" s="2">
        <v>22</v>
      </c>
      <c r="B8" s="3">
        <v>28.5</v>
      </c>
      <c r="D8" s="4" t="s">
        <v>3</v>
      </c>
      <c r="E8" s="10"/>
      <c r="F8" s="10"/>
      <c r="J8" s="42"/>
      <c r="K8" s="5"/>
      <c r="L8" s="41"/>
      <c r="M8" s="5"/>
      <c r="N8" s="41"/>
      <c r="O8" s="5"/>
      <c r="P8" s="41"/>
      <c r="Q8" s="5"/>
      <c r="R8" s="41"/>
      <c r="S8" s="5"/>
      <c r="T8" s="41"/>
      <c r="U8" s="5"/>
      <c r="V8" s="40"/>
    </row>
    <row r="9" spans="1:23" ht="15.6" x14ac:dyDescent="0.3">
      <c r="A9" s="2">
        <v>24.4</v>
      </c>
      <c r="B9" s="3">
        <v>25.9</v>
      </c>
      <c r="D9" s="4" t="s">
        <v>4</v>
      </c>
      <c r="E9" s="10"/>
      <c r="F9" s="10"/>
      <c r="J9" s="42"/>
      <c r="K9" s="5"/>
      <c r="L9" s="41"/>
      <c r="M9" s="5"/>
      <c r="N9" s="41"/>
      <c r="O9" s="5"/>
      <c r="P9" s="41"/>
      <c r="Q9" s="5"/>
      <c r="R9" s="41"/>
      <c r="S9" s="5"/>
      <c r="T9" s="41"/>
      <c r="U9" s="5"/>
      <c r="V9" s="40"/>
    </row>
    <row r="10" spans="1:23" ht="15.6" x14ac:dyDescent="0.3">
      <c r="A10" s="2">
        <v>26</v>
      </c>
      <c r="B10" s="3">
        <v>32.1</v>
      </c>
      <c r="D10" s="4" t="s">
        <v>5</v>
      </c>
      <c r="E10" s="10"/>
      <c r="F10" s="10"/>
      <c r="J10" s="42"/>
      <c r="K10" s="5"/>
      <c r="L10" s="41"/>
      <c r="M10" s="5"/>
      <c r="N10" s="41"/>
      <c r="O10" s="5"/>
      <c r="P10" s="41"/>
      <c r="Q10" s="5"/>
      <c r="R10" s="41"/>
      <c r="S10" s="5"/>
      <c r="T10" s="41"/>
      <c r="U10" s="5"/>
      <c r="V10" s="40"/>
    </row>
    <row r="11" spans="1:23" x14ac:dyDescent="0.3">
      <c r="A11" s="2">
        <v>21.4</v>
      </c>
      <c r="B11" s="3">
        <v>26.8</v>
      </c>
      <c r="D11" s="4" t="s">
        <v>6</v>
      </c>
      <c r="E11" s="10"/>
      <c r="F11" s="10"/>
    </row>
    <row r="12" spans="1:23" ht="15" thickBot="1" x14ac:dyDescent="0.35">
      <c r="A12" s="2">
        <v>25.4</v>
      </c>
      <c r="B12" s="3">
        <v>29.5</v>
      </c>
    </row>
    <row r="13" spans="1:23" x14ac:dyDescent="0.3">
      <c r="A13" s="2">
        <v>25.9</v>
      </c>
      <c r="B13" s="3">
        <v>26.6</v>
      </c>
      <c r="D13" s="14" t="s">
        <v>14</v>
      </c>
      <c r="E13" s="15"/>
      <c r="F13" s="15"/>
      <c r="G13" s="15"/>
      <c r="H13" s="16"/>
    </row>
    <row r="14" spans="1:23" ht="15" thickBot="1" x14ac:dyDescent="0.35">
      <c r="A14" s="2">
        <v>24.3</v>
      </c>
      <c r="B14" s="3">
        <v>22.1</v>
      </c>
      <c r="D14" s="20"/>
      <c r="E14" s="21"/>
      <c r="F14" s="21"/>
      <c r="G14" s="21"/>
      <c r="H14" s="22"/>
    </row>
    <row r="15" spans="1:23" x14ac:dyDescent="0.3">
      <c r="A15" s="2">
        <v>23.4</v>
      </c>
      <c r="B15" s="3">
        <v>29.8</v>
      </c>
    </row>
    <row r="16" spans="1:23" x14ac:dyDescent="0.3">
      <c r="A16" s="2">
        <v>26.3</v>
      </c>
      <c r="B16" s="3">
        <v>22.2</v>
      </c>
      <c r="E16" s="4" t="s">
        <v>0</v>
      </c>
      <c r="F16" s="4" t="s">
        <v>1</v>
      </c>
    </row>
    <row r="17" spans="1:9" x14ac:dyDescent="0.3">
      <c r="A17" s="2">
        <v>23.1</v>
      </c>
      <c r="B17" s="3">
        <v>20.6</v>
      </c>
      <c r="D17" s="4" t="s">
        <v>7</v>
      </c>
      <c r="E17" s="10"/>
      <c r="F17" s="10"/>
    </row>
    <row r="18" spans="1:9" ht="15" thickBot="1" x14ac:dyDescent="0.35">
      <c r="A18" s="2">
        <v>25.6</v>
      </c>
      <c r="B18" s="3">
        <v>29.2</v>
      </c>
      <c r="D18" s="4" t="s">
        <v>8</v>
      </c>
      <c r="E18" s="10"/>
      <c r="F18" s="10"/>
    </row>
    <row r="19" spans="1:9" ht="15" customHeight="1" x14ac:dyDescent="0.3">
      <c r="A19" s="2">
        <v>23.4</v>
      </c>
      <c r="B19" s="3">
        <v>32.299999999999997</v>
      </c>
      <c r="D19" s="4" t="s">
        <v>9</v>
      </c>
      <c r="E19" s="10"/>
      <c r="F19" s="11"/>
      <c r="G19" s="25" t="s">
        <v>11</v>
      </c>
      <c r="H19" s="26"/>
      <c r="I19" s="27"/>
    </row>
    <row r="20" spans="1:9" ht="15" thickBot="1" x14ac:dyDescent="0.35">
      <c r="A20" s="2">
        <v>25.9</v>
      </c>
      <c r="B20" s="3">
        <v>33.299999999999997</v>
      </c>
      <c r="D20" s="4" t="s">
        <v>10</v>
      </c>
      <c r="E20" s="10"/>
      <c r="F20" s="11"/>
      <c r="G20" s="28"/>
      <c r="H20" s="29"/>
      <c r="I20" s="30"/>
    </row>
    <row r="21" spans="1:9" x14ac:dyDescent="0.3">
      <c r="A21" s="2">
        <v>28</v>
      </c>
      <c r="B21" s="3">
        <v>26.5</v>
      </c>
      <c r="D21" s="23" t="s">
        <v>12</v>
      </c>
      <c r="E21" s="24"/>
      <c r="F21" s="24"/>
    </row>
    <row r="22" spans="1:9" x14ac:dyDescent="0.3">
      <c r="A22" s="2">
        <v>24.8</v>
      </c>
      <c r="B22" s="3">
        <v>27.5</v>
      </c>
      <c r="D22" s="23"/>
      <c r="E22" s="24"/>
      <c r="F22" s="24"/>
    </row>
    <row r="23" spans="1:9" x14ac:dyDescent="0.3">
      <c r="A23" s="2">
        <v>26.2</v>
      </c>
      <c r="B23" s="3">
        <v>26.3</v>
      </c>
      <c r="D23" s="23"/>
      <c r="E23" s="24"/>
      <c r="F23" s="24"/>
    </row>
    <row r="24" spans="1:9" x14ac:dyDescent="0.3">
      <c r="A24" s="2">
        <v>24.9</v>
      </c>
      <c r="B24" s="3">
        <v>24.7</v>
      </c>
      <c r="D24" s="23"/>
      <c r="E24" s="24"/>
      <c r="F24" s="24"/>
    </row>
    <row r="25" spans="1:9" ht="15" thickBot="1" x14ac:dyDescent="0.35">
      <c r="A25" s="2">
        <v>25.2</v>
      </c>
      <c r="B25" s="3">
        <v>29</v>
      </c>
    </row>
    <row r="26" spans="1:9" ht="15" customHeight="1" x14ac:dyDescent="0.3">
      <c r="A26" s="2">
        <v>28.8</v>
      </c>
      <c r="B26" s="3">
        <v>31.6</v>
      </c>
      <c r="D26" s="14" t="s">
        <v>25</v>
      </c>
      <c r="E26" s="15"/>
      <c r="F26" s="15"/>
      <c r="G26" s="15"/>
      <c r="H26" s="16"/>
    </row>
    <row r="27" spans="1:9" ht="15" thickBot="1" x14ac:dyDescent="0.35">
      <c r="A27" s="2">
        <v>26</v>
      </c>
      <c r="B27" s="3">
        <v>32.299999999999997</v>
      </c>
      <c r="D27" s="20"/>
      <c r="E27" s="21"/>
      <c r="F27" s="21"/>
      <c r="G27" s="21"/>
      <c r="H27" s="22"/>
    </row>
    <row r="28" spans="1:9" ht="15" thickBot="1" x14ac:dyDescent="0.35">
      <c r="A28" s="2">
        <v>26.2</v>
      </c>
      <c r="B28" s="3">
        <v>33.299999999999997</v>
      </c>
    </row>
    <row r="29" spans="1:9" x14ac:dyDescent="0.3">
      <c r="A29" s="2">
        <v>27.2</v>
      </c>
      <c r="B29" s="3">
        <v>25.7</v>
      </c>
      <c r="D29" s="31"/>
      <c r="E29" s="32"/>
      <c r="F29" s="32"/>
      <c r="G29" s="32"/>
      <c r="H29" s="33"/>
    </row>
    <row r="30" spans="1:9" x14ac:dyDescent="0.3">
      <c r="A30" s="2">
        <v>25.5</v>
      </c>
      <c r="B30" s="3">
        <v>26.6</v>
      </c>
      <c r="D30" s="34"/>
      <c r="E30" s="35"/>
      <c r="F30" s="35"/>
      <c r="G30" s="35"/>
      <c r="H30" s="36"/>
    </row>
    <row r="31" spans="1:9" x14ac:dyDescent="0.3">
      <c r="A31" s="2">
        <v>22.3</v>
      </c>
      <c r="B31" s="3">
        <v>31.3</v>
      </c>
      <c r="D31" s="34"/>
      <c r="E31" s="35"/>
      <c r="F31" s="35"/>
      <c r="G31" s="35"/>
      <c r="H31" s="36"/>
    </row>
    <row r="32" spans="1:9" x14ac:dyDescent="0.3">
      <c r="D32" s="34"/>
      <c r="E32" s="35"/>
      <c r="F32" s="35"/>
      <c r="G32" s="35"/>
      <c r="H32" s="36"/>
    </row>
    <row r="33" spans="4:8" x14ac:dyDescent="0.3">
      <c r="D33" s="34"/>
      <c r="E33" s="35"/>
      <c r="F33" s="35"/>
      <c r="G33" s="35"/>
      <c r="H33" s="36"/>
    </row>
    <row r="34" spans="4:8" x14ac:dyDescent="0.3">
      <c r="D34" s="34"/>
      <c r="E34" s="35"/>
      <c r="F34" s="35"/>
      <c r="G34" s="35"/>
      <c r="H34" s="36"/>
    </row>
    <row r="35" spans="4:8" x14ac:dyDescent="0.3">
      <c r="D35" s="34"/>
      <c r="E35" s="35"/>
      <c r="F35" s="35"/>
      <c r="G35" s="35"/>
      <c r="H35" s="36"/>
    </row>
    <row r="36" spans="4:8" x14ac:dyDescent="0.3">
      <c r="D36" s="34"/>
      <c r="E36" s="35"/>
      <c r="F36" s="35"/>
      <c r="G36" s="35"/>
      <c r="H36" s="36"/>
    </row>
    <row r="37" spans="4:8" x14ac:dyDescent="0.3">
      <c r="D37" s="34"/>
      <c r="E37" s="35"/>
      <c r="F37" s="35"/>
      <c r="G37" s="35"/>
      <c r="H37" s="36"/>
    </row>
    <row r="38" spans="4:8" x14ac:dyDescent="0.3">
      <c r="D38" s="34"/>
      <c r="E38" s="35"/>
      <c r="F38" s="35"/>
      <c r="G38" s="35"/>
      <c r="H38" s="36"/>
    </row>
    <row r="39" spans="4:8" x14ac:dyDescent="0.3">
      <c r="D39" s="34"/>
      <c r="E39" s="35"/>
      <c r="F39" s="35"/>
      <c r="G39" s="35"/>
      <c r="H39" s="36"/>
    </row>
    <row r="40" spans="4:8" x14ac:dyDescent="0.3">
      <c r="D40" s="34"/>
      <c r="E40" s="35"/>
      <c r="F40" s="35"/>
      <c r="G40" s="35"/>
      <c r="H40" s="36"/>
    </row>
    <row r="41" spans="4:8" x14ac:dyDescent="0.3">
      <c r="D41" s="34"/>
      <c r="E41" s="35"/>
      <c r="F41" s="35"/>
      <c r="G41" s="35"/>
      <c r="H41" s="36"/>
    </row>
    <row r="42" spans="4:8" x14ac:dyDescent="0.3">
      <c r="D42" s="34"/>
      <c r="E42" s="35"/>
      <c r="F42" s="35"/>
      <c r="G42" s="35"/>
      <c r="H42" s="36"/>
    </row>
    <row r="43" spans="4:8" ht="15" thickBot="1" x14ac:dyDescent="0.35">
      <c r="D43" s="37"/>
      <c r="E43" s="38"/>
      <c r="F43" s="38"/>
      <c r="G43" s="38"/>
      <c r="H43" s="39"/>
    </row>
    <row r="44" spans="4:8" ht="15" thickBot="1" x14ac:dyDescent="0.35"/>
    <row r="45" spans="4:8" x14ac:dyDescent="0.3">
      <c r="D45" s="14" t="s">
        <v>16</v>
      </c>
      <c r="E45" s="15"/>
      <c r="F45" s="15"/>
      <c r="G45" s="15"/>
      <c r="H45" s="16"/>
    </row>
    <row r="46" spans="4:8" ht="15" thickBot="1" x14ac:dyDescent="0.35">
      <c r="D46" s="20"/>
      <c r="E46" s="21"/>
      <c r="F46" s="21"/>
      <c r="G46" s="21"/>
      <c r="H46" s="22"/>
    </row>
    <row r="48" spans="4:8" x14ac:dyDescent="0.3">
      <c r="E48" s="4" t="s">
        <v>15</v>
      </c>
    </row>
    <row r="49" spans="4:5" x14ac:dyDescent="0.3">
      <c r="D49" s="4" t="s">
        <v>7</v>
      </c>
      <c r="E49" s="10"/>
    </row>
    <row r="50" spans="4:5" x14ac:dyDescent="0.3">
      <c r="D50" s="4" t="s">
        <v>8</v>
      </c>
      <c r="E50" s="10"/>
    </row>
  </sheetData>
  <mergeCells count="24">
    <mergeCell ref="J5:J6"/>
    <mergeCell ref="L7:L10"/>
    <mergeCell ref="J7:J10"/>
    <mergeCell ref="J1:V3"/>
    <mergeCell ref="V5:V6"/>
    <mergeCell ref="T5:T6"/>
    <mergeCell ref="R5:R6"/>
    <mergeCell ref="P5:P6"/>
    <mergeCell ref="N5:N6"/>
    <mergeCell ref="L5:L6"/>
    <mergeCell ref="D26:H27"/>
    <mergeCell ref="D29:H43"/>
    <mergeCell ref="D45:H46"/>
    <mergeCell ref="V7:V10"/>
    <mergeCell ref="T7:T10"/>
    <mergeCell ref="R7:R10"/>
    <mergeCell ref="P7:P10"/>
    <mergeCell ref="N7:N10"/>
    <mergeCell ref="D1:H4"/>
    <mergeCell ref="D13:H14"/>
    <mergeCell ref="D21:D24"/>
    <mergeCell ref="F21:F24"/>
    <mergeCell ref="E21:E24"/>
    <mergeCell ref="G19:I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591F-C594-4EDA-8469-953271477A48}">
  <sheetPr>
    <tabColor rgb="FFFF0000"/>
  </sheetPr>
  <dimension ref="A1:W50"/>
  <sheetViews>
    <sheetView tabSelected="1" topLeftCell="A5" zoomScale="130" zoomScaleNormal="130" workbookViewId="0">
      <selection activeCell="E50" sqref="E50"/>
    </sheetView>
  </sheetViews>
  <sheetFormatPr defaultColWidth="14.6640625" defaultRowHeight="14.4" x14ac:dyDescent="0.3"/>
  <cols>
    <col min="1" max="2" width="14.6640625" style="1"/>
    <col min="3" max="3" width="3.6640625" style="1" customWidth="1"/>
    <col min="4" max="4" width="27.33203125" style="1" customWidth="1"/>
    <col min="5" max="8" width="14.6640625" style="1"/>
    <col min="9" max="9" width="5.5546875" style="1" customWidth="1"/>
    <col min="10" max="10" width="13.44140625" style="1" customWidth="1"/>
    <col min="11" max="11" width="7.6640625" style="1" customWidth="1"/>
    <col min="12" max="12" width="13.44140625" style="1" customWidth="1"/>
    <col min="13" max="13" width="7.6640625" style="1" customWidth="1"/>
    <col min="14" max="14" width="13.44140625" style="1" customWidth="1"/>
    <col min="15" max="15" width="7.6640625" style="1" customWidth="1"/>
    <col min="16" max="16" width="13.44140625" style="1" customWidth="1"/>
    <col min="17" max="17" width="7.6640625" style="1" customWidth="1"/>
    <col min="18" max="18" width="13.44140625" style="1" customWidth="1"/>
    <col min="19" max="19" width="7.6640625" style="1" customWidth="1"/>
    <col min="20" max="20" width="13.44140625" style="1" customWidth="1"/>
    <col min="21" max="21" width="7.6640625" style="1" customWidth="1"/>
    <col min="22" max="22" width="13.44140625" style="1" customWidth="1"/>
    <col min="23" max="16384" width="14.6640625" style="1"/>
  </cols>
  <sheetData>
    <row r="1" spans="1:23" ht="15" customHeight="1" x14ac:dyDescent="0.3">
      <c r="A1" s="62" t="s">
        <v>0</v>
      </c>
      <c r="B1" s="62" t="s">
        <v>1</v>
      </c>
      <c r="D1" s="43" t="s">
        <v>13</v>
      </c>
      <c r="E1" s="44"/>
      <c r="F1" s="44"/>
      <c r="G1" s="44"/>
      <c r="H1" s="45"/>
      <c r="J1" s="43" t="s">
        <v>24</v>
      </c>
      <c r="K1" s="44"/>
      <c r="L1" s="44"/>
      <c r="M1" s="44"/>
      <c r="N1" s="44"/>
      <c r="O1" s="44"/>
      <c r="P1" s="44"/>
      <c r="Q1" s="44"/>
      <c r="R1" s="44"/>
      <c r="S1" s="44"/>
      <c r="T1" s="44"/>
      <c r="U1" s="44"/>
      <c r="V1" s="45"/>
    </row>
    <row r="2" spans="1:23" x14ac:dyDescent="0.3">
      <c r="A2" s="2">
        <v>25.9</v>
      </c>
      <c r="B2" s="3">
        <v>29.6</v>
      </c>
      <c r="D2" s="59"/>
      <c r="E2" s="60"/>
      <c r="F2" s="60"/>
      <c r="G2" s="60"/>
      <c r="H2" s="61"/>
      <c r="J2" s="59"/>
      <c r="K2" s="60"/>
      <c r="L2" s="60"/>
      <c r="M2" s="60"/>
      <c r="N2" s="60"/>
      <c r="O2" s="60"/>
      <c r="P2" s="60"/>
      <c r="Q2" s="60"/>
      <c r="R2" s="60"/>
      <c r="S2" s="60"/>
      <c r="T2" s="60"/>
      <c r="U2" s="60"/>
      <c r="V2" s="61"/>
    </row>
    <row r="3" spans="1:23" ht="15" thickBot="1" x14ac:dyDescent="0.35">
      <c r="A3" s="2">
        <v>20.7</v>
      </c>
      <c r="B3" s="3">
        <v>29.2</v>
      </c>
      <c r="D3" s="59"/>
      <c r="E3" s="60"/>
      <c r="F3" s="60"/>
      <c r="G3" s="60"/>
      <c r="H3" s="61"/>
      <c r="J3" s="46"/>
      <c r="K3" s="47"/>
      <c r="L3" s="47"/>
      <c r="M3" s="47"/>
      <c r="N3" s="47"/>
      <c r="O3" s="47"/>
      <c r="P3" s="47"/>
      <c r="Q3" s="47"/>
      <c r="R3" s="47"/>
      <c r="S3" s="47"/>
      <c r="T3" s="47"/>
      <c r="U3" s="47"/>
      <c r="V3" s="48"/>
    </row>
    <row r="4" spans="1:23" ht="15" thickBot="1" x14ac:dyDescent="0.35">
      <c r="A4" s="2">
        <v>21.6</v>
      </c>
      <c r="B4" s="3">
        <v>31.6</v>
      </c>
      <c r="D4" s="46"/>
      <c r="E4" s="47"/>
      <c r="F4" s="47"/>
      <c r="G4" s="47"/>
      <c r="H4" s="48"/>
      <c r="J4" s="6"/>
      <c r="K4" s="6"/>
      <c r="L4" s="6"/>
      <c r="M4" s="6"/>
      <c r="N4" s="6"/>
      <c r="O4" s="6"/>
      <c r="P4" s="6"/>
      <c r="Q4" s="6"/>
      <c r="R4" s="6"/>
      <c r="S4" s="6"/>
      <c r="T4" s="6"/>
      <c r="U4" s="6"/>
      <c r="V4" s="6"/>
      <c r="W4" s="7"/>
    </row>
    <row r="5" spans="1:23" x14ac:dyDescent="0.3">
      <c r="A5" s="2">
        <v>26.3</v>
      </c>
      <c r="B5" s="3">
        <v>29.6</v>
      </c>
      <c r="J5" s="23" t="s">
        <v>18</v>
      </c>
      <c r="L5" s="23" t="s">
        <v>19</v>
      </c>
      <c r="N5" s="23" t="s">
        <v>20</v>
      </c>
      <c r="P5" s="23" t="s">
        <v>21</v>
      </c>
      <c r="R5" s="23" t="s">
        <v>22</v>
      </c>
      <c r="T5" s="23" t="s">
        <v>23</v>
      </c>
      <c r="V5" s="23" t="s">
        <v>17</v>
      </c>
    </row>
    <row r="6" spans="1:23" x14ac:dyDescent="0.3">
      <c r="A6" s="2">
        <v>27.7</v>
      </c>
      <c r="B6" s="3">
        <v>34.9</v>
      </c>
      <c r="E6" s="4" t="s">
        <v>0</v>
      </c>
      <c r="F6" s="4" t="s">
        <v>1</v>
      </c>
      <c r="J6" s="23"/>
      <c r="L6" s="23"/>
      <c r="N6" s="23"/>
      <c r="P6" s="23"/>
      <c r="R6" s="23"/>
      <c r="T6" s="23"/>
      <c r="V6" s="23"/>
    </row>
    <row r="7" spans="1:23" ht="15.6" x14ac:dyDescent="0.3">
      <c r="A7" s="2">
        <v>22.9</v>
      </c>
      <c r="B7" s="3">
        <v>30.1</v>
      </c>
      <c r="D7" s="4" t="s">
        <v>2</v>
      </c>
      <c r="E7" s="12">
        <f>MAX(A2:A31)</f>
        <v>28.8</v>
      </c>
      <c r="F7" s="12">
        <f>MAX(B2:B31)</f>
        <v>34.9</v>
      </c>
      <c r="J7" s="58">
        <f>M12/(1-L7)</f>
        <v>1128.898224728272</v>
      </c>
      <c r="K7" s="5"/>
      <c r="L7" s="41">
        <v>2.3E-2</v>
      </c>
      <c r="M7" s="5"/>
      <c r="N7" s="41">
        <v>1.0999999999999999E-2</v>
      </c>
      <c r="O7" s="5"/>
      <c r="P7" s="41">
        <v>5.7000000000000002E-2</v>
      </c>
      <c r="Q7" s="5"/>
      <c r="R7" s="41">
        <v>8.9999999999999993E-3</v>
      </c>
      <c r="S7" s="5"/>
      <c r="T7" s="41">
        <v>1.9E-2</v>
      </c>
      <c r="U7" s="5"/>
      <c r="V7" s="40">
        <v>1000</v>
      </c>
    </row>
    <row r="8" spans="1:23" ht="15.6" x14ac:dyDescent="0.3">
      <c r="A8" s="2">
        <v>22</v>
      </c>
      <c r="B8" s="3">
        <v>28.5</v>
      </c>
      <c r="D8" s="4" t="s">
        <v>3</v>
      </c>
      <c r="E8" s="12">
        <f>MIN(A2:A31)</f>
        <v>20.7</v>
      </c>
      <c r="F8" s="12">
        <f>MIN(B2:B31)</f>
        <v>20.6</v>
      </c>
      <c r="J8" s="58"/>
      <c r="K8" s="5"/>
      <c r="L8" s="41"/>
      <c r="M8" s="5"/>
      <c r="N8" s="41"/>
      <c r="O8" s="5"/>
      <c r="P8" s="41"/>
      <c r="Q8" s="5"/>
      <c r="R8" s="41"/>
      <c r="S8" s="5"/>
      <c r="T8" s="41"/>
      <c r="U8" s="5"/>
      <c r="V8" s="40"/>
    </row>
    <row r="9" spans="1:23" ht="15.6" x14ac:dyDescent="0.3">
      <c r="A9" s="2">
        <v>24.4</v>
      </c>
      <c r="B9" s="3">
        <v>25.9</v>
      </c>
      <c r="D9" s="4" t="s">
        <v>4</v>
      </c>
      <c r="E9" s="12">
        <f>E7-E8</f>
        <v>8.1000000000000014</v>
      </c>
      <c r="F9" s="12">
        <f>F7-F8</f>
        <v>14.299999999999997</v>
      </c>
      <c r="J9" s="58"/>
      <c r="K9" s="5"/>
      <c r="L9" s="41"/>
      <c r="M9" s="5"/>
      <c r="N9" s="41"/>
      <c r="O9" s="5"/>
      <c r="P9" s="41"/>
      <c r="Q9" s="5"/>
      <c r="R9" s="41"/>
      <c r="S9" s="5"/>
      <c r="T9" s="41"/>
      <c r="U9" s="5"/>
      <c r="V9" s="40"/>
    </row>
    <row r="10" spans="1:23" ht="15.6" x14ac:dyDescent="0.3">
      <c r="A10" s="2">
        <v>26</v>
      </c>
      <c r="B10" s="3">
        <v>32.1</v>
      </c>
      <c r="D10" s="4" t="s">
        <v>5</v>
      </c>
      <c r="E10" s="12">
        <f>MEDIAN(A2:A31)</f>
        <v>25.45</v>
      </c>
      <c r="F10" s="12">
        <f>MEDIAN(B2:B31)</f>
        <v>29.2</v>
      </c>
      <c r="J10" s="58"/>
      <c r="K10" s="5"/>
      <c r="L10" s="41"/>
      <c r="M10" s="5"/>
      <c r="N10" s="41"/>
      <c r="O10" s="5"/>
      <c r="P10" s="41"/>
      <c r="Q10" s="5"/>
      <c r="R10" s="41"/>
      <c r="S10" s="5"/>
      <c r="T10" s="41"/>
      <c r="U10" s="5"/>
      <c r="V10" s="40"/>
    </row>
    <row r="11" spans="1:23" x14ac:dyDescent="0.3">
      <c r="A11" s="2">
        <v>21.4</v>
      </c>
      <c r="B11" s="3">
        <v>26.8</v>
      </c>
      <c r="D11" s="4" t="s">
        <v>6</v>
      </c>
      <c r="E11" s="13">
        <f>QUARTILE(A2:A31,3)-QUARTILE(A2:A31,1)</f>
        <v>2.75</v>
      </c>
      <c r="F11" s="13">
        <f>QUARTILE(B2:B31,3)-QUARTILE(B2:B31,1)</f>
        <v>5.0000000000000036</v>
      </c>
    </row>
    <row r="12" spans="1:23" ht="15" thickBot="1" x14ac:dyDescent="0.35">
      <c r="A12" s="2">
        <v>25.4</v>
      </c>
      <c r="B12" s="3">
        <v>29.5</v>
      </c>
      <c r="L12" s="9"/>
      <c r="M12" s="8">
        <f>O12/(1-N7)</f>
        <v>1102.9335655595216</v>
      </c>
      <c r="O12" s="8">
        <f>Q12/(1-P7)</f>
        <v>1090.8012963383669</v>
      </c>
      <c r="Q12" s="8">
        <f>S12/(1-R7)</f>
        <v>1028.6256224470799</v>
      </c>
      <c r="S12" s="8">
        <f>V7/(1-T7)</f>
        <v>1019.3679918450561</v>
      </c>
    </row>
    <row r="13" spans="1:23" x14ac:dyDescent="0.3">
      <c r="A13" s="2">
        <v>25.9</v>
      </c>
      <c r="B13" s="3">
        <v>26.6</v>
      </c>
      <c r="D13" s="43" t="s">
        <v>14</v>
      </c>
      <c r="E13" s="44"/>
      <c r="F13" s="44"/>
      <c r="G13" s="44"/>
      <c r="H13" s="45"/>
    </row>
    <row r="14" spans="1:23" ht="15" thickBot="1" x14ac:dyDescent="0.35">
      <c r="A14" s="2">
        <v>24.3</v>
      </c>
      <c r="B14" s="3">
        <v>22.1</v>
      </c>
      <c r="D14" s="46"/>
      <c r="E14" s="47"/>
      <c r="F14" s="47"/>
      <c r="G14" s="47"/>
      <c r="H14" s="48"/>
    </row>
    <row r="15" spans="1:23" x14ac:dyDescent="0.3">
      <c r="A15" s="2">
        <v>23.4</v>
      </c>
      <c r="B15" s="3">
        <v>29.8</v>
      </c>
      <c r="Q15" s="64"/>
    </row>
    <row r="16" spans="1:23" x14ac:dyDescent="0.3">
      <c r="A16" s="2">
        <v>26.3</v>
      </c>
      <c r="B16" s="3">
        <v>22.2</v>
      </c>
      <c r="E16" s="4" t="s">
        <v>0</v>
      </c>
      <c r="F16" s="4" t="s">
        <v>1</v>
      </c>
      <c r="Q16" s="63"/>
    </row>
    <row r="17" spans="1:17" x14ac:dyDescent="0.3">
      <c r="A17" s="2">
        <v>23.1</v>
      </c>
      <c r="B17" s="3">
        <v>20.6</v>
      </c>
      <c r="D17" s="4" t="s">
        <v>7</v>
      </c>
      <c r="E17" s="12">
        <f>AVERAGE(A2:A31)</f>
        <v>24.910000000000004</v>
      </c>
      <c r="F17" s="12">
        <f>AVERAGE(B2:B31)</f>
        <v>28.623333333333335</v>
      </c>
      <c r="Q17" s="63"/>
    </row>
    <row r="18" spans="1:17" ht="15" thickBot="1" x14ac:dyDescent="0.35">
      <c r="A18" s="2">
        <v>25.6</v>
      </c>
      <c r="B18" s="3">
        <v>29.2</v>
      </c>
      <c r="D18" s="4" t="s">
        <v>8</v>
      </c>
      <c r="E18" s="13">
        <f>_xlfn.STDEV.S(A2:A31)</f>
        <v>2.0356054763073357</v>
      </c>
      <c r="F18" s="13">
        <f>_xlfn.STDEV.S(B2:B31)</f>
        <v>3.505826021347028</v>
      </c>
      <c r="Q18" s="63"/>
    </row>
    <row r="19" spans="1:17" ht="15" customHeight="1" x14ac:dyDescent="0.3">
      <c r="A19" s="2">
        <v>23.4</v>
      </c>
      <c r="B19" s="3">
        <v>32.299999999999997</v>
      </c>
      <c r="D19" s="4" t="s">
        <v>9</v>
      </c>
      <c r="E19" s="13">
        <f>E17+(3*E18)</f>
        <v>31.016816428922013</v>
      </c>
      <c r="F19" s="13">
        <f>F17+(3*F18)</f>
        <v>39.140811397374421</v>
      </c>
      <c r="G19" s="25" t="s">
        <v>11</v>
      </c>
      <c r="H19" s="26"/>
      <c r="I19" s="27"/>
      <c r="Q19" s="63"/>
    </row>
    <row r="20" spans="1:17" ht="15" thickBot="1" x14ac:dyDescent="0.35">
      <c r="A20" s="2">
        <v>25.9</v>
      </c>
      <c r="B20" s="3">
        <v>33.299999999999997</v>
      </c>
      <c r="D20" s="4" t="s">
        <v>10</v>
      </c>
      <c r="E20" s="13">
        <f>E17-(3*E18)</f>
        <v>18.803183571077994</v>
      </c>
      <c r="F20" s="13">
        <f>F17-(3*F18)</f>
        <v>18.105855269292249</v>
      </c>
      <c r="G20" s="28"/>
      <c r="H20" s="29"/>
      <c r="I20" s="30"/>
      <c r="Q20" s="63"/>
    </row>
    <row r="21" spans="1:17" x14ac:dyDescent="0.3">
      <c r="A21" s="2">
        <v>28</v>
      </c>
      <c r="B21" s="3">
        <v>26.5</v>
      </c>
      <c r="D21" s="23" t="s">
        <v>12</v>
      </c>
      <c r="E21" s="24">
        <f>_xlfn.NORM.INV(0.6,E17,E18)</f>
        <v>25.425714750549837</v>
      </c>
      <c r="F21" s="24">
        <f>_xlfn.NORM.INV(0.6,F17,F18)</f>
        <v>29.511524199939711</v>
      </c>
      <c r="Q21" s="64"/>
    </row>
    <row r="22" spans="1:17" x14ac:dyDescent="0.3">
      <c r="A22" s="2">
        <v>24.8</v>
      </c>
      <c r="B22" s="3">
        <v>27.5</v>
      </c>
      <c r="D22" s="23"/>
      <c r="E22" s="24"/>
      <c r="F22" s="24"/>
    </row>
    <row r="23" spans="1:17" x14ac:dyDescent="0.3">
      <c r="A23" s="2">
        <v>26.2</v>
      </c>
      <c r="B23" s="3">
        <v>26.3</v>
      </c>
      <c r="D23" s="23"/>
      <c r="E23" s="24"/>
      <c r="F23" s="24"/>
    </row>
    <row r="24" spans="1:17" x14ac:dyDescent="0.3">
      <c r="A24" s="2">
        <v>24.9</v>
      </c>
      <c r="B24" s="3">
        <v>24.7</v>
      </c>
      <c r="D24" s="23"/>
      <c r="E24" s="24"/>
      <c r="F24" s="24"/>
    </row>
    <row r="25" spans="1:17" ht="15" thickBot="1" x14ac:dyDescent="0.35">
      <c r="A25" s="2">
        <v>25.2</v>
      </c>
      <c r="B25" s="3">
        <v>29</v>
      </c>
    </row>
    <row r="26" spans="1:17" x14ac:dyDescent="0.3">
      <c r="A26" s="2">
        <v>28.8</v>
      </c>
      <c r="B26" s="3">
        <v>31.6</v>
      </c>
      <c r="D26" s="43" t="s">
        <v>25</v>
      </c>
      <c r="E26" s="44"/>
      <c r="F26" s="44"/>
      <c r="G26" s="44"/>
      <c r="H26" s="45"/>
    </row>
    <row r="27" spans="1:17" ht="15" thickBot="1" x14ac:dyDescent="0.35">
      <c r="A27" s="2">
        <v>26</v>
      </c>
      <c r="B27" s="3">
        <v>32.299999999999997</v>
      </c>
      <c r="D27" s="46"/>
      <c r="E27" s="47"/>
      <c r="F27" s="47"/>
      <c r="G27" s="47"/>
      <c r="H27" s="48"/>
    </row>
    <row r="28" spans="1:17" ht="15" thickBot="1" x14ac:dyDescent="0.35">
      <c r="A28" s="2">
        <v>26.2</v>
      </c>
      <c r="B28" s="3">
        <v>33.299999999999997</v>
      </c>
    </row>
    <row r="29" spans="1:17" x14ac:dyDescent="0.3">
      <c r="A29" s="2">
        <v>27.2</v>
      </c>
      <c r="B29" s="3">
        <v>25.7</v>
      </c>
      <c r="D29" s="49"/>
      <c r="E29" s="50"/>
      <c r="F29" s="50"/>
      <c r="G29" s="50"/>
      <c r="H29" s="51"/>
    </row>
    <row r="30" spans="1:17" x14ac:dyDescent="0.3">
      <c r="A30" s="2">
        <v>25.5</v>
      </c>
      <c r="B30" s="3">
        <v>26.6</v>
      </c>
      <c r="D30" s="52"/>
      <c r="E30" s="53"/>
      <c r="F30" s="53"/>
      <c r="G30" s="53"/>
      <c r="H30" s="54"/>
    </row>
    <row r="31" spans="1:17" x14ac:dyDescent="0.3">
      <c r="A31" s="2">
        <v>22.3</v>
      </c>
      <c r="B31" s="3">
        <v>31.3</v>
      </c>
      <c r="D31" s="52"/>
      <c r="E31" s="53"/>
      <c r="F31" s="53"/>
      <c r="G31" s="53"/>
      <c r="H31" s="54"/>
    </row>
    <row r="32" spans="1:17" x14ac:dyDescent="0.3">
      <c r="D32" s="52"/>
      <c r="E32" s="53"/>
      <c r="F32" s="53"/>
      <c r="G32" s="53"/>
      <c r="H32" s="54"/>
    </row>
    <row r="33" spans="4:8" x14ac:dyDescent="0.3">
      <c r="D33" s="52"/>
      <c r="E33" s="53"/>
      <c r="F33" s="53"/>
      <c r="G33" s="53"/>
      <c r="H33" s="54"/>
    </row>
    <row r="34" spans="4:8" x14ac:dyDescent="0.3">
      <c r="D34" s="52"/>
      <c r="E34" s="53"/>
      <c r="F34" s="53"/>
      <c r="G34" s="53"/>
      <c r="H34" s="54"/>
    </row>
    <row r="35" spans="4:8" x14ac:dyDescent="0.3">
      <c r="D35" s="52"/>
      <c r="E35" s="53"/>
      <c r="F35" s="53"/>
      <c r="G35" s="53"/>
      <c r="H35" s="54"/>
    </row>
    <row r="36" spans="4:8" x14ac:dyDescent="0.3">
      <c r="D36" s="52"/>
      <c r="E36" s="53"/>
      <c r="F36" s="53"/>
      <c r="G36" s="53"/>
      <c r="H36" s="54"/>
    </row>
    <row r="37" spans="4:8" x14ac:dyDescent="0.3">
      <c r="D37" s="52"/>
      <c r="E37" s="53"/>
      <c r="F37" s="53"/>
      <c r="G37" s="53"/>
      <c r="H37" s="54"/>
    </row>
    <row r="38" spans="4:8" x14ac:dyDescent="0.3">
      <c r="D38" s="52"/>
      <c r="E38" s="53"/>
      <c r="F38" s="53"/>
      <c r="G38" s="53"/>
      <c r="H38" s="54"/>
    </row>
    <row r="39" spans="4:8" x14ac:dyDescent="0.3">
      <c r="D39" s="52"/>
      <c r="E39" s="53"/>
      <c r="F39" s="53"/>
      <c r="G39" s="53"/>
      <c r="H39" s="54"/>
    </row>
    <row r="40" spans="4:8" x14ac:dyDescent="0.3">
      <c r="D40" s="52"/>
      <c r="E40" s="53"/>
      <c r="F40" s="53"/>
      <c r="G40" s="53"/>
      <c r="H40" s="54"/>
    </row>
    <row r="41" spans="4:8" x14ac:dyDescent="0.3">
      <c r="D41" s="52"/>
      <c r="E41" s="53"/>
      <c r="F41" s="53"/>
      <c r="G41" s="53"/>
      <c r="H41" s="54"/>
    </row>
    <row r="42" spans="4:8" x14ac:dyDescent="0.3">
      <c r="D42" s="52"/>
      <c r="E42" s="53"/>
      <c r="F42" s="53"/>
      <c r="G42" s="53"/>
      <c r="H42" s="54"/>
    </row>
    <row r="43" spans="4:8" ht="15" thickBot="1" x14ac:dyDescent="0.35">
      <c r="D43" s="55"/>
      <c r="E43" s="56"/>
      <c r="F43" s="56"/>
      <c r="G43" s="56"/>
      <c r="H43" s="57"/>
    </row>
    <row r="44" spans="4:8" ht="15" thickBot="1" x14ac:dyDescent="0.35"/>
    <row r="45" spans="4:8" x14ac:dyDescent="0.3">
      <c r="D45" s="43" t="s">
        <v>16</v>
      </c>
      <c r="E45" s="44"/>
      <c r="F45" s="44"/>
      <c r="G45" s="44"/>
      <c r="H45" s="45"/>
    </row>
    <row r="46" spans="4:8" ht="15" thickBot="1" x14ac:dyDescent="0.35">
      <c r="D46" s="46"/>
      <c r="E46" s="47"/>
      <c r="F46" s="47"/>
      <c r="G46" s="47"/>
      <c r="H46" s="48"/>
    </row>
    <row r="48" spans="4:8" x14ac:dyDescent="0.3">
      <c r="E48" s="4" t="s">
        <v>15</v>
      </c>
    </row>
    <row r="49" spans="4:5" x14ac:dyDescent="0.3">
      <c r="D49" s="4" t="s">
        <v>7</v>
      </c>
      <c r="E49" s="12">
        <f>SUM(E17:F17)</f>
        <v>53.533333333333339</v>
      </c>
    </row>
    <row r="50" spans="4:5" x14ac:dyDescent="0.3">
      <c r="D50" s="4" t="s">
        <v>8</v>
      </c>
      <c r="E50" s="13">
        <f>SQRT(SUM(E18*E18,F18*F18))</f>
        <v>4.053949401155168</v>
      </c>
    </row>
  </sheetData>
  <mergeCells count="24">
    <mergeCell ref="D26:H27"/>
    <mergeCell ref="D29:H43"/>
    <mergeCell ref="D45:H46"/>
    <mergeCell ref="V7:V10"/>
    <mergeCell ref="D13:H14"/>
    <mergeCell ref="G19:I20"/>
    <mergeCell ref="D21:D24"/>
    <mergeCell ref="E21:E24"/>
    <mergeCell ref="F21:F24"/>
    <mergeCell ref="J7:J10"/>
    <mergeCell ref="L7:L10"/>
    <mergeCell ref="N7:N10"/>
    <mergeCell ref="P7:P10"/>
    <mergeCell ref="R7:R10"/>
    <mergeCell ref="T7:T10"/>
    <mergeCell ref="D1:H4"/>
    <mergeCell ref="J1:V3"/>
    <mergeCell ref="J5:J6"/>
    <mergeCell ref="L5:L6"/>
    <mergeCell ref="N5:N6"/>
    <mergeCell ref="P5:P6"/>
    <mergeCell ref="R5:R6"/>
    <mergeCell ref="T5:T6"/>
    <mergeCell ref="V5:V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Descriptive Assessment</vt:lpstr>
      <vt:lpstr>Descriptive Answer Key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Harkins</dc:creator>
  <cp:lastModifiedBy>Apaar Jain</cp:lastModifiedBy>
  <dcterms:created xsi:type="dcterms:W3CDTF">2021-06-18T16:05:07Z</dcterms:created>
  <dcterms:modified xsi:type="dcterms:W3CDTF">2025-02-05T05:38:45Z</dcterms:modified>
</cp:coreProperties>
</file>