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APAD_oxford\Final_Dataset_Folder\dataset\APAD-Asset-Data\Asset Data\IGP\Asset_Data_IGP\Oil and Gas\"/>
    </mc:Choice>
  </mc:AlternateContent>
  <xr:revisionPtr revIDLastSave="0" documentId="13_ncr:1_{DCFEB4ED-8282-41F2-B93D-675EEE04C4EA}" xr6:coauthVersionLast="47" xr6:coauthVersionMax="47" xr10:uidLastSave="{00000000-0000-0000-0000-000000000000}"/>
  <bookViews>
    <workbookView xWindow="-108" yWindow="-108" windowWidth="23256" windowHeight="12456" activeTab="1" xr2:uid="{89E3E1D4-058F-4101-B26F-B643B033DF7D}"/>
  </bookViews>
  <sheets>
    <sheet name="intro" sheetId="2" r:id="rId1"/>
    <sheet name="Furnace_oil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1" l="1"/>
  <c r="M2" i="1" s="1"/>
  <c r="O2" i="1" s="1"/>
  <c r="P2" i="1" s="1"/>
  <c r="L3" i="1"/>
  <c r="M3" i="1" s="1"/>
  <c r="O3" i="1" s="1"/>
  <c r="P3" i="1" s="1"/>
  <c r="L4" i="1"/>
  <c r="M4" i="1" s="1"/>
  <c r="O4" i="1" s="1"/>
  <c r="P4" i="1" s="1"/>
  <c r="L5" i="1"/>
  <c r="M5" i="1" s="1"/>
  <c r="O5" i="1" s="1"/>
  <c r="P5" i="1" s="1"/>
  <c r="L6" i="1"/>
  <c r="M6" i="1" s="1"/>
  <c r="O6" i="1" s="1"/>
  <c r="P6" i="1" s="1"/>
  <c r="L7" i="1"/>
  <c r="M7" i="1" s="1"/>
  <c r="O7" i="1" s="1"/>
  <c r="P7" i="1" s="1"/>
  <c r="L13" i="1"/>
  <c r="M13" i="1" s="1"/>
  <c r="L14" i="1"/>
  <c r="M14" i="1" s="1"/>
  <c r="O14" i="1" s="1"/>
  <c r="P14" i="1" s="1"/>
  <c r="L15" i="1"/>
  <c r="M15" i="1" s="1"/>
  <c r="L17" i="1"/>
  <c r="M17" i="1" s="1"/>
  <c r="O17" i="1" s="1"/>
  <c r="P17" i="1" s="1"/>
  <c r="L18" i="1"/>
  <c r="M18" i="1" s="1"/>
  <c r="O18" i="1" s="1"/>
  <c r="P18" i="1" s="1"/>
  <c r="L19" i="1"/>
  <c r="M19" i="1" s="1"/>
  <c r="O19" i="1" s="1"/>
  <c r="P19" i="1" s="1"/>
  <c r="L20" i="1"/>
  <c r="M20" i="1" s="1"/>
  <c r="O20" i="1" s="1"/>
  <c r="P20" i="1" s="1"/>
  <c r="L21" i="1"/>
  <c r="M21" i="1" s="1"/>
  <c r="O21" i="1" s="1"/>
  <c r="P21" i="1" s="1"/>
  <c r="L22" i="1"/>
  <c r="M22" i="1" s="1"/>
  <c r="O22" i="1" s="1"/>
  <c r="P22" i="1" s="1"/>
  <c r="L23" i="1"/>
  <c r="M23" i="1" s="1"/>
  <c r="O23" i="1" s="1"/>
  <c r="P23" i="1" s="1"/>
  <c r="L24" i="1"/>
  <c r="M24" i="1" s="1"/>
  <c r="O24" i="1" s="1"/>
  <c r="P24" i="1" s="1"/>
  <c r="L25" i="1"/>
  <c r="M25" i="1" s="1"/>
  <c r="O25" i="1" s="1"/>
  <c r="P25" i="1" s="1"/>
  <c r="L26" i="1"/>
  <c r="M26" i="1" s="1"/>
  <c r="O26" i="1" s="1"/>
  <c r="P26" i="1" s="1"/>
  <c r="L27" i="1"/>
  <c r="M27" i="1" s="1"/>
  <c r="O27" i="1" s="1"/>
  <c r="P27" i="1" s="1"/>
  <c r="L28" i="1"/>
  <c r="M28" i="1" s="1"/>
  <c r="O28" i="1" s="1"/>
  <c r="P28" i="1" s="1"/>
  <c r="L29" i="1"/>
  <c r="M29" i="1" s="1"/>
  <c r="O29" i="1" s="1"/>
  <c r="P29" i="1" s="1"/>
  <c r="L30" i="1"/>
  <c r="M30" i="1" s="1"/>
  <c r="O30" i="1" s="1"/>
  <c r="P30" i="1" s="1"/>
  <c r="L31" i="1"/>
  <c r="M31" i="1" s="1"/>
  <c r="O31" i="1" s="1"/>
  <c r="P31" i="1" s="1"/>
  <c r="L32" i="1"/>
  <c r="M32" i="1" s="1"/>
  <c r="O32" i="1" s="1"/>
  <c r="P32" i="1" s="1"/>
  <c r="L33" i="1"/>
  <c r="M33" i="1" s="1"/>
  <c r="O33" i="1" s="1"/>
  <c r="P33" i="1" s="1"/>
  <c r="L34" i="1"/>
  <c r="M34" i="1" s="1"/>
  <c r="O34" i="1" s="1"/>
  <c r="P34" i="1" s="1"/>
  <c r="L35" i="1"/>
  <c r="M35" i="1" s="1"/>
  <c r="O35" i="1" s="1"/>
  <c r="P35" i="1" s="1"/>
  <c r="L36" i="1"/>
  <c r="M36" i="1" s="1"/>
  <c r="O36" i="1" s="1"/>
  <c r="P36" i="1" s="1"/>
  <c r="L8" i="1"/>
  <c r="M8" i="1" s="1"/>
  <c r="O8" i="1" s="1"/>
  <c r="P8" i="1" s="1"/>
  <c r="L9" i="1"/>
  <c r="M9" i="1" s="1"/>
  <c r="O9" i="1" s="1"/>
  <c r="P9" i="1" s="1"/>
  <c r="L10" i="1"/>
  <c r="M10" i="1" s="1"/>
  <c r="O10" i="1" s="1"/>
  <c r="P10" i="1" s="1"/>
  <c r="L11" i="1"/>
  <c r="M11" i="1" s="1"/>
  <c r="O11" i="1" s="1"/>
  <c r="P11" i="1" s="1"/>
  <c r="L12" i="1"/>
  <c r="M12" i="1" s="1"/>
  <c r="O12" i="1" s="1"/>
  <c r="P12" i="1" s="1"/>
  <c r="L16" i="1"/>
  <c r="M16" i="1" s="1"/>
  <c r="O16" i="1" s="1"/>
  <c r="P16" i="1" s="1"/>
  <c r="O13" i="1" l="1"/>
  <c r="P13" i="1" s="1"/>
  <c r="U13" i="1"/>
  <c r="V13" i="1" s="1"/>
  <c r="U7" i="1"/>
  <c r="V7" i="1" s="1"/>
  <c r="U6" i="1"/>
  <c r="V6" i="1" s="1"/>
  <c r="U5" i="1"/>
  <c r="V5" i="1" s="1"/>
  <c r="U4" i="1"/>
  <c r="V4" i="1" s="1"/>
  <c r="U3" i="1"/>
  <c r="V3" i="1" s="1"/>
  <c r="O15" i="1"/>
  <c r="P15" i="1" s="1"/>
  <c r="X15" i="1"/>
  <c r="Y15" i="1" s="1"/>
  <c r="U15" i="1"/>
  <c r="V15" i="1" s="1"/>
  <c r="R15" i="1"/>
  <c r="S15" i="1" s="1"/>
  <c r="R14" i="1"/>
  <c r="S14" i="1" s="1"/>
  <c r="U2" i="1"/>
  <c r="V2" i="1" s="1"/>
  <c r="R7" i="1"/>
  <c r="S7" i="1" s="1"/>
  <c r="X14" i="1"/>
  <c r="Y14" i="1" s="1"/>
  <c r="R5" i="1"/>
  <c r="S5" i="1" s="1"/>
  <c r="X6" i="1"/>
  <c r="Y6" i="1" s="1"/>
  <c r="R3" i="1"/>
  <c r="S3" i="1" s="1"/>
  <c r="X5" i="1"/>
  <c r="Y5" i="1" s="1"/>
  <c r="X13" i="1"/>
  <c r="Y13" i="1" s="1"/>
  <c r="R4" i="1"/>
  <c r="S4" i="1" s="1"/>
  <c r="R2" i="1"/>
  <c r="S2" i="1" s="1"/>
  <c r="X4" i="1"/>
  <c r="Y4" i="1" s="1"/>
  <c r="X7" i="1"/>
  <c r="Y7" i="1" s="1"/>
  <c r="X3" i="1"/>
  <c r="Y3" i="1" s="1"/>
  <c r="R13" i="1"/>
  <c r="S13" i="1" s="1"/>
  <c r="R6" i="1"/>
  <c r="S6" i="1" s="1"/>
  <c r="U14" i="1"/>
  <c r="V14" i="1" s="1"/>
  <c r="X2" i="1"/>
  <c r="Y2" i="1" s="1"/>
  <c r="R30" i="1"/>
  <c r="S30" i="1" s="1"/>
  <c r="R29" i="1"/>
  <c r="S29" i="1" s="1"/>
  <c r="R28" i="1"/>
  <c r="S28" i="1" s="1"/>
  <c r="R18" i="1"/>
  <c r="S18" i="1" s="1"/>
  <c r="R17" i="1"/>
  <c r="S17" i="1" s="1"/>
  <c r="U16" i="1"/>
  <c r="V16" i="1" s="1"/>
  <c r="U23" i="1"/>
  <c r="V23" i="1" s="1"/>
  <c r="U21" i="1"/>
  <c r="V21" i="1" s="1"/>
  <c r="U18" i="1"/>
  <c r="V18" i="1" s="1"/>
  <c r="R11" i="1"/>
  <c r="S11" i="1" s="1"/>
  <c r="U35" i="1"/>
  <c r="V35" i="1" s="1"/>
  <c r="U32" i="1"/>
  <c r="V32" i="1" s="1"/>
  <c r="U31" i="1"/>
  <c r="V31" i="1" s="1"/>
  <c r="U30" i="1"/>
  <c r="V30" i="1" s="1"/>
  <c r="R34" i="1"/>
  <c r="S34" i="1" s="1"/>
  <c r="U29" i="1"/>
  <c r="V29" i="1" s="1"/>
  <c r="X31" i="1"/>
  <c r="Y31" i="1" s="1"/>
  <c r="U36" i="1"/>
  <c r="V36" i="1" s="1"/>
  <c r="R10" i="1"/>
  <c r="S10" i="1" s="1"/>
  <c r="U34" i="1"/>
  <c r="V34" i="1" s="1"/>
  <c r="U33" i="1"/>
  <c r="V33" i="1" s="1"/>
  <c r="U12" i="1"/>
  <c r="V12" i="1" s="1"/>
  <c r="U11" i="1"/>
  <c r="V11" i="1" s="1"/>
  <c r="U10" i="1"/>
  <c r="V10" i="1" s="1"/>
  <c r="X32" i="1"/>
  <c r="Y32" i="1" s="1"/>
  <c r="R33" i="1"/>
  <c r="S33" i="1" s="1"/>
  <c r="U28" i="1"/>
  <c r="V28" i="1" s="1"/>
  <c r="X30" i="1"/>
  <c r="Y30" i="1" s="1"/>
  <c r="U22" i="1"/>
  <c r="V22" i="1" s="1"/>
  <c r="U20" i="1"/>
  <c r="V20" i="1" s="1"/>
  <c r="U19" i="1"/>
  <c r="V19" i="1" s="1"/>
  <c r="U17" i="1"/>
  <c r="V17" i="1" s="1"/>
  <c r="X9" i="1"/>
  <c r="Y9" i="1" s="1"/>
  <c r="R9" i="1"/>
  <c r="S9" i="1" s="1"/>
  <c r="R32" i="1"/>
  <c r="S32" i="1" s="1"/>
  <c r="U25" i="1"/>
  <c r="V25" i="1" s="1"/>
  <c r="X29" i="1"/>
  <c r="Y29" i="1" s="1"/>
  <c r="R31" i="1"/>
  <c r="S31" i="1" s="1"/>
  <c r="U9" i="1"/>
  <c r="V9" i="1" s="1"/>
  <c r="U24" i="1"/>
  <c r="V24" i="1" s="1"/>
  <c r="X28" i="1"/>
  <c r="Y28" i="1" s="1"/>
  <c r="X27" i="1"/>
  <c r="Y27" i="1" s="1"/>
  <c r="X8" i="1"/>
  <c r="Y8" i="1" s="1"/>
  <c r="X21" i="1"/>
  <c r="Y21" i="1" s="1"/>
  <c r="X25" i="1"/>
  <c r="Y25" i="1" s="1"/>
  <c r="R26" i="1"/>
  <c r="S26" i="1" s="1"/>
  <c r="X24" i="1"/>
  <c r="Y24" i="1" s="1"/>
  <c r="R25" i="1"/>
  <c r="S25" i="1" s="1"/>
  <c r="X16" i="1"/>
  <c r="Y16" i="1" s="1"/>
  <c r="X23" i="1"/>
  <c r="Y23" i="1" s="1"/>
  <c r="X20" i="1"/>
  <c r="Y20" i="1" s="1"/>
  <c r="U8" i="1"/>
  <c r="V8" i="1" s="1"/>
  <c r="X12" i="1"/>
  <c r="Y12" i="1" s="1"/>
  <c r="X35" i="1"/>
  <c r="Y35" i="1" s="1"/>
  <c r="R36" i="1"/>
  <c r="S36" i="1" s="1"/>
  <c r="R20" i="1"/>
  <c r="S20" i="1" s="1"/>
  <c r="U27" i="1"/>
  <c r="V27" i="1" s="1"/>
  <c r="X11" i="1"/>
  <c r="Y11" i="1" s="1"/>
  <c r="X34" i="1"/>
  <c r="Y34" i="1" s="1"/>
  <c r="X18" i="1"/>
  <c r="Y18" i="1" s="1"/>
  <c r="R8" i="1"/>
  <c r="S8" i="1" s="1"/>
  <c r="X26" i="1"/>
  <c r="Y26" i="1" s="1"/>
  <c r="R27" i="1"/>
  <c r="S27" i="1" s="1"/>
  <c r="R24" i="1"/>
  <c r="S24" i="1" s="1"/>
  <c r="X22" i="1"/>
  <c r="Y22" i="1" s="1"/>
  <c r="R16" i="1"/>
  <c r="S16" i="1" s="1"/>
  <c r="R23" i="1"/>
  <c r="S23" i="1" s="1"/>
  <c r="R22" i="1"/>
  <c r="S22" i="1" s="1"/>
  <c r="X36" i="1"/>
  <c r="Y36" i="1" s="1"/>
  <c r="R21" i="1"/>
  <c r="S21" i="1" s="1"/>
  <c r="X19" i="1"/>
  <c r="Y19" i="1" s="1"/>
  <c r="R12" i="1"/>
  <c r="S12" i="1" s="1"/>
  <c r="R35" i="1"/>
  <c r="S35" i="1" s="1"/>
  <c r="R19" i="1"/>
  <c r="S19" i="1" s="1"/>
  <c r="U26" i="1"/>
  <c r="V26" i="1" s="1"/>
  <c r="X10" i="1"/>
  <c r="Y10" i="1" s="1"/>
  <c r="X33" i="1"/>
  <c r="Y33" i="1" s="1"/>
  <c r="X17" i="1"/>
  <c r="Y17" i="1" s="1"/>
</calcChain>
</file>

<file path=xl/sharedStrings.xml><?xml version="1.0" encoding="utf-8"?>
<sst xmlns="http://schemas.openxmlformats.org/spreadsheetml/2006/main" count="263" uniqueCount="113">
  <si>
    <t>id</t>
  </si>
  <si>
    <t>name</t>
  </si>
  <si>
    <t>lat</t>
  </si>
  <si>
    <t>lon</t>
  </si>
  <si>
    <t>type</t>
  </si>
  <si>
    <t>fuel</t>
  </si>
  <si>
    <t>state</t>
  </si>
  <si>
    <t>country</t>
  </si>
  <si>
    <t>status</t>
  </si>
  <si>
    <t>capacity</t>
  </si>
  <si>
    <t>Bashundhara Oil and Gas Company Refinery</t>
  </si>
  <si>
    <t>Furnace Oil</t>
  </si>
  <si>
    <t>Bangladesh</t>
  </si>
  <si>
    <t>operating</t>
  </si>
  <si>
    <t>IOCL Panipat Refinery</t>
  </si>
  <si>
    <t>India</t>
  </si>
  <si>
    <t>Guru Gobind Singh Refinery</t>
  </si>
  <si>
    <t>IOCL Mathura Refinery</t>
  </si>
  <si>
    <t>IOCL Barauni Refinery</t>
  </si>
  <si>
    <t>IOCL Haldia Refinery</t>
  </si>
  <si>
    <t>PARCO Mid Country (Kot Addu) Refinery</t>
  </si>
  <si>
    <t>Pakistan</t>
  </si>
  <si>
    <t>Attock Refinery</t>
  </si>
  <si>
    <t>National Refinery NRL Refinery</t>
  </si>
  <si>
    <t>Kohinoor Energy</t>
  </si>
  <si>
    <t>furnace oil</t>
  </si>
  <si>
    <t>Rousch Power Limited</t>
  </si>
  <si>
    <t>gas</t>
  </si>
  <si>
    <t>Saba Power Plant</t>
  </si>
  <si>
    <t>Atlas Power Plant</t>
  </si>
  <si>
    <t>SAIF POWER PLANT</t>
  </si>
  <si>
    <t>Orient Power Station</t>
  </si>
  <si>
    <t>Nishat Power Limited</t>
  </si>
  <si>
    <t>Nishat Chunian Power</t>
  </si>
  <si>
    <t>Sapphire Power Plant</t>
  </si>
  <si>
    <t>Halmore Power Station</t>
  </si>
  <si>
    <t>Hubco Narowal Energy</t>
  </si>
  <si>
    <t>Liberty Power Tech</t>
  </si>
  <si>
    <t>Reshma Power</t>
  </si>
  <si>
    <t>Gulf Powergen</t>
  </si>
  <si>
    <t>QATPL</t>
  </si>
  <si>
    <t>RLNG</t>
  </si>
  <si>
    <t>Balloki Power Plant</t>
  </si>
  <si>
    <t>Haveli Bahadur Shah Power Plant</t>
  </si>
  <si>
    <t>Chiniot Power</t>
  </si>
  <si>
    <t>biofuel</t>
  </si>
  <si>
    <t>Nandipur Power Project</t>
  </si>
  <si>
    <t>Japan Power</t>
  </si>
  <si>
    <t>Southern Electric Power</t>
  </si>
  <si>
    <t xml:space="preserve">Panipat Naphtha Cracker </t>
  </si>
  <si>
    <t>Haryana</t>
  </si>
  <si>
    <t>Panipat Naphtha Cracker Phase II expansion</t>
  </si>
  <si>
    <t>Guru Gobind Singh Polymer Addition Project (`GGSPAP’)</t>
  </si>
  <si>
    <t>Punjab</t>
  </si>
  <si>
    <t>Mixed</t>
  </si>
  <si>
    <t>PATA Petrochemical complex</t>
  </si>
  <si>
    <t>Uttar Pradesh</t>
  </si>
  <si>
    <t>Ethane; Propane</t>
  </si>
  <si>
    <t>Haldia Petrochemicals plant</t>
  </si>
  <si>
    <t>West Bengal</t>
  </si>
  <si>
    <t>unit</t>
  </si>
  <si>
    <t>MW</t>
  </si>
  <si>
    <t>announced</t>
  </si>
  <si>
    <t>kt/yr</t>
  </si>
  <si>
    <t>emfpm10(g_GJ)</t>
  </si>
  <si>
    <t>pm10(t_day)</t>
  </si>
  <si>
    <t>emfpm25(g_GJ)</t>
  </si>
  <si>
    <t>pm25(t_day)</t>
  </si>
  <si>
    <t>emfso2(g_GJ)</t>
  </si>
  <si>
    <t>so2(t_day)</t>
  </si>
  <si>
    <t>emfnox(g_GJ)</t>
  </si>
  <si>
    <t>nox(t_day)</t>
  </si>
  <si>
    <t>net_energy(GJ)</t>
  </si>
  <si>
    <t>gross_energy(GJ)</t>
  </si>
  <si>
    <t>FOB-1</t>
  </si>
  <si>
    <t>pm10(t_yr)</t>
  </si>
  <si>
    <t>pm25(t_yr)</t>
  </si>
  <si>
    <t>so2(t_yr)</t>
  </si>
  <si>
    <t>nox(t_yr)</t>
  </si>
  <si>
    <t>FOI-1</t>
  </si>
  <si>
    <t>FOI-2</t>
  </si>
  <si>
    <t>FOI-3</t>
  </si>
  <si>
    <t>FOI-4</t>
  </si>
  <si>
    <t>FOI-5</t>
  </si>
  <si>
    <t>FOP-1</t>
  </si>
  <si>
    <t>FOP-2</t>
  </si>
  <si>
    <t>FOP-3</t>
  </si>
  <si>
    <t>FOP-4</t>
  </si>
  <si>
    <t>FOP-5</t>
  </si>
  <si>
    <t>FOP-6</t>
  </si>
  <si>
    <t>FOP-7</t>
  </si>
  <si>
    <t>FOP-8</t>
  </si>
  <si>
    <t>FOP-9</t>
  </si>
  <si>
    <t>FOP-10</t>
  </si>
  <si>
    <t>FOP-11</t>
  </si>
  <si>
    <t>FOP-12</t>
  </si>
  <si>
    <t>FOP-13</t>
  </si>
  <si>
    <t>FOP-14</t>
  </si>
  <si>
    <t>FOP-15</t>
  </si>
  <si>
    <t>FOP-16</t>
  </si>
  <si>
    <t>FOP-17</t>
  </si>
  <si>
    <t>FOP-18</t>
  </si>
  <si>
    <t>FOP-19</t>
  </si>
  <si>
    <t>FOP-20</t>
  </si>
  <si>
    <t>FOP-21</t>
  </si>
  <si>
    <t>FOP-22</t>
  </si>
  <si>
    <t>FOP-23</t>
  </si>
  <si>
    <t>FOP-24</t>
  </si>
  <si>
    <t>FOI-13</t>
  </si>
  <si>
    <t>FOI-14</t>
  </si>
  <si>
    <t>FOI-18</t>
  </si>
  <si>
    <t>FOI-19</t>
  </si>
  <si>
    <t>FOI-20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</si>
</sst>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  <font>
      <sz val="8"/>
      <color rgb="FF32302C"/>
      <name val="Segoe UI Variable Display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9" fontId="0" fillId="0" borderId="0" xfId="0" applyNumberFormat="1"/>
    <xf numFmtId="1" fontId="0" fillId="0" borderId="0" xfId="0" applyNumberFormat="1"/>
    <xf numFmtId="0" fontId="19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78536-F969-4C08-ACA6-83E1836B8B86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573C3-E7B7-424C-AE0F-EE71706A1A1C}">
  <dimension ref="A1:BM36"/>
  <sheetViews>
    <sheetView tabSelected="1" topLeftCell="B1" workbookViewId="0">
      <selection activeCell="L19" sqref="L19"/>
    </sheetView>
  </sheetViews>
  <sheetFormatPr defaultRowHeight="14.4" x14ac:dyDescent="0.3"/>
  <cols>
    <col min="2" max="2" width="46.5546875" bestFit="1" customWidth="1"/>
    <col min="5" max="5" width="10.21875" bestFit="1" customWidth="1"/>
    <col min="12" max="12" width="22.33203125" bestFit="1" customWidth="1"/>
    <col min="13" max="13" width="12.44140625" bestFit="1" customWidth="1"/>
    <col min="14" max="14" width="13.5546875" bestFit="1" customWidth="1"/>
    <col min="15" max="15" width="15.6640625" bestFit="1" customWidth="1"/>
    <col min="16" max="16" width="15.6640625" customWidth="1"/>
  </cols>
  <sheetData>
    <row r="1" spans="1:2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60</v>
      </c>
      <c r="L1" t="s">
        <v>73</v>
      </c>
      <c r="M1" t="s">
        <v>72</v>
      </c>
      <c r="N1" t="s">
        <v>64</v>
      </c>
      <c r="O1" t="s">
        <v>65</v>
      </c>
      <c r="P1" t="s">
        <v>75</v>
      </c>
      <c r="Q1" t="s">
        <v>66</v>
      </c>
      <c r="R1" t="s">
        <v>67</v>
      </c>
      <c r="S1" t="s">
        <v>76</v>
      </c>
      <c r="T1" t="s">
        <v>68</v>
      </c>
      <c r="U1" t="s">
        <v>69</v>
      </c>
      <c r="V1" t="s">
        <v>77</v>
      </c>
      <c r="W1" t="s">
        <v>70</v>
      </c>
      <c r="X1" t="s">
        <v>71</v>
      </c>
      <c r="Y1" t="s">
        <v>78</v>
      </c>
    </row>
    <row r="2" spans="1:25" x14ac:dyDescent="0.3">
      <c r="A2" t="s">
        <v>74</v>
      </c>
      <c r="B2" t="s">
        <v>10</v>
      </c>
      <c r="C2">
        <v>23.668396999999999</v>
      </c>
      <c r="D2">
        <v>90.442808999999997</v>
      </c>
      <c r="E2" t="s">
        <v>11</v>
      </c>
      <c r="F2" t="s">
        <v>25</v>
      </c>
      <c r="H2" t="s">
        <v>12</v>
      </c>
      <c r="I2" t="s">
        <v>13</v>
      </c>
      <c r="J2">
        <v>0</v>
      </c>
      <c r="L2">
        <f t="shared" ref="L2:L7" si="0">((J2*24)*3.6)</f>
        <v>0</v>
      </c>
      <c r="M2">
        <f t="shared" ref="M2:M36" si="1">L2/0.35</f>
        <v>0</v>
      </c>
      <c r="N2">
        <v>25.2</v>
      </c>
      <c r="O2">
        <f t="shared" ref="O2:O36" si="2">(M2*N2)/1000000</f>
        <v>0</v>
      </c>
      <c r="P2">
        <f t="shared" ref="P2:P36" si="3">O2*365</f>
        <v>0</v>
      </c>
      <c r="Q2" s="3">
        <v>19.3</v>
      </c>
      <c r="R2">
        <f t="shared" ref="R2:R36" si="4">(Q2*M2)/1000000</f>
        <v>0</v>
      </c>
      <c r="S2">
        <f t="shared" ref="S2:S36" si="5">R2*365</f>
        <v>0</v>
      </c>
      <c r="T2">
        <v>495</v>
      </c>
      <c r="U2">
        <f t="shared" ref="U2:U36" si="6">(T2*M2)/1000000</f>
        <v>0</v>
      </c>
      <c r="V2">
        <f t="shared" ref="V2:V36" si="7">U2*365</f>
        <v>0</v>
      </c>
      <c r="W2">
        <v>142</v>
      </c>
      <c r="X2">
        <f t="shared" ref="X2:X36" si="8">(W2*M2)/1000000</f>
        <v>0</v>
      </c>
      <c r="Y2">
        <f t="shared" ref="Y2:Y36" si="9">X2*365</f>
        <v>0</v>
      </c>
    </row>
    <row r="3" spans="1:25" x14ac:dyDescent="0.3">
      <c r="A3" t="s">
        <v>79</v>
      </c>
      <c r="B3" t="s">
        <v>14</v>
      </c>
      <c r="C3">
        <v>29.47308</v>
      </c>
      <c r="D3">
        <v>76.878309999999999</v>
      </c>
      <c r="E3" t="s">
        <v>11</v>
      </c>
      <c r="F3" t="s">
        <v>25</v>
      </c>
      <c r="H3" t="s">
        <v>15</v>
      </c>
      <c r="I3" t="s">
        <v>13</v>
      </c>
      <c r="J3">
        <v>0</v>
      </c>
      <c r="L3">
        <f t="shared" si="0"/>
        <v>0</v>
      </c>
      <c r="M3">
        <f t="shared" si="1"/>
        <v>0</v>
      </c>
      <c r="N3">
        <v>25.2</v>
      </c>
      <c r="O3">
        <f t="shared" si="2"/>
        <v>0</v>
      </c>
      <c r="P3">
        <f t="shared" si="3"/>
        <v>0</v>
      </c>
      <c r="Q3" s="3">
        <v>19.3</v>
      </c>
      <c r="R3">
        <f t="shared" si="4"/>
        <v>0</v>
      </c>
      <c r="S3">
        <f t="shared" si="5"/>
        <v>0</v>
      </c>
      <c r="T3">
        <v>495</v>
      </c>
      <c r="U3">
        <f t="shared" si="6"/>
        <v>0</v>
      </c>
      <c r="V3">
        <f t="shared" si="7"/>
        <v>0</v>
      </c>
      <c r="W3">
        <v>142</v>
      </c>
      <c r="X3">
        <f t="shared" si="8"/>
        <v>0</v>
      </c>
      <c r="Y3">
        <f t="shared" si="9"/>
        <v>0</v>
      </c>
    </row>
    <row r="4" spans="1:25" x14ac:dyDescent="0.3">
      <c r="A4" t="s">
        <v>80</v>
      </c>
      <c r="B4" t="s">
        <v>16</v>
      </c>
      <c r="C4">
        <v>29.923863000000001</v>
      </c>
      <c r="D4">
        <v>74.953333999999998</v>
      </c>
      <c r="E4" t="s">
        <v>11</v>
      </c>
      <c r="F4" t="s">
        <v>25</v>
      </c>
      <c r="H4" t="s">
        <v>15</v>
      </c>
      <c r="I4" t="s">
        <v>13</v>
      </c>
      <c r="J4">
        <v>0</v>
      </c>
      <c r="L4">
        <f t="shared" si="0"/>
        <v>0</v>
      </c>
      <c r="M4">
        <f t="shared" si="1"/>
        <v>0</v>
      </c>
      <c r="N4">
        <v>25.2</v>
      </c>
      <c r="O4">
        <f t="shared" si="2"/>
        <v>0</v>
      </c>
      <c r="P4">
        <f t="shared" si="3"/>
        <v>0</v>
      </c>
      <c r="Q4" s="3">
        <v>19.3</v>
      </c>
      <c r="R4">
        <f t="shared" si="4"/>
        <v>0</v>
      </c>
      <c r="S4">
        <f t="shared" si="5"/>
        <v>0</v>
      </c>
      <c r="T4">
        <v>495</v>
      </c>
      <c r="U4">
        <f t="shared" si="6"/>
        <v>0</v>
      </c>
      <c r="V4">
        <f t="shared" si="7"/>
        <v>0</v>
      </c>
      <c r="W4">
        <v>142</v>
      </c>
      <c r="X4">
        <f t="shared" si="8"/>
        <v>0</v>
      </c>
      <c r="Y4">
        <f t="shared" si="9"/>
        <v>0</v>
      </c>
    </row>
    <row r="5" spans="1:25" x14ac:dyDescent="0.3">
      <c r="A5" t="s">
        <v>81</v>
      </c>
      <c r="B5" t="s">
        <v>17</v>
      </c>
      <c r="C5">
        <v>27.37846</v>
      </c>
      <c r="D5">
        <v>77.686620000000005</v>
      </c>
      <c r="E5" t="s">
        <v>11</v>
      </c>
      <c r="F5" t="s">
        <v>25</v>
      </c>
      <c r="H5" t="s">
        <v>15</v>
      </c>
      <c r="I5" t="s">
        <v>13</v>
      </c>
      <c r="J5">
        <v>0</v>
      </c>
      <c r="L5">
        <f t="shared" si="0"/>
        <v>0</v>
      </c>
      <c r="M5">
        <f t="shared" si="1"/>
        <v>0</v>
      </c>
      <c r="N5">
        <v>25.2</v>
      </c>
      <c r="O5">
        <f t="shared" si="2"/>
        <v>0</v>
      </c>
      <c r="P5">
        <f t="shared" si="3"/>
        <v>0</v>
      </c>
      <c r="Q5" s="3">
        <v>19.3</v>
      </c>
      <c r="R5">
        <f t="shared" si="4"/>
        <v>0</v>
      </c>
      <c r="S5">
        <f t="shared" si="5"/>
        <v>0</v>
      </c>
      <c r="T5">
        <v>495</v>
      </c>
      <c r="U5">
        <f t="shared" si="6"/>
        <v>0</v>
      </c>
      <c r="V5">
        <f t="shared" si="7"/>
        <v>0</v>
      </c>
      <c r="W5">
        <v>142</v>
      </c>
      <c r="X5">
        <f t="shared" si="8"/>
        <v>0</v>
      </c>
      <c r="Y5">
        <f t="shared" si="9"/>
        <v>0</v>
      </c>
    </row>
    <row r="6" spans="1:25" x14ac:dyDescent="0.3">
      <c r="A6" t="s">
        <v>82</v>
      </c>
      <c r="B6" t="s">
        <v>18</v>
      </c>
      <c r="C6">
        <v>25.427779999999998</v>
      </c>
      <c r="D6">
        <v>86.060010000000005</v>
      </c>
      <c r="E6" t="s">
        <v>11</v>
      </c>
      <c r="F6" t="s">
        <v>25</v>
      </c>
      <c r="H6" t="s">
        <v>15</v>
      </c>
      <c r="I6" t="s">
        <v>13</v>
      </c>
      <c r="J6">
        <v>0</v>
      </c>
      <c r="L6">
        <f t="shared" si="0"/>
        <v>0</v>
      </c>
      <c r="M6">
        <f t="shared" si="1"/>
        <v>0</v>
      </c>
      <c r="N6">
        <v>25.2</v>
      </c>
      <c r="O6">
        <f t="shared" si="2"/>
        <v>0</v>
      </c>
      <c r="P6">
        <f t="shared" si="3"/>
        <v>0</v>
      </c>
      <c r="Q6" s="3">
        <v>19.3</v>
      </c>
      <c r="R6">
        <f t="shared" si="4"/>
        <v>0</v>
      </c>
      <c r="S6">
        <f t="shared" si="5"/>
        <v>0</v>
      </c>
      <c r="T6">
        <v>495</v>
      </c>
      <c r="U6">
        <f t="shared" si="6"/>
        <v>0</v>
      </c>
      <c r="V6">
        <f t="shared" si="7"/>
        <v>0</v>
      </c>
      <c r="W6">
        <v>142</v>
      </c>
      <c r="X6">
        <f t="shared" si="8"/>
        <v>0</v>
      </c>
      <c r="Y6">
        <f t="shared" si="9"/>
        <v>0</v>
      </c>
    </row>
    <row r="7" spans="1:25" x14ac:dyDescent="0.3">
      <c r="A7" t="s">
        <v>83</v>
      </c>
      <c r="B7" t="s">
        <v>19</v>
      </c>
      <c r="C7">
        <v>22.045809999999999</v>
      </c>
      <c r="D7">
        <v>88.104330000000004</v>
      </c>
      <c r="E7" t="s">
        <v>11</v>
      </c>
      <c r="F7" t="s">
        <v>25</v>
      </c>
      <c r="H7" t="s">
        <v>15</v>
      </c>
      <c r="I7" t="s">
        <v>13</v>
      </c>
      <c r="J7">
        <v>0</v>
      </c>
      <c r="L7">
        <f t="shared" si="0"/>
        <v>0</v>
      </c>
      <c r="M7">
        <f t="shared" si="1"/>
        <v>0</v>
      </c>
      <c r="N7">
        <v>25.2</v>
      </c>
      <c r="O7">
        <f t="shared" si="2"/>
        <v>0</v>
      </c>
      <c r="P7">
        <f t="shared" si="3"/>
        <v>0</v>
      </c>
      <c r="Q7" s="3">
        <v>19.3</v>
      </c>
      <c r="R7">
        <f t="shared" si="4"/>
        <v>0</v>
      </c>
      <c r="S7">
        <f t="shared" si="5"/>
        <v>0</v>
      </c>
      <c r="T7">
        <v>495</v>
      </c>
      <c r="U7">
        <f t="shared" si="6"/>
        <v>0</v>
      </c>
      <c r="V7">
        <f t="shared" si="7"/>
        <v>0</v>
      </c>
      <c r="W7">
        <v>142</v>
      </c>
      <c r="X7">
        <f t="shared" si="8"/>
        <v>0</v>
      </c>
      <c r="Y7">
        <f t="shared" si="9"/>
        <v>0</v>
      </c>
    </row>
    <row r="8" spans="1:25" x14ac:dyDescent="0.3">
      <c r="A8" t="s">
        <v>108</v>
      </c>
      <c r="B8" t="s">
        <v>49</v>
      </c>
      <c r="C8">
        <v>29.4530463</v>
      </c>
      <c r="D8">
        <v>76.872707500000004</v>
      </c>
      <c r="E8" t="s">
        <v>11</v>
      </c>
      <c r="G8" t="s">
        <v>50</v>
      </c>
      <c r="H8" t="s">
        <v>15</v>
      </c>
      <c r="I8" t="s">
        <v>13</v>
      </c>
      <c r="J8" s="2">
        <v>800</v>
      </c>
      <c r="K8" t="s">
        <v>63</v>
      </c>
      <c r="L8">
        <f>(J8*4184)/365</f>
        <v>9170.4109589041091</v>
      </c>
      <c r="M8">
        <f t="shared" si="1"/>
        <v>26201.174168297457</v>
      </c>
      <c r="N8">
        <v>25.2</v>
      </c>
      <c r="O8">
        <f t="shared" si="2"/>
        <v>0.66026958904109589</v>
      </c>
      <c r="P8">
        <f t="shared" si="3"/>
        <v>240.9984</v>
      </c>
      <c r="Q8">
        <v>19.3</v>
      </c>
      <c r="R8">
        <f t="shared" si="4"/>
        <v>0.50568266144814089</v>
      </c>
      <c r="S8">
        <f t="shared" si="5"/>
        <v>184.57417142857142</v>
      </c>
      <c r="T8">
        <v>495</v>
      </c>
      <c r="U8">
        <f t="shared" si="6"/>
        <v>12.96958121330724</v>
      </c>
      <c r="V8">
        <f t="shared" si="7"/>
        <v>4733.8971428571431</v>
      </c>
      <c r="W8">
        <v>142</v>
      </c>
      <c r="X8">
        <f t="shared" si="8"/>
        <v>3.7205667318982387</v>
      </c>
      <c r="Y8">
        <f t="shared" si="9"/>
        <v>1358.0068571428571</v>
      </c>
    </row>
    <row r="9" spans="1:25" x14ac:dyDescent="0.3">
      <c r="A9" t="s">
        <v>109</v>
      </c>
      <c r="B9" t="s">
        <v>51</v>
      </c>
      <c r="C9">
        <v>29.4530463</v>
      </c>
      <c r="D9">
        <v>76.872707500000004</v>
      </c>
      <c r="E9" t="s">
        <v>11</v>
      </c>
      <c r="G9" t="s">
        <v>50</v>
      </c>
      <c r="H9" t="s">
        <v>15</v>
      </c>
      <c r="I9" t="s">
        <v>62</v>
      </c>
      <c r="J9" s="2">
        <v>160</v>
      </c>
      <c r="K9" t="s">
        <v>63</v>
      </c>
      <c r="L9">
        <f>(J9*4184)/365</f>
        <v>1834.0821917808219</v>
      </c>
      <c r="M9">
        <f t="shared" si="1"/>
        <v>5240.2348336594914</v>
      </c>
      <c r="N9">
        <v>25.2</v>
      </c>
      <c r="O9">
        <f t="shared" si="2"/>
        <v>0.13205391780821918</v>
      </c>
      <c r="P9">
        <f t="shared" si="3"/>
        <v>48.199680000000001</v>
      </c>
      <c r="Q9">
        <v>19.3</v>
      </c>
      <c r="R9">
        <f t="shared" si="4"/>
        <v>0.10113653228962818</v>
      </c>
      <c r="S9">
        <f t="shared" si="5"/>
        <v>36.914834285714285</v>
      </c>
      <c r="T9">
        <v>495</v>
      </c>
      <c r="U9">
        <f t="shared" si="6"/>
        <v>2.5939162426614484</v>
      </c>
      <c r="V9">
        <f t="shared" si="7"/>
        <v>946.77942857142864</v>
      </c>
      <c r="W9">
        <v>142</v>
      </c>
      <c r="X9">
        <f t="shared" si="8"/>
        <v>0.74411334637964777</v>
      </c>
      <c r="Y9">
        <f t="shared" si="9"/>
        <v>271.60137142857144</v>
      </c>
    </row>
    <row r="10" spans="1:25" x14ac:dyDescent="0.3">
      <c r="A10" t="s">
        <v>110</v>
      </c>
      <c r="B10" t="s">
        <v>52</v>
      </c>
      <c r="C10">
        <v>29.928273000000001</v>
      </c>
      <c r="D10">
        <v>74.948007000000004</v>
      </c>
      <c r="E10" t="s">
        <v>11</v>
      </c>
      <c r="F10" t="s">
        <v>54</v>
      </c>
      <c r="G10" t="s">
        <v>53</v>
      </c>
      <c r="H10" t="s">
        <v>15</v>
      </c>
      <c r="I10" t="s">
        <v>13</v>
      </c>
      <c r="J10" s="2">
        <v>1200</v>
      </c>
      <c r="K10" t="s">
        <v>63</v>
      </c>
      <c r="L10">
        <f>(J10*4184)/365</f>
        <v>13755.616438356165</v>
      </c>
      <c r="M10">
        <f t="shared" si="1"/>
        <v>39301.761252446187</v>
      </c>
      <c r="N10">
        <v>25.2</v>
      </c>
      <c r="O10">
        <f t="shared" si="2"/>
        <v>0.99040438356164384</v>
      </c>
      <c r="P10">
        <f t="shared" si="3"/>
        <v>361.49759999999998</v>
      </c>
      <c r="Q10">
        <v>19.3</v>
      </c>
      <c r="R10">
        <f t="shared" si="4"/>
        <v>0.75852399217221145</v>
      </c>
      <c r="S10">
        <f t="shared" si="5"/>
        <v>276.8612571428572</v>
      </c>
      <c r="T10">
        <v>495</v>
      </c>
      <c r="U10">
        <f t="shared" si="6"/>
        <v>19.454371819960862</v>
      </c>
      <c r="V10">
        <f t="shared" si="7"/>
        <v>7100.8457142857142</v>
      </c>
      <c r="W10">
        <v>142</v>
      </c>
      <c r="X10">
        <f t="shared" si="8"/>
        <v>5.5808500978473585</v>
      </c>
      <c r="Y10">
        <f t="shared" si="9"/>
        <v>2037.0102857142858</v>
      </c>
    </row>
    <row r="11" spans="1:25" x14ac:dyDescent="0.3">
      <c r="A11" t="s">
        <v>111</v>
      </c>
      <c r="B11" t="s">
        <v>55</v>
      </c>
      <c r="C11">
        <v>26.643450999999999</v>
      </c>
      <c r="D11">
        <v>79.488859000000005</v>
      </c>
      <c r="E11" t="s">
        <v>11</v>
      </c>
      <c r="F11" t="s">
        <v>57</v>
      </c>
      <c r="G11" t="s">
        <v>56</v>
      </c>
      <c r="H11" t="s">
        <v>15</v>
      </c>
      <c r="I11" t="s">
        <v>13</v>
      </c>
      <c r="J11" s="2">
        <v>900</v>
      </c>
      <c r="K11" t="s">
        <v>63</v>
      </c>
      <c r="L11">
        <f>(J11*4184)/365</f>
        <v>10316.712328767124</v>
      </c>
      <c r="M11">
        <f t="shared" si="1"/>
        <v>29476.320939334641</v>
      </c>
      <c r="N11">
        <v>25.2</v>
      </c>
      <c r="O11">
        <f t="shared" si="2"/>
        <v>0.74280328767123294</v>
      </c>
      <c r="P11">
        <f t="shared" si="3"/>
        <v>271.1232</v>
      </c>
      <c r="Q11">
        <v>19.3</v>
      </c>
      <c r="R11">
        <f t="shared" si="4"/>
        <v>0.5688929941291585</v>
      </c>
      <c r="S11">
        <f t="shared" si="5"/>
        <v>207.64594285714284</v>
      </c>
      <c r="T11">
        <v>495</v>
      </c>
      <c r="U11">
        <f t="shared" si="6"/>
        <v>14.590778864970646</v>
      </c>
      <c r="V11">
        <f t="shared" si="7"/>
        <v>5325.6342857142863</v>
      </c>
      <c r="W11">
        <v>142</v>
      </c>
      <c r="X11">
        <f t="shared" si="8"/>
        <v>4.1856375733855193</v>
      </c>
      <c r="Y11">
        <f t="shared" si="9"/>
        <v>1527.7577142857147</v>
      </c>
    </row>
    <row r="12" spans="1:25" x14ac:dyDescent="0.3">
      <c r="A12" t="s">
        <v>112</v>
      </c>
      <c r="B12" t="s">
        <v>58</v>
      </c>
      <c r="C12">
        <v>22.06664396</v>
      </c>
      <c r="D12">
        <v>88.10308191</v>
      </c>
      <c r="E12" t="s">
        <v>11</v>
      </c>
      <c r="G12" t="s">
        <v>59</v>
      </c>
      <c r="H12" t="s">
        <v>15</v>
      </c>
      <c r="I12" t="s">
        <v>13</v>
      </c>
      <c r="J12" s="2">
        <v>700</v>
      </c>
      <c r="K12" t="s">
        <v>63</v>
      </c>
      <c r="L12">
        <f>(J12*4184)/365</f>
        <v>8024.1095890410961</v>
      </c>
      <c r="M12">
        <f t="shared" si="1"/>
        <v>22926.027397260277</v>
      </c>
      <c r="N12">
        <v>25.2</v>
      </c>
      <c r="O12">
        <f t="shared" si="2"/>
        <v>0.57773589041095907</v>
      </c>
      <c r="P12">
        <f t="shared" si="3"/>
        <v>210.87360000000007</v>
      </c>
      <c r="Q12">
        <v>19.3</v>
      </c>
      <c r="R12">
        <f t="shared" si="4"/>
        <v>0.44247232876712334</v>
      </c>
      <c r="S12">
        <f t="shared" si="5"/>
        <v>161.50240000000002</v>
      </c>
      <c r="T12">
        <v>495</v>
      </c>
      <c r="U12">
        <f t="shared" si="6"/>
        <v>11.348383561643837</v>
      </c>
      <c r="V12">
        <f t="shared" si="7"/>
        <v>4142.1600000000008</v>
      </c>
      <c r="W12">
        <v>142</v>
      </c>
      <c r="X12">
        <f t="shared" si="8"/>
        <v>3.2554958904109594</v>
      </c>
      <c r="Y12">
        <f t="shared" si="9"/>
        <v>1188.2560000000001</v>
      </c>
    </row>
    <row r="13" spans="1:25" x14ac:dyDescent="0.3">
      <c r="A13" t="s">
        <v>84</v>
      </c>
      <c r="B13" t="s">
        <v>20</v>
      </c>
      <c r="C13">
        <v>30.16778</v>
      </c>
      <c r="D13">
        <v>70.932136</v>
      </c>
      <c r="E13" t="s">
        <v>11</v>
      </c>
      <c r="F13" t="s">
        <v>25</v>
      </c>
      <c r="H13" t="s">
        <v>21</v>
      </c>
      <c r="I13" t="s">
        <v>13</v>
      </c>
      <c r="J13">
        <v>0</v>
      </c>
      <c r="L13">
        <f t="shared" ref="L13:L36" si="10">((J13*24)*3.6)</f>
        <v>0</v>
      </c>
      <c r="M13">
        <f t="shared" si="1"/>
        <v>0</v>
      </c>
      <c r="N13">
        <v>25.2</v>
      </c>
      <c r="O13">
        <f t="shared" si="2"/>
        <v>0</v>
      </c>
      <c r="P13">
        <f t="shared" si="3"/>
        <v>0</v>
      </c>
      <c r="Q13" s="3">
        <v>19.3</v>
      </c>
      <c r="R13">
        <f t="shared" si="4"/>
        <v>0</v>
      </c>
      <c r="S13">
        <f t="shared" si="5"/>
        <v>0</v>
      </c>
      <c r="T13">
        <v>495</v>
      </c>
      <c r="U13">
        <f t="shared" si="6"/>
        <v>0</v>
      </c>
      <c r="V13">
        <f t="shared" si="7"/>
        <v>0</v>
      </c>
      <c r="W13">
        <v>142</v>
      </c>
      <c r="X13">
        <f t="shared" si="8"/>
        <v>0</v>
      </c>
      <c r="Y13">
        <f t="shared" si="9"/>
        <v>0</v>
      </c>
    </row>
    <row r="14" spans="1:25" x14ac:dyDescent="0.3">
      <c r="A14" t="s">
        <v>85</v>
      </c>
      <c r="B14" t="s">
        <v>22</v>
      </c>
      <c r="C14">
        <v>33.553570000000001</v>
      </c>
      <c r="D14">
        <v>73.072974000000002</v>
      </c>
      <c r="E14" t="s">
        <v>11</v>
      </c>
      <c r="F14" t="s">
        <v>25</v>
      </c>
      <c r="H14" t="s">
        <v>21</v>
      </c>
      <c r="I14" t="s">
        <v>13</v>
      </c>
      <c r="J14">
        <v>0</v>
      </c>
      <c r="L14">
        <f t="shared" si="10"/>
        <v>0</v>
      </c>
      <c r="M14">
        <f t="shared" si="1"/>
        <v>0</v>
      </c>
      <c r="N14">
        <v>25.2</v>
      </c>
      <c r="O14">
        <f t="shared" si="2"/>
        <v>0</v>
      </c>
      <c r="P14">
        <f t="shared" si="3"/>
        <v>0</v>
      </c>
      <c r="Q14" s="3">
        <v>19.3</v>
      </c>
      <c r="R14">
        <f t="shared" si="4"/>
        <v>0</v>
      </c>
      <c r="S14">
        <f t="shared" si="5"/>
        <v>0</v>
      </c>
      <c r="T14">
        <v>495</v>
      </c>
      <c r="U14">
        <f t="shared" si="6"/>
        <v>0</v>
      </c>
      <c r="V14">
        <f t="shared" si="7"/>
        <v>0</v>
      </c>
      <c r="W14">
        <v>142</v>
      </c>
      <c r="X14">
        <f t="shared" si="8"/>
        <v>0</v>
      </c>
      <c r="Y14">
        <f t="shared" si="9"/>
        <v>0</v>
      </c>
    </row>
    <row r="15" spans="1:25" x14ac:dyDescent="0.3">
      <c r="A15" t="s">
        <v>86</v>
      </c>
      <c r="B15" t="s">
        <v>23</v>
      </c>
      <c r="C15">
        <v>24.846041</v>
      </c>
      <c r="D15">
        <v>67.124187000000006</v>
      </c>
      <c r="E15" t="s">
        <v>11</v>
      </c>
      <c r="F15" t="s">
        <v>25</v>
      </c>
      <c r="H15" t="s">
        <v>21</v>
      </c>
      <c r="I15" t="s">
        <v>13</v>
      </c>
      <c r="J15">
        <v>0</v>
      </c>
      <c r="L15">
        <f t="shared" si="10"/>
        <v>0</v>
      </c>
      <c r="M15">
        <f t="shared" si="1"/>
        <v>0</v>
      </c>
      <c r="N15">
        <v>25.2</v>
      </c>
      <c r="O15">
        <f t="shared" si="2"/>
        <v>0</v>
      </c>
      <c r="P15">
        <f t="shared" si="3"/>
        <v>0</v>
      </c>
      <c r="Q15" s="3">
        <v>19.3</v>
      </c>
      <c r="R15">
        <f t="shared" si="4"/>
        <v>0</v>
      </c>
      <c r="S15">
        <f t="shared" si="5"/>
        <v>0</v>
      </c>
      <c r="T15">
        <v>495</v>
      </c>
      <c r="U15">
        <f t="shared" si="6"/>
        <v>0</v>
      </c>
      <c r="V15">
        <f t="shared" si="7"/>
        <v>0</v>
      </c>
      <c r="W15">
        <v>142</v>
      </c>
      <c r="X15">
        <f t="shared" si="8"/>
        <v>0</v>
      </c>
      <c r="Y15">
        <f t="shared" si="9"/>
        <v>0</v>
      </c>
    </row>
    <row r="16" spans="1:25" x14ac:dyDescent="0.3">
      <c r="A16" t="s">
        <v>87</v>
      </c>
      <c r="B16" t="s">
        <v>24</v>
      </c>
      <c r="C16">
        <v>31.263200000000001</v>
      </c>
      <c r="D16">
        <v>74.1874818</v>
      </c>
      <c r="E16" t="s">
        <v>11</v>
      </c>
      <c r="F16" t="s">
        <v>25</v>
      </c>
      <c r="H16" t="s">
        <v>21</v>
      </c>
      <c r="I16" t="s">
        <v>13</v>
      </c>
      <c r="J16">
        <v>1244</v>
      </c>
      <c r="K16" t="s">
        <v>61</v>
      </c>
      <c r="L16">
        <f t="shared" si="10"/>
        <v>107481.60000000001</v>
      </c>
      <c r="M16">
        <f t="shared" si="1"/>
        <v>307090.28571428574</v>
      </c>
      <c r="N16">
        <v>25.2</v>
      </c>
      <c r="O16">
        <f t="shared" si="2"/>
        <v>7.7386752000000003</v>
      </c>
      <c r="P16">
        <f t="shared" si="3"/>
        <v>2824.6164480000002</v>
      </c>
      <c r="Q16" s="3">
        <v>19.3</v>
      </c>
      <c r="R16">
        <f t="shared" si="4"/>
        <v>5.9268425142857151</v>
      </c>
      <c r="S16">
        <f t="shared" si="5"/>
        <v>2163.2975177142862</v>
      </c>
      <c r="T16">
        <v>495</v>
      </c>
      <c r="U16">
        <f t="shared" si="6"/>
        <v>152.00969142857144</v>
      </c>
      <c r="V16">
        <f t="shared" si="7"/>
        <v>55483.537371428574</v>
      </c>
      <c r="W16">
        <v>142</v>
      </c>
      <c r="X16">
        <f t="shared" si="8"/>
        <v>43.606820571428578</v>
      </c>
      <c r="Y16">
        <f t="shared" si="9"/>
        <v>15916.489508571431</v>
      </c>
    </row>
    <row r="17" spans="1:57" x14ac:dyDescent="0.3">
      <c r="A17" t="s">
        <v>88</v>
      </c>
      <c r="B17" t="s">
        <v>26</v>
      </c>
      <c r="C17">
        <v>30.569074000000001</v>
      </c>
      <c r="D17">
        <v>72.143899000000005</v>
      </c>
      <c r="E17" t="s">
        <v>11</v>
      </c>
      <c r="F17" t="s">
        <v>27</v>
      </c>
      <c r="H17" t="s">
        <v>21</v>
      </c>
      <c r="I17" t="s">
        <v>13</v>
      </c>
      <c r="J17">
        <v>450</v>
      </c>
      <c r="K17" t="s">
        <v>61</v>
      </c>
      <c r="L17">
        <f t="shared" si="10"/>
        <v>38880</v>
      </c>
      <c r="M17">
        <f t="shared" si="1"/>
        <v>111085.71428571429</v>
      </c>
      <c r="N17">
        <v>3.2</v>
      </c>
      <c r="O17">
        <f t="shared" si="2"/>
        <v>0.35547428571428574</v>
      </c>
      <c r="P17">
        <f t="shared" si="3"/>
        <v>129.74811428571431</v>
      </c>
      <c r="Q17">
        <v>3.2</v>
      </c>
      <c r="R17">
        <f t="shared" si="4"/>
        <v>0.35547428571428574</v>
      </c>
      <c r="S17">
        <f t="shared" si="5"/>
        <v>129.74811428571431</v>
      </c>
      <c r="T17">
        <v>0.253</v>
      </c>
      <c r="U17">
        <f t="shared" si="6"/>
        <v>2.8104685714285715E-2</v>
      </c>
      <c r="V17">
        <f t="shared" si="7"/>
        <v>10.258210285714286</v>
      </c>
      <c r="W17">
        <v>76</v>
      </c>
      <c r="X17">
        <f t="shared" si="8"/>
        <v>8.4425142857142852</v>
      </c>
      <c r="Y17">
        <f t="shared" si="9"/>
        <v>3081.5177142857142</v>
      </c>
    </row>
    <row r="18" spans="1:57" x14ac:dyDescent="0.3">
      <c r="A18" t="s">
        <v>89</v>
      </c>
      <c r="B18" t="s">
        <v>28</v>
      </c>
      <c r="C18">
        <v>31.733073999999998</v>
      </c>
      <c r="D18">
        <v>73.873509900000002</v>
      </c>
      <c r="E18" t="s">
        <v>11</v>
      </c>
      <c r="F18" t="s">
        <v>25</v>
      </c>
      <c r="H18" t="s">
        <v>21</v>
      </c>
      <c r="I18" t="s">
        <v>13</v>
      </c>
      <c r="J18">
        <v>134</v>
      </c>
      <c r="K18" t="s">
        <v>61</v>
      </c>
      <c r="L18">
        <f t="shared" si="10"/>
        <v>11577.6</v>
      </c>
      <c r="M18">
        <f t="shared" si="1"/>
        <v>33078.857142857145</v>
      </c>
      <c r="N18">
        <v>25.2</v>
      </c>
      <c r="O18">
        <f t="shared" si="2"/>
        <v>0.83358720000000008</v>
      </c>
      <c r="P18">
        <f t="shared" si="3"/>
        <v>304.25932800000004</v>
      </c>
      <c r="Q18">
        <v>19.3</v>
      </c>
      <c r="R18">
        <f t="shared" si="4"/>
        <v>0.63842194285714293</v>
      </c>
      <c r="S18">
        <f t="shared" si="5"/>
        <v>233.02400914285718</v>
      </c>
      <c r="T18">
        <v>495</v>
      </c>
      <c r="U18">
        <f t="shared" si="6"/>
        <v>16.374034285714288</v>
      </c>
      <c r="V18">
        <f t="shared" si="7"/>
        <v>5976.5225142857153</v>
      </c>
      <c r="W18">
        <v>142</v>
      </c>
      <c r="X18">
        <f t="shared" si="8"/>
        <v>4.6971977142857142</v>
      </c>
      <c r="Y18">
        <f t="shared" si="9"/>
        <v>1714.4771657142858</v>
      </c>
    </row>
    <row r="19" spans="1:57" x14ac:dyDescent="0.3">
      <c r="A19" t="s">
        <v>90</v>
      </c>
      <c r="B19" t="s">
        <v>29</v>
      </c>
      <c r="C19">
        <v>31.678384999999999</v>
      </c>
      <c r="D19">
        <v>74.085086500000003</v>
      </c>
      <c r="E19" t="s">
        <v>11</v>
      </c>
      <c r="F19" t="s">
        <v>25</v>
      </c>
      <c r="H19" t="s">
        <v>21</v>
      </c>
      <c r="I19" t="s">
        <v>13</v>
      </c>
      <c r="J19">
        <v>225</v>
      </c>
      <c r="K19" t="s">
        <v>61</v>
      </c>
      <c r="L19">
        <f t="shared" si="10"/>
        <v>19440</v>
      </c>
      <c r="M19">
        <f t="shared" si="1"/>
        <v>55542.857142857145</v>
      </c>
      <c r="N19">
        <v>25.2</v>
      </c>
      <c r="O19">
        <f t="shared" si="2"/>
        <v>1.39968</v>
      </c>
      <c r="P19">
        <f t="shared" si="3"/>
        <v>510.88319999999999</v>
      </c>
      <c r="Q19">
        <v>19.3</v>
      </c>
      <c r="R19">
        <f t="shared" si="4"/>
        <v>1.071977142857143</v>
      </c>
      <c r="S19">
        <f t="shared" si="5"/>
        <v>391.27165714285718</v>
      </c>
      <c r="T19">
        <v>495</v>
      </c>
      <c r="U19">
        <f t="shared" si="6"/>
        <v>27.493714285714287</v>
      </c>
      <c r="V19">
        <f t="shared" si="7"/>
        <v>10035.205714285714</v>
      </c>
      <c r="W19">
        <v>142</v>
      </c>
      <c r="X19">
        <f t="shared" si="8"/>
        <v>7.8870857142857149</v>
      </c>
      <c r="Y19">
        <f t="shared" si="9"/>
        <v>2878.7862857142859</v>
      </c>
      <c r="AG19" s="1"/>
      <c r="AO19" s="1"/>
      <c r="AW19" s="1"/>
      <c r="BE19" s="1"/>
    </row>
    <row r="20" spans="1:57" x14ac:dyDescent="0.3">
      <c r="A20" t="s">
        <v>91</v>
      </c>
      <c r="B20" t="s">
        <v>30</v>
      </c>
      <c r="C20">
        <v>30.696210000000001</v>
      </c>
      <c r="D20">
        <v>73.260595100000003</v>
      </c>
      <c r="E20" t="s">
        <v>11</v>
      </c>
      <c r="F20" t="s">
        <v>27</v>
      </c>
      <c r="H20" t="s">
        <v>21</v>
      </c>
      <c r="I20" t="s">
        <v>13</v>
      </c>
      <c r="J20">
        <v>225</v>
      </c>
      <c r="K20" t="s">
        <v>61</v>
      </c>
      <c r="L20">
        <f t="shared" si="10"/>
        <v>19440</v>
      </c>
      <c r="M20">
        <f t="shared" si="1"/>
        <v>55542.857142857145</v>
      </c>
      <c r="N20">
        <v>3.2</v>
      </c>
      <c r="O20">
        <f t="shared" si="2"/>
        <v>0.17773714285714287</v>
      </c>
      <c r="P20">
        <f t="shared" si="3"/>
        <v>64.874057142857154</v>
      </c>
      <c r="Q20">
        <v>3.2</v>
      </c>
      <c r="R20">
        <f t="shared" si="4"/>
        <v>0.17773714285714287</v>
      </c>
      <c r="S20">
        <f t="shared" si="5"/>
        <v>64.874057142857154</v>
      </c>
      <c r="T20">
        <v>0.253</v>
      </c>
      <c r="U20">
        <f t="shared" si="6"/>
        <v>1.4052342857142857E-2</v>
      </c>
      <c r="V20">
        <f t="shared" si="7"/>
        <v>5.129105142857143</v>
      </c>
      <c r="W20">
        <v>76</v>
      </c>
      <c r="X20">
        <f t="shared" si="8"/>
        <v>4.2212571428571426</v>
      </c>
      <c r="Y20">
        <f t="shared" si="9"/>
        <v>1540.7588571428571</v>
      </c>
      <c r="AG20" s="1"/>
    </row>
    <row r="21" spans="1:57" x14ac:dyDescent="0.3">
      <c r="A21" t="s">
        <v>92</v>
      </c>
      <c r="B21" t="s">
        <v>31</v>
      </c>
      <c r="C21">
        <v>31.187860000000001</v>
      </c>
      <c r="D21">
        <v>73.890052299999994</v>
      </c>
      <c r="E21" t="s">
        <v>11</v>
      </c>
      <c r="F21" t="s">
        <v>27</v>
      </c>
      <c r="H21" t="s">
        <v>21</v>
      </c>
      <c r="I21" t="s">
        <v>13</v>
      </c>
      <c r="J21">
        <v>225</v>
      </c>
      <c r="K21" t="s">
        <v>61</v>
      </c>
      <c r="L21">
        <f t="shared" si="10"/>
        <v>19440</v>
      </c>
      <c r="M21">
        <f t="shared" si="1"/>
        <v>55542.857142857145</v>
      </c>
      <c r="N21">
        <v>3.2</v>
      </c>
      <c r="O21">
        <f t="shared" si="2"/>
        <v>0.17773714285714287</v>
      </c>
      <c r="P21">
        <f t="shared" si="3"/>
        <v>64.874057142857154</v>
      </c>
      <c r="Q21">
        <v>3.2</v>
      </c>
      <c r="R21">
        <f t="shared" si="4"/>
        <v>0.17773714285714287</v>
      </c>
      <c r="S21">
        <f t="shared" si="5"/>
        <v>64.874057142857154</v>
      </c>
      <c r="T21">
        <v>0.253</v>
      </c>
      <c r="U21">
        <f t="shared" si="6"/>
        <v>1.4052342857142857E-2</v>
      </c>
      <c r="V21">
        <f t="shared" si="7"/>
        <v>5.129105142857143</v>
      </c>
      <c r="W21">
        <v>76</v>
      </c>
      <c r="X21">
        <f t="shared" si="8"/>
        <v>4.2212571428571426</v>
      </c>
      <c r="Y21">
        <f t="shared" si="9"/>
        <v>1540.7588571428571</v>
      </c>
      <c r="AG21" s="1"/>
      <c r="AO21" s="1"/>
      <c r="AW21" s="1"/>
      <c r="BE21" s="1"/>
    </row>
    <row r="22" spans="1:57" x14ac:dyDescent="0.3">
      <c r="A22" t="s">
        <v>93</v>
      </c>
      <c r="B22" t="s">
        <v>32</v>
      </c>
      <c r="C22">
        <v>31.122247999999999</v>
      </c>
      <c r="D22">
        <v>73.905394099999995</v>
      </c>
      <c r="E22" t="s">
        <v>11</v>
      </c>
      <c r="F22" t="s">
        <v>25</v>
      </c>
      <c r="H22" t="s">
        <v>21</v>
      </c>
      <c r="I22" t="s">
        <v>13</v>
      </c>
      <c r="J22">
        <v>195</v>
      </c>
      <c r="K22" t="s">
        <v>61</v>
      </c>
      <c r="L22">
        <f t="shared" si="10"/>
        <v>16848</v>
      </c>
      <c r="M22">
        <f t="shared" si="1"/>
        <v>48137.142857142862</v>
      </c>
      <c r="N22">
        <v>25.2</v>
      </c>
      <c r="O22">
        <f t="shared" si="2"/>
        <v>1.2130559999999999</v>
      </c>
      <c r="P22">
        <f t="shared" si="3"/>
        <v>442.76543999999996</v>
      </c>
      <c r="Q22">
        <v>19.3</v>
      </c>
      <c r="R22">
        <f t="shared" si="4"/>
        <v>0.92904685714285729</v>
      </c>
      <c r="S22">
        <f t="shared" si="5"/>
        <v>339.10210285714288</v>
      </c>
      <c r="T22">
        <v>495</v>
      </c>
      <c r="U22">
        <f t="shared" si="6"/>
        <v>23.827885714285717</v>
      </c>
      <c r="V22">
        <f t="shared" si="7"/>
        <v>8697.1782857142862</v>
      </c>
      <c r="W22">
        <v>142</v>
      </c>
      <c r="X22">
        <f t="shared" si="8"/>
        <v>6.8354742857142865</v>
      </c>
      <c r="Y22">
        <f t="shared" si="9"/>
        <v>2494.9481142857144</v>
      </c>
      <c r="AG22" s="1"/>
    </row>
    <row r="23" spans="1:57" x14ac:dyDescent="0.3">
      <c r="A23" t="s">
        <v>94</v>
      </c>
      <c r="B23" t="s">
        <v>33</v>
      </c>
      <c r="C23">
        <v>31.123387000000001</v>
      </c>
      <c r="D23">
        <v>73.9053045</v>
      </c>
      <c r="E23" t="s">
        <v>11</v>
      </c>
      <c r="F23" t="s">
        <v>25</v>
      </c>
      <c r="H23" t="s">
        <v>21</v>
      </c>
      <c r="I23" t="s">
        <v>13</v>
      </c>
      <c r="J23">
        <v>195</v>
      </c>
      <c r="K23" t="s">
        <v>61</v>
      </c>
      <c r="L23">
        <f t="shared" si="10"/>
        <v>16848</v>
      </c>
      <c r="M23">
        <f t="shared" si="1"/>
        <v>48137.142857142862</v>
      </c>
      <c r="N23">
        <v>25.2</v>
      </c>
      <c r="O23">
        <f t="shared" si="2"/>
        <v>1.2130559999999999</v>
      </c>
      <c r="P23">
        <f t="shared" si="3"/>
        <v>442.76543999999996</v>
      </c>
      <c r="Q23">
        <v>19.3</v>
      </c>
      <c r="R23">
        <f t="shared" si="4"/>
        <v>0.92904685714285729</v>
      </c>
      <c r="S23">
        <f t="shared" si="5"/>
        <v>339.10210285714288</v>
      </c>
      <c r="T23">
        <v>495</v>
      </c>
      <c r="U23">
        <f t="shared" si="6"/>
        <v>23.827885714285717</v>
      </c>
      <c r="V23">
        <f t="shared" si="7"/>
        <v>8697.1782857142862</v>
      </c>
      <c r="W23">
        <v>142</v>
      </c>
      <c r="X23">
        <f t="shared" si="8"/>
        <v>6.8354742857142865</v>
      </c>
      <c r="Y23">
        <f t="shared" si="9"/>
        <v>2494.9481142857144</v>
      </c>
      <c r="AG23" s="1"/>
    </row>
    <row r="24" spans="1:57" x14ac:dyDescent="0.3">
      <c r="A24" t="s">
        <v>95</v>
      </c>
      <c r="B24" t="s">
        <v>34</v>
      </c>
      <c r="C24">
        <v>31.760857999999999</v>
      </c>
      <c r="D24">
        <v>74.033399799999998</v>
      </c>
      <c r="E24" t="s">
        <v>11</v>
      </c>
      <c r="F24" t="s">
        <v>27</v>
      </c>
      <c r="H24" t="s">
        <v>21</v>
      </c>
      <c r="I24" t="s">
        <v>13</v>
      </c>
      <c r="J24">
        <v>225</v>
      </c>
      <c r="K24" t="s">
        <v>61</v>
      </c>
      <c r="L24">
        <f t="shared" si="10"/>
        <v>19440</v>
      </c>
      <c r="M24">
        <f t="shared" si="1"/>
        <v>55542.857142857145</v>
      </c>
      <c r="N24">
        <v>3.2</v>
      </c>
      <c r="O24">
        <f t="shared" si="2"/>
        <v>0.17773714285714287</v>
      </c>
      <c r="P24">
        <f t="shared" si="3"/>
        <v>64.874057142857154</v>
      </c>
      <c r="Q24">
        <v>3.2</v>
      </c>
      <c r="R24">
        <f t="shared" si="4"/>
        <v>0.17773714285714287</v>
      </c>
      <c r="S24">
        <f t="shared" si="5"/>
        <v>64.874057142857154</v>
      </c>
      <c r="T24">
        <v>0.253</v>
      </c>
      <c r="U24">
        <f t="shared" si="6"/>
        <v>1.4052342857142857E-2</v>
      </c>
      <c r="V24">
        <f t="shared" si="7"/>
        <v>5.129105142857143</v>
      </c>
      <c r="W24">
        <v>76</v>
      </c>
      <c r="X24">
        <f t="shared" si="8"/>
        <v>4.2212571428571426</v>
      </c>
      <c r="Y24">
        <f t="shared" si="9"/>
        <v>1540.7588571428571</v>
      </c>
      <c r="AG24" s="1"/>
    </row>
    <row r="25" spans="1:57" x14ac:dyDescent="0.3">
      <c r="A25" t="s">
        <v>96</v>
      </c>
      <c r="B25" t="s">
        <v>35</v>
      </c>
      <c r="C25">
        <v>31.633140999999998</v>
      </c>
      <c r="D25">
        <v>73.870310799999999</v>
      </c>
      <c r="E25" t="s">
        <v>11</v>
      </c>
      <c r="F25" t="s">
        <v>27</v>
      </c>
      <c r="H25" t="s">
        <v>21</v>
      </c>
      <c r="I25" t="s">
        <v>13</v>
      </c>
      <c r="J25">
        <v>225</v>
      </c>
      <c r="K25" t="s">
        <v>61</v>
      </c>
      <c r="L25">
        <f t="shared" si="10"/>
        <v>19440</v>
      </c>
      <c r="M25">
        <f t="shared" si="1"/>
        <v>55542.857142857145</v>
      </c>
      <c r="N25">
        <v>3.2</v>
      </c>
      <c r="O25">
        <f t="shared" si="2"/>
        <v>0.17773714285714287</v>
      </c>
      <c r="P25">
        <f t="shared" si="3"/>
        <v>64.874057142857154</v>
      </c>
      <c r="Q25">
        <v>3.2</v>
      </c>
      <c r="R25">
        <f t="shared" si="4"/>
        <v>0.17773714285714287</v>
      </c>
      <c r="S25">
        <f t="shared" si="5"/>
        <v>64.874057142857154</v>
      </c>
      <c r="T25">
        <v>0.253</v>
      </c>
      <c r="U25">
        <f t="shared" si="6"/>
        <v>1.4052342857142857E-2</v>
      </c>
      <c r="V25">
        <f t="shared" si="7"/>
        <v>5.129105142857143</v>
      </c>
      <c r="W25">
        <v>76</v>
      </c>
      <c r="X25">
        <f t="shared" si="8"/>
        <v>4.2212571428571426</v>
      </c>
      <c r="Y25">
        <f t="shared" si="9"/>
        <v>1540.7588571428571</v>
      </c>
      <c r="AG25" s="1"/>
    </row>
    <row r="26" spans="1:57" x14ac:dyDescent="0.3">
      <c r="A26" t="s">
        <v>97</v>
      </c>
      <c r="B26" t="s">
        <v>36</v>
      </c>
      <c r="C26">
        <v>32.059081999999997</v>
      </c>
      <c r="D26">
        <v>74.781274800000006</v>
      </c>
      <c r="E26" t="s">
        <v>11</v>
      </c>
      <c r="F26" t="s">
        <v>25</v>
      </c>
      <c r="H26" t="s">
        <v>21</v>
      </c>
      <c r="I26" t="s">
        <v>13</v>
      </c>
      <c r="J26">
        <v>214</v>
      </c>
      <c r="K26" t="s">
        <v>61</v>
      </c>
      <c r="L26">
        <f t="shared" si="10"/>
        <v>18489.600000000002</v>
      </c>
      <c r="M26">
        <f t="shared" si="1"/>
        <v>52827.42857142858</v>
      </c>
      <c r="N26">
        <v>25.2</v>
      </c>
      <c r="O26">
        <f t="shared" si="2"/>
        <v>1.3312512000000001</v>
      </c>
      <c r="P26">
        <f t="shared" si="3"/>
        <v>485.90668800000003</v>
      </c>
      <c r="Q26">
        <v>19.3</v>
      </c>
      <c r="R26">
        <f t="shared" si="4"/>
        <v>1.0195693714285716</v>
      </c>
      <c r="S26">
        <f t="shared" si="5"/>
        <v>372.14282057142862</v>
      </c>
      <c r="T26">
        <v>495</v>
      </c>
      <c r="U26">
        <f t="shared" si="6"/>
        <v>26.149577142857147</v>
      </c>
      <c r="V26">
        <f t="shared" si="7"/>
        <v>9544.5956571428596</v>
      </c>
      <c r="W26">
        <v>142</v>
      </c>
      <c r="X26">
        <f t="shared" si="8"/>
        <v>7.5014948571428581</v>
      </c>
      <c r="Y26">
        <f t="shared" si="9"/>
        <v>2738.0456228571434</v>
      </c>
      <c r="AG26" s="1"/>
    </row>
    <row r="27" spans="1:57" x14ac:dyDescent="0.3">
      <c r="A27" t="s">
        <v>98</v>
      </c>
      <c r="B27" t="s">
        <v>37</v>
      </c>
      <c r="C27">
        <v>31.699591999999999</v>
      </c>
      <c r="D27">
        <v>73.210920999999999</v>
      </c>
      <c r="E27" t="s">
        <v>11</v>
      </c>
      <c r="F27" t="s">
        <v>25</v>
      </c>
      <c r="H27" t="s">
        <v>21</v>
      </c>
      <c r="I27" t="s">
        <v>13</v>
      </c>
      <c r="J27">
        <v>200</v>
      </c>
      <c r="K27" t="s">
        <v>61</v>
      </c>
      <c r="L27">
        <f t="shared" si="10"/>
        <v>17280</v>
      </c>
      <c r="M27">
        <f t="shared" si="1"/>
        <v>49371.428571428572</v>
      </c>
      <c r="N27">
        <v>25.2</v>
      </c>
      <c r="O27">
        <f t="shared" si="2"/>
        <v>1.2441599999999999</v>
      </c>
      <c r="P27">
        <f t="shared" si="3"/>
        <v>454.11839999999995</v>
      </c>
      <c r="Q27">
        <v>19.3</v>
      </c>
      <c r="R27">
        <f t="shared" si="4"/>
        <v>0.95286857142857151</v>
      </c>
      <c r="S27">
        <f t="shared" si="5"/>
        <v>347.7970285714286</v>
      </c>
      <c r="T27">
        <v>495</v>
      </c>
      <c r="U27">
        <f t="shared" si="6"/>
        <v>24.438857142857142</v>
      </c>
      <c r="V27">
        <f t="shared" si="7"/>
        <v>8920.1828571428559</v>
      </c>
      <c r="W27">
        <v>142</v>
      </c>
      <c r="X27">
        <f t="shared" si="8"/>
        <v>7.0107428571428576</v>
      </c>
      <c r="Y27">
        <f t="shared" si="9"/>
        <v>2558.921142857143</v>
      </c>
      <c r="AG27" s="1"/>
    </row>
    <row r="28" spans="1:57" x14ac:dyDescent="0.3">
      <c r="A28" t="s">
        <v>99</v>
      </c>
      <c r="B28" t="s">
        <v>38</v>
      </c>
      <c r="C28">
        <v>31.246171</v>
      </c>
      <c r="D28">
        <v>74.177849199999997</v>
      </c>
      <c r="E28" t="s">
        <v>11</v>
      </c>
      <c r="F28" t="s">
        <v>25</v>
      </c>
      <c r="H28" t="s">
        <v>21</v>
      </c>
      <c r="I28" t="s">
        <v>13</v>
      </c>
      <c r="J28">
        <v>96</v>
      </c>
      <c r="K28" t="s">
        <v>61</v>
      </c>
      <c r="L28">
        <f t="shared" si="10"/>
        <v>8294.4</v>
      </c>
      <c r="M28">
        <f t="shared" si="1"/>
        <v>23698.285714285714</v>
      </c>
      <c r="N28">
        <v>25.2</v>
      </c>
      <c r="O28">
        <f t="shared" si="2"/>
        <v>0.59719679999999997</v>
      </c>
      <c r="P28">
        <f t="shared" si="3"/>
        <v>217.976832</v>
      </c>
      <c r="Q28">
        <v>19.3</v>
      </c>
      <c r="R28">
        <f t="shared" si="4"/>
        <v>0.45737691428571425</v>
      </c>
      <c r="S28">
        <f t="shared" si="5"/>
        <v>166.94257371428571</v>
      </c>
      <c r="T28">
        <v>495</v>
      </c>
      <c r="U28">
        <f t="shared" si="6"/>
        <v>11.730651428571429</v>
      </c>
      <c r="V28">
        <f t="shared" si="7"/>
        <v>4281.687771428572</v>
      </c>
      <c r="W28">
        <v>142</v>
      </c>
      <c r="X28">
        <f t="shared" si="8"/>
        <v>3.3651565714285714</v>
      </c>
      <c r="Y28">
        <f t="shared" si="9"/>
        <v>1228.2821485714285</v>
      </c>
      <c r="AG28" s="1"/>
      <c r="AO28" s="1"/>
    </row>
    <row r="29" spans="1:57" x14ac:dyDescent="0.3">
      <c r="A29" t="s">
        <v>100</v>
      </c>
      <c r="B29" t="s">
        <v>39</v>
      </c>
      <c r="C29">
        <v>32.062449000000001</v>
      </c>
      <c r="D29">
        <v>74.238869600000001</v>
      </c>
      <c r="E29" t="s">
        <v>11</v>
      </c>
      <c r="F29" t="s">
        <v>25</v>
      </c>
      <c r="H29" t="s">
        <v>21</v>
      </c>
      <c r="I29" t="s">
        <v>13</v>
      </c>
      <c r="J29">
        <v>85</v>
      </c>
      <c r="K29" t="s">
        <v>61</v>
      </c>
      <c r="L29">
        <f t="shared" si="10"/>
        <v>7344</v>
      </c>
      <c r="M29">
        <f t="shared" si="1"/>
        <v>20982.857142857145</v>
      </c>
      <c r="N29">
        <v>25.2</v>
      </c>
      <c r="O29">
        <f t="shared" si="2"/>
        <v>0.52876800000000002</v>
      </c>
      <c r="P29">
        <f t="shared" si="3"/>
        <v>193.00032000000002</v>
      </c>
      <c r="Q29">
        <v>19.3</v>
      </c>
      <c r="R29">
        <f t="shared" si="4"/>
        <v>0.40496914285714292</v>
      </c>
      <c r="S29">
        <f t="shared" si="5"/>
        <v>147.81373714285718</v>
      </c>
      <c r="T29">
        <v>495</v>
      </c>
      <c r="U29">
        <f t="shared" si="6"/>
        <v>10.386514285714288</v>
      </c>
      <c r="V29">
        <f t="shared" si="7"/>
        <v>3791.077714285715</v>
      </c>
      <c r="W29">
        <v>142</v>
      </c>
      <c r="X29">
        <f t="shared" si="8"/>
        <v>2.9795657142857146</v>
      </c>
      <c r="Y29">
        <f t="shared" si="9"/>
        <v>1087.5414857142857</v>
      </c>
      <c r="AG29" s="1"/>
    </row>
    <row r="30" spans="1:57" x14ac:dyDescent="0.3">
      <c r="A30" t="s">
        <v>101</v>
      </c>
      <c r="B30" t="s">
        <v>40</v>
      </c>
      <c r="C30">
        <v>31.605906999999998</v>
      </c>
      <c r="D30">
        <v>73.905887300000003</v>
      </c>
      <c r="E30" t="s">
        <v>11</v>
      </c>
      <c r="F30" t="s">
        <v>41</v>
      </c>
      <c r="H30" t="s">
        <v>21</v>
      </c>
      <c r="I30" t="s">
        <v>13</v>
      </c>
      <c r="J30">
        <v>1180</v>
      </c>
      <c r="K30" t="s">
        <v>61</v>
      </c>
      <c r="L30">
        <f t="shared" si="10"/>
        <v>101952</v>
      </c>
      <c r="M30">
        <f t="shared" si="1"/>
        <v>291291.42857142858</v>
      </c>
      <c r="N30">
        <v>3.2</v>
      </c>
      <c r="O30">
        <f t="shared" si="2"/>
        <v>0.93213257142857153</v>
      </c>
      <c r="P30">
        <f t="shared" si="3"/>
        <v>340.22838857142858</v>
      </c>
      <c r="Q30">
        <v>3.2</v>
      </c>
      <c r="R30">
        <f t="shared" si="4"/>
        <v>0.93213257142857153</v>
      </c>
      <c r="S30">
        <f t="shared" si="5"/>
        <v>340.22838857142858</v>
      </c>
      <c r="T30">
        <v>0.253</v>
      </c>
      <c r="U30">
        <f t="shared" si="6"/>
        <v>7.3696731428571444E-2</v>
      </c>
      <c r="V30">
        <f t="shared" si="7"/>
        <v>26.899306971428576</v>
      </c>
      <c r="W30">
        <v>76</v>
      </c>
      <c r="X30">
        <f t="shared" si="8"/>
        <v>22.13814857142857</v>
      </c>
      <c r="Y30">
        <f t="shared" si="9"/>
        <v>8080.4242285714281</v>
      </c>
      <c r="AG30" s="1"/>
    </row>
    <row r="31" spans="1:57" x14ac:dyDescent="0.3">
      <c r="A31" t="s">
        <v>102</v>
      </c>
      <c r="B31" t="s">
        <v>42</v>
      </c>
      <c r="C31">
        <v>31.03867</v>
      </c>
      <c r="D31">
        <v>73.924773000000002</v>
      </c>
      <c r="E31" t="s">
        <v>11</v>
      </c>
      <c r="F31" t="s">
        <v>41</v>
      </c>
      <c r="H31" t="s">
        <v>21</v>
      </c>
      <c r="I31" t="s">
        <v>13</v>
      </c>
      <c r="J31">
        <v>1223</v>
      </c>
      <c r="K31" t="s">
        <v>61</v>
      </c>
      <c r="L31">
        <f t="shared" si="10"/>
        <v>105667.2</v>
      </c>
      <c r="M31">
        <f t="shared" si="1"/>
        <v>301906.28571428574</v>
      </c>
      <c r="N31">
        <v>3.2</v>
      </c>
      <c r="O31">
        <f t="shared" si="2"/>
        <v>0.96610011428571441</v>
      </c>
      <c r="P31">
        <f t="shared" si="3"/>
        <v>352.62654171428574</v>
      </c>
      <c r="Q31">
        <v>3.2</v>
      </c>
      <c r="R31">
        <f t="shared" si="4"/>
        <v>0.96610011428571441</v>
      </c>
      <c r="S31">
        <f t="shared" si="5"/>
        <v>352.62654171428574</v>
      </c>
      <c r="T31">
        <v>0.253</v>
      </c>
      <c r="U31">
        <f t="shared" si="6"/>
        <v>7.6382290285714291E-2</v>
      </c>
      <c r="V31">
        <f t="shared" si="7"/>
        <v>27.879535954285718</v>
      </c>
      <c r="W31">
        <v>76</v>
      </c>
      <c r="X31">
        <f t="shared" si="8"/>
        <v>22.944877714285717</v>
      </c>
      <c r="Y31">
        <f t="shared" si="9"/>
        <v>8374.8803657142871</v>
      </c>
      <c r="AG31" s="1"/>
      <c r="AO31" s="1"/>
      <c r="AW31" s="1"/>
    </row>
    <row r="32" spans="1:57" x14ac:dyDescent="0.3">
      <c r="A32" t="s">
        <v>103</v>
      </c>
      <c r="B32" t="s">
        <v>43</v>
      </c>
      <c r="C32">
        <v>31.126387000000001</v>
      </c>
      <c r="D32">
        <v>72.191330100000002</v>
      </c>
      <c r="E32" t="s">
        <v>11</v>
      </c>
      <c r="F32" t="s">
        <v>41</v>
      </c>
      <c r="H32" t="s">
        <v>21</v>
      </c>
      <c r="I32" t="s">
        <v>13</v>
      </c>
      <c r="J32">
        <v>1230</v>
      </c>
      <c r="K32" t="s">
        <v>61</v>
      </c>
      <c r="L32">
        <f t="shared" si="10"/>
        <v>106272</v>
      </c>
      <c r="M32">
        <f t="shared" si="1"/>
        <v>303634.28571428574</v>
      </c>
      <c r="N32">
        <v>3.2</v>
      </c>
      <c r="O32">
        <f t="shared" si="2"/>
        <v>0.97162971428571443</v>
      </c>
      <c r="P32">
        <f t="shared" si="3"/>
        <v>354.64484571428579</v>
      </c>
      <c r="Q32">
        <v>3.2</v>
      </c>
      <c r="R32">
        <f t="shared" si="4"/>
        <v>0.97162971428571443</v>
      </c>
      <c r="S32">
        <f t="shared" si="5"/>
        <v>354.64484571428579</v>
      </c>
      <c r="T32">
        <v>0.253</v>
      </c>
      <c r="U32">
        <f t="shared" si="6"/>
        <v>7.6819474285714298E-2</v>
      </c>
      <c r="V32">
        <f t="shared" si="7"/>
        <v>28.039108114285717</v>
      </c>
      <c r="W32">
        <v>76</v>
      </c>
      <c r="X32">
        <f t="shared" si="8"/>
        <v>23.076205714285717</v>
      </c>
      <c r="Y32">
        <f t="shared" si="9"/>
        <v>8422.8150857142864</v>
      </c>
      <c r="AG32" s="1"/>
    </row>
    <row r="33" spans="1:65" x14ac:dyDescent="0.3">
      <c r="A33" t="s">
        <v>104</v>
      </c>
      <c r="B33" t="s">
        <v>44</v>
      </c>
      <c r="C33">
        <v>31.611397</v>
      </c>
      <c r="D33">
        <v>72.760783200000006</v>
      </c>
      <c r="E33" t="s">
        <v>11</v>
      </c>
      <c r="F33" t="s">
        <v>45</v>
      </c>
      <c r="H33" t="s">
        <v>21</v>
      </c>
      <c r="I33" t="s">
        <v>13</v>
      </c>
      <c r="J33">
        <v>62</v>
      </c>
      <c r="K33" t="s">
        <v>61</v>
      </c>
      <c r="L33">
        <f t="shared" si="10"/>
        <v>5356.8</v>
      </c>
      <c r="M33">
        <f t="shared" si="1"/>
        <v>15305.142857142859</v>
      </c>
      <c r="N33">
        <v>155</v>
      </c>
      <c r="O33">
        <f t="shared" si="2"/>
        <v>2.3722971428571431</v>
      </c>
      <c r="P33">
        <f t="shared" si="3"/>
        <v>865.88845714285719</v>
      </c>
      <c r="Q33">
        <v>133</v>
      </c>
      <c r="R33">
        <f t="shared" si="4"/>
        <v>2.0355840000000001</v>
      </c>
      <c r="S33">
        <f t="shared" si="5"/>
        <v>742.98815999999999</v>
      </c>
      <c r="T33">
        <v>10.8</v>
      </c>
      <c r="U33">
        <f t="shared" si="6"/>
        <v>0.1652955428571429</v>
      </c>
      <c r="V33">
        <f t="shared" si="7"/>
        <v>60.33287314285716</v>
      </c>
      <c r="W33">
        <v>81</v>
      </c>
      <c r="X33">
        <f t="shared" si="8"/>
        <v>1.2397165714285716</v>
      </c>
      <c r="Y33">
        <f t="shared" si="9"/>
        <v>452.49654857142866</v>
      </c>
      <c r="AG33" s="1"/>
    </row>
    <row r="34" spans="1:65" x14ac:dyDescent="0.3">
      <c r="A34" t="s">
        <v>105</v>
      </c>
      <c r="B34" t="s">
        <v>46</v>
      </c>
      <c r="C34">
        <v>32.242589000000002</v>
      </c>
      <c r="D34">
        <v>74.269122699999997</v>
      </c>
      <c r="E34" t="s">
        <v>11</v>
      </c>
      <c r="F34" t="s">
        <v>25</v>
      </c>
      <c r="H34" t="s">
        <v>21</v>
      </c>
      <c r="I34" t="s">
        <v>13</v>
      </c>
      <c r="J34">
        <v>425</v>
      </c>
      <c r="K34" t="s">
        <v>61</v>
      </c>
      <c r="L34">
        <f t="shared" si="10"/>
        <v>36720</v>
      </c>
      <c r="M34">
        <f t="shared" si="1"/>
        <v>104914.28571428572</v>
      </c>
      <c r="N34">
        <v>25.2</v>
      </c>
      <c r="O34">
        <f t="shared" si="2"/>
        <v>2.64384</v>
      </c>
      <c r="P34">
        <f t="shared" si="3"/>
        <v>965.00159999999994</v>
      </c>
      <c r="Q34">
        <v>19.3</v>
      </c>
      <c r="R34">
        <f t="shared" si="4"/>
        <v>2.0248457142857146</v>
      </c>
      <c r="S34">
        <f t="shared" si="5"/>
        <v>739.06868571428583</v>
      </c>
      <c r="T34">
        <v>495</v>
      </c>
      <c r="U34">
        <f t="shared" si="6"/>
        <v>51.932571428571435</v>
      </c>
      <c r="V34">
        <f t="shared" si="7"/>
        <v>18955.388571428575</v>
      </c>
      <c r="W34">
        <v>142</v>
      </c>
      <c r="X34">
        <f t="shared" si="8"/>
        <v>14.897828571428573</v>
      </c>
      <c r="Y34">
        <f t="shared" si="9"/>
        <v>5437.7074285714289</v>
      </c>
      <c r="AG34" s="1"/>
    </row>
    <row r="35" spans="1:65" x14ac:dyDescent="0.3">
      <c r="A35" t="s">
        <v>106</v>
      </c>
      <c r="B35" t="s">
        <v>47</v>
      </c>
      <c r="C35">
        <v>31.325543</v>
      </c>
      <c r="D35">
        <v>74.262315599999994</v>
      </c>
      <c r="E35" t="s">
        <v>11</v>
      </c>
      <c r="F35" t="s">
        <v>25</v>
      </c>
      <c r="H35" t="s">
        <v>21</v>
      </c>
      <c r="I35" t="s">
        <v>13</v>
      </c>
      <c r="J35">
        <v>135</v>
      </c>
      <c r="K35" t="s">
        <v>61</v>
      </c>
      <c r="L35">
        <f t="shared" si="10"/>
        <v>11664</v>
      </c>
      <c r="M35">
        <f t="shared" si="1"/>
        <v>33325.71428571429</v>
      </c>
      <c r="N35">
        <v>25.2</v>
      </c>
      <c r="O35">
        <f t="shared" si="2"/>
        <v>0.83980800000000011</v>
      </c>
      <c r="P35">
        <f t="shared" si="3"/>
        <v>306.52992000000006</v>
      </c>
      <c r="Q35">
        <v>19.3</v>
      </c>
      <c r="R35">
        <f t="shared" si="4"/>
        <v>0.64318628571428582</v>
      </c>
      <c r="S35">
        <f t="shared" si="5"/>
        <v>234.76299428571431</v>
      </c>
      <c r="T35">
        <v>495</v>
      </c>
      <c r="U35">
        <f t="shared" si="6"/>
        <v>16.496228571428574</v>
      </c>
      <c r="V35">
        <f t="shared" si="7"/>
        <v>6021.1234285714299</v>
      </c>
      <c r="W35">
        <v>142</v>
      </c>
      <c r="X35">
        <f t="shared" si="8"/>
        <v>4.7322514285714288</v>
      </c>
      <c r="Y35">
        <f t="shared" si="9"/>
        <v>1727.2717714285716</v>
      </c>
      <c r="AG35" s="1"/>
    </row>
    <row r="36" spans="1:65" x14ac:dyDescent="0.3">
      <c r="A36" t="s">
        <v>107</v>
      </c>
      <c r="B36" t="s">
        <v>48</v>
      </c>
      <c r="C36">
        <v>31.291530999999999</v>
      </c>
      <c r="D36">
        <v>74.249531899999994</v>
      </c>
      <c r="E36" t="s">
        <v>11</v>
      </c>
      <c r="F36" t="s">
        <v>25</v>
      </c>
      <c r="H36" t="s">
        <v>21</v>
      </c>
      <c r="I36" t="s">
        <v>13</v>
      </c>
      <c r="J36">
        <v>136</v>
      </c>
      <c r="K36" t="s">
        <v>61</v>
      </c>
      <c r="L36">
        <f t="shared" si="10"/>
        <v>11750.4</v>
      </c>
      <c r="M36">
        <f t="shared" si="1"/>
        <v>33572.571428571428</v>
      </c>
      <c r="N36">
        <v>25.2</v>
      </c>
      <c r="O36">
        <f t="shared" si="2"/>
        <v>0.84602879999999991</v>
      </c>
      <c r="P36">
        <f t="shared" si="3"/>
        <v>308.80051199999997</v>
      </c>
      <c r="Q36">
        <v>19.3</v>
      </c>
      <c r="R36">
        <f t="shared" si="4"/>
        <v>0.6479506285714286</v>
      </c>
      <c r="S36">
        <f t="shared" si="5"/>
        <v>236.50197942857145</v>
      </c>
      <c r="T36">
        <v>495</v>
      </c>
      <c r="U36">
        <f t="shared" si="6"/>
        <v>16.618422857142857</v>
      </c>
      <c r="V36">
        <f t="shared" si="7"/>
        <v>6065.7243428571428</v>
      </c>
      <c r="W36">
        <v>142</v>
      </c>
      <c r="X36">
        <f t="shared" si="8"/>
        <v>4.7673051428571425</v>
      </c>
      <c r="Y36">
        <f t="shared" si="9"/>
        <v>1740.0663771428569</v>
      </c>
      <c r="AG36" s="1"/>
      <c r="AO36" s="1"/>
      <c r="AW36" s="1"/>
      <c r="BE36" s="1"/>
      <c r="BM36" s="1"/>
    </row>
  </sheetData>
  <sortState xmlns:xlrd2="http://schemas.microsoft.com/office/spreadsheetml/2017/richdata2" ref="A2:Y36">
    <sortCondition ref="H1:H36"/>
  </sortState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intro</vt:lpstr>
      <vt:lpstr>Furnace_oil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Khizer Zakir</dc:creator>
  <cp:lastModifiedBy>Zakir Khizer</cp:lastModifiedBy>
  <dcterms:created xsi:type="dcterms:W3CDTF">2025-09-06T10:34:27Z</dcterms:created>
  <dcterms:modified xsi:type="dcterms:W3CDTF">2025-09-06T14:18:51Z</dcterms:modified>
</cp:coreProperties>
</file>