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edescolmex-my.sharepoint.com/personal/agpena_colmex_mx/Documents/DEP_22_26/6to semestre/UNAM/test/ciencias_unam_2025-2/excel/Cap2/"/>
    </mc:Choice>
  </mc:AlternateContent>
  <xr:revisionPtr revIDLastSave="23" documentId="8_{37147451-8F3C-4FDD-8BDB-B2E4CE2AF228}" xr6:coauthVersionLast="47" xr6:coauthVersionMax="47" xr10:uidLastSave="{A1F00D44-95C4-497B-B5D8-3905145FA7AB}"/>
  <bookViews>
    <workbookView xWindow="-108" yWindow="-108" windowWidth="23256" windowHeight="12576" firstSheet="1" activeTab="1" xr2:uid="{007D262C-4CD9-45D0-8525-88D4DA4E49AF}"/>
  </bookViews>
  <sheets>
    <sheet name="Sheet1" sheetId="1" state="hidden" r:id="rId1"/>
    <sheet name="Tipos de crecimiento" sheetId="3" r:id="rId2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3" l="1"/>
  <c r="F8" i="3"/>
  <c r="F9" i="3"/>
  <c r="F10" i="3"/>
  <c r="F15" i="3" l="1"/>
  <c r="G15" i="3" s="1"/>
  <c r="F14" i="3"/>
  <c r="G9" i="1" l="1"/>
  <c r="H5" i="1" s="1"/>
  <c r="G8" i="1"/>
  <c r="F8" i="1"/>
  <c r="F7" i="1"/>
  <c r="G7" i="1"/>
  <c r="E4" i="3"/>
  <c r="C14" i="3" s="1"/>
  <c r="D14" i="3" s="1"/>
  <c r="E3" i="3"/>
  <c r="C15" i="3" s="1"/>
  <c r="D15" i="3" s="1"/>
  <c r="D21" i="3" l="1"/>
  <c r="D81" i="3"/>
  <c r="D57" i="3"/>
  <c r="D39" i="3"/>
  <c r="D16" i="3"/>
  <c r="D22" i="3"/>
  <c r="D20" i="3"/>
  <c r="D80" i="3"/>
  <c r="D55" i="3"/>
  <c r="D35" i="3"/>
  <c r="D86" i="3"/>
  <c r="D19" i="3"/>
  <c r="D73" i="3"/>
  <c r="D54" i="3"/>
  <c r="D29" i="3"/>
  <c r="D67" i="3"/>
  <c r="D66" i="3"/>
  <c r="D41" i="3"/>
  <c r="D18" i="3"/>
  <c r="D93" i="3"/>
  <c r="D71" i="3"/>
  <c r="D51" i="3"/>
  <c r="D26" i="3"/>
  <c r="D44" i="3"/>
  <c r="D42" i="3"/>
  <c r="D82" i="3"/>
  <c r="D17" i="3"/>
  <c r="D92" i="3"/>
  <c r="D70" i="3"/>
  <c r="D45" i="3"/>
  <c r="D25" i="3"/>
  <c r="D83" i="3"/>
  <c r="D60" i="3"/>
  <c r="E10" i="3"/>
  <c r="E9" i="3" s="1"/>
  <c r="D61" i="3"/>
  <c r="D74" i="3"/>
  <c r="D87" i="3"/>
  <c r="D32" i="3"/>
  <c r="D49" i="3"/>
  <c r="D64" i="3"/>
  <c r="D76" i="3"/>
  <c r="D89" i="3"/>
  <c r="D34" i="3"/>
  <c r="D50" i="3"/>
  <c r="D65" i="3"/>
  <c r="D77" i="3"/>
  <c r="D90" i="3"/>
  <c r="D95" i="3"/>
  <c r="D88" i="3"/>
  <c r="D79" i="3"/>
  <c r="D72" i="3"/>
  <c r="D63" i="3"/>
  <c r="D56" i="3"/>
  <c r="D47" i="3"/>
  <c r="D40" i="3"/>
  <c r="D31" i="3"/>
  <c r="D24" i="3"/>
  <c r="D91" i="3"/>
  <c r="D68" i="3"/>
  <c r="D43" i="3"/>
  <c r="D94" i="3"/>
  <c r="D85" i="3"/>
  <c r="D78" i="3"/>
  <c r="D69" i="3"/>
  <c r="D62" i="3"/>
  <c r="D53" i="3"/>
  <c r="D46" i="3"/>
  <c r="D37" i="3"/>
  <c r="D30" i="3"/>
  <c r="D84" i="3"/>
  <c r="D75" i="3"/>
  <c r="D59" i="3"/>
  <c r="D52" i="3"/>
  <c r="D36" i="3"/>
  <c r="D27" i="3"/>
  <c r="D23" i="3"/>
  <c r="D28" i="3"/>
  <c r="D33" i="3"/>
  <c r="D38" i="3"/>
  <c r="D48" i="3"/>
  <c r="D58" i="3"/>
  <c r="F5" i="3" l="1"/>
  <c r="F16" i="3"/>
  <c r="E8" i="3"/>
  <c r="E80" i="3" s="1"/>
  <c r="E30" i="3" l="1"/>
  <c r="E83" i="3"/>
  <c r="E62" i="3"/>
  <c r="E31" i="3"/>
  <c r="E28" i="3"/>
  <c r="E64" i="3"/>
  <c r="E41" i="3"/>
  <c r="E73" i="3"/>
  <c r="E32" i="3"/>
  <c r="E46" i="3"/>
  <c r="E35" i="3"/>
  <c r="E29" i="3"/>
  <c r="E75" i="3"/>
  <c r="E90" i="3"/>
  <c r="E93" i="3"/>
  <c r="E19" i="3"/>
  <c r="E43" i="3"/>
  <c r="E51" i="3"/>
  <c r="E26" i="3"/>
  <c r="E92" i="3"/>
  <c r="E55" i="3"/>
  <c r="E59" i="3"/>
  <c r="E42" i="3"/>
  <c r="E94" i="3"/>
  <c r="E37" i="3"/>
  <c r="E58" i="3"/>
  <c r="E87" i="3"/>
  <c r="E53" i="3"/>
  <c r="E60" i="3"/>
  <c r="E74" i="3"/>
  <c r="E69" i="3"/>
  <c r="E44" i="3"/>
  <c r="E76" i="3"/>
  <c r="E85" i="3"/>
  <c r="E78" i="3"/>
  <c r="E45" i="3"/>
  <c r="E27" i="3"/>
  <c r="E48" i="3"/>
  <c r="E17" i="3"/>
  <c r="E18" i="3"/>
  <c r="E16" i="3"/>
  <c r="E61" i="3"/>
  <c r="E47" i="3"/>
  <c r="E79" i="3"/>
  <c r="E91" i="3"/>
  <c r="E34" i="3"/>
  <c r="E50" i="3"/>
  <c r="E66" i="3"/>
  <c r="E82" i="3"/>
  <c r="E23" i="3"/>
  <c r="E71" i="3"/>
  <c r="E57" i="3"/>
  <c r="E95" i="3"/>
  <c r="E33" i="3"/>
  <c r="E36" i="3"/>
  <c r="E52" i="3"/>
  <c r="E68" i="3"/>
  <c r="E84" i="3"/>
  <c r="E25" i="3"/>
  <c r="E63" i="3"/>
  <c r="E67" i="3"/>
  <c r="E65" i="3"/>
  <c r="E49" i="3"/>
  <c r="E22" i="3"/>
  <c r="E38" i="3"/>
  <c r="E54" i="3"/>
  <c r="E70" i="3"/>
  <c r="E86" i="3"/>
  <c r="E39" i="3"/>
  <c r="E89" i="3"/>
  <c r="E77" i="3"/>
  <c r="E81" i="3"/>
  <c r="E21" i="3"/>
  <c r="E24" i="3"/>
  <c r="E40" i="3"/>
  <c r="E56" i="3"/>
  <c r="E72" i="3"/>
  <c r="E88" i="3"/>
  <c r="F94" i="3"/>
  <c r="F92" i="3"/>
  <c r="F90" i="3"/>
  <c r="F88" i="3"/>
  <c r="F86" i="3"/>
  <c r="F84" i="3"/>
  <c r="F82" i="3"/>
  <c r="F80" i="3"/>
  <c r="F78" i="3"/>
  <c r="F76" i="3"/>
  <c r="F74" i="3"/>
  <c r="F72" i="3"/>
  <c r="F70" i="3"/>
  <c r="F68" i="3"/>
  <c r="F66" i="3"/>
  <c r="F64" i="3"/>
  <c r="F62" i="3"/>
  <c r="F60" i="3"/>
  <c r="F58" i="3"/>
  <c r="F56" i="3"/>
  <c r="F54" i="3"/>
  <c r="F52" i="3"/>
  <c r="F50" i="3"/>
  <c r="F48" i="3"/>
  <c r="F46" i="3"/>
  <c r="F44" i="3"/>
  <c r="F42" i="3"/>
  <c r="F40" i="3"/>
  <c r="F38" i="3"/>
  <c r="F36" i="3"/>
  <c r="F34" i="3"/>
  <c r="F32" i="3"/>
  <c r="F30" i="3"/>
  <c r="F28" i="3"/>
  <c r="F26" i="3"/>
  <c r="F24" i="3"/>
  <c r="F22" i="3"/>
  <c r="F20" i="3"/>
  <c r="F18" i="3"/>
  <c r="G14" i="3"/>
  <c r="F91" i="3"/>
  <c r="F75" i="3"/>
  <c r="F59" i="3"/>
  <c r="F43" i="3"/>
  <c r="F27" i="3"/>
  <c r="F55" i="3"/>
  <c r="F23" i="3"/>
  <c r="F81" i="3"/>
  <c r="F65" i="3"/>
  <c r="F49" i="3"/>
  <c r="F33" i="3"/>
  <c r="F17" i="3"/>
  <c r="F87" i="3"/>
  <c r="F71" i="3"/>
  <c r="F39" i="3"/>
  <c r="F89" i="3"/>
  <c r="F79" i="3"/>
  <c r="F69" i="3"/>
  <c r="F53" i="3"/>
  <c r="F67" i="3"/>
  <c r="F57" i="3"/>
  <c r="F47" i="3"/>
  <c r="F61" i="3"/>
  <c r="F41" i="3"/>
  <c r="F21" i="3"/>
  <c r="F25" i="3"/>
  <c r="F93" i="3"/>
  <c r="F83" i="3"/>
  <c r="F73" i="3"/>
  <c r="F63" i="3"/>
  <c r="F77" i="3"/>
  <c r="F37" i="3"/>
  <c r="F51" i="3"/>
  <c r="F31" i="3"/>
  <c r="F45" i="3"/>
  <c r="F35" i="3"/>
  <c r="F85" i="3"/>
  <c r="F29" i="3"/>
  <c r="F19" i="3"/>
  <c r="F95" i="3"/>
  <c r="G95" i="3" l="1"/>
  <c r="G87" i="3"/>
  <c r="G79" i="3"/>
  <c r="G71" i="3"/>
  <c r="G63" i="3"/>
  <c r="G55" i="3"/>
  <c r="G47" i="3"/>
  <c r="G39" i="3"/>
  <c r="G31" i="3"/>
  <c r="G23" i="3"/>
  <c r="G86" i="3"/>
  <c r="G78" i="3"/>
  <c r="G70" i="3"/>
  <c r="G62" i="3"/>
  <c r="G54" i="3"/>
  <c r="G46" i="3"/>
  <c r="G38" i="3"/>
  <c r="G30" i="3"/>
  <c r="G22" i="3"/>
  <c r="G58" i="3"/>
  <c r="G50" i="3"/>
  <c r="G34" i="3"/>
  <c r="G18" i="3"/>
  <c r="G73" i="3"/>
  <c r="G57" i="3"/>
  <c r="G41" i="3"/>
  <c r="G25" i="3"/>
  <c r="G80" i="3"/>
  <c r="G64" i="3"/>
  <c r="G48" i="3"/>
  <c r="G32" i="3"/>
  <c r="G16" i="3"/>
  <c r="G94" i="3"/>
  <c r="G42" i="3"/>
  <c r="G26" i="3"/>
  <c r="G81" i="3"/>
  <c r="G65" i="3"/>
  <c r="G49" i="3"/>
  <c r="G33" i="3"/>
  <c r="G17" i="3"/>
  <c r="G72" i="3"/>
  <c r="G56" i="3"/>
  <c r="G40" i="3"/>
  <c r="G24" i="3"/>
  <c r="G93" i="3"/>
  <c r="G85" i="3"/>
  <c r="G77" i="3"/>
  <c r="G69" i="3"/>
  <c r="G61" i="3"/>
  <c r="G53" i="3"/>
  <c r="G45" i="3"/>
  <c r="G37" i="3"/>
  <c r="G29" i="3"/>
  <c r="G21" i="3"/>
  <c r="G84" i="3"/>
  <c r="G76" i="3"/>
  <c r="G68" i="3"/>
  <c r="G60" i="3"/>
  <c r="G52" i="3"/>
  <c r="G44" i="3"/>
  <c r="G36" i="3"/>
  <c r="G28" i="3"/>
  <c r="G20" i="3"/>
  <c r="G83" i="3"/>
  <c r="G75" i="3"/>
  <c r="G67" i="3"/>
  <c r="G59" i="3"/>
  <c r="G51" i="3"/>
  <c r="G43" i="3"/>
  <c r="G35" i="3"/>
  <c r="G27" i="3"/>
  <c r="G19" i="3"/>
  <c r="G82" i="3"/>
  <c r="G74" i="3"/>
  <c r="G66" i="3"/>
  <c r="G92" i="3"/>
  <c r="G91" i="3"/>
  <c r="G90" i="3"/>
  <c r="G89" i="3"/>
  <c r="G88" i="3"/>
  <c r="F9" i="1" l="1"/>
  <c r="F4" i="1"/>
  <c r="F3" i="1" l="1"/>
</calcChain>
</file>

<file path=xl/sharedStrings.xml><?xml version="1.0" encoding="utf-8"?>
<sst xmlns="http://schemas.openxmlformats.org/spreadsheetml/2006/main" count="37" uniqueCount="25">
  <si>
    <t>Fecha de referencia</t>
  </si>
  <si>
    <t>Fecha</t>
  </si>
  <si>
    <t>Fecha en decimales</t>
  </si>
  <si>
    <t>Punto extra evaluación 3</t>
  </si>
  <si>
    <t>Camacho, Rodrigo</t>
  </si>
  <si>
    <t>Pastrana, Kim</t>
  </si>
  <si>
    <t>Olguín, Alonso</t>
  </si>
  <si>
    <t>Población</t>
  </si>
  <si>
    <t>Aritmético</t>
  </si>
  <si>
    <t xml:space="preserve">Geométrico </t>
  </si>
  <si>
    <t>Exponencial</t>
  </si>
  <si>
    <t>r</t>
  </si>
  <si>
    <t>APV 2020</t>
  </si>
  <si>
    <t>lin</t>
  </si>
  <si>
    <t>geo</t>
  </si>
  <si>
    <t>exp</t>
  </si>
  <si>
    <t>Variación t (h)</t>
  </si>
  <si>
    <t>t</t>
  </si>
  <si>
    <t>h</t>
  </si>
  <si>
    <t>Aproximación a APV de 2020</t>
  </si>
  <si>
    <t>Crecimiento</t>
  </si>
  <si>
    <r>
      <t>N</t>
    </r>
    <r>
      <rPr>
        <b/>
        <vertAlign val="subscript"/>
        <sz val="11"/>
        <color theme="1"/>
        <rFont val="Aptos Narrow"/>
        <family val="2"/>
        <scheme val="minor"/>
      </rPr>
      <t>0</t>
    </r>
  </si>
  <si>
    <t>Censo</t>
  </si>
  <si>
    <r>
      <t>N</t>
    </r>
    <r>
      <rPr>
        <b/>
        <vertAlign val="subscript"/>
        <sz val="11"/>
        <color theme="1"/>
        <rFont val="Aptos Narrow"/>
        <family val="2"/>
        <scheme val="minor"/>
      </rPr>
      <t>T</t>
    </r>
  </si>
  <si>
    <t>Δt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</si>
</sst>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2" applyNumberFormat="1" applyFont="1"/>
    <xf numFmtId="1" fontId="0" fillId="0" borderId="0" xfId="0" applyNumberFormat="1"/>
    <xf numFmtId="0" fontId="2" fillId="0" borderId="0" xfId="0" applyFont="1"/>
    <xf numFmtId="2" fontId="0" fillId="0" borderId="1" xfId="0" applyNumberForma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2" fontId="0" fillId="0" borderId="4" xfId="0" applyNumberFormat="1" applyBorder="1"/>
    <xf numFmtId="2" fontId="0" fillId="0" borderId="5" xfId="0" applyNumberForma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2" fontId="0" fillId="0" borderId="7" xfId="0" applyNumberFormat="1" applyBorder="1"/>
    <xf numFmtId="164" fontId="0" fillId="0" borderId="0" xfId="1" applyNumberFormat="1" applyFont="1" applyBorder="1"/>
    <xf numFmtId="164" fontId="0" fillId="0" borderId="8" xfId="1" applyNumberFormat="1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7" xfId="0" applyBorder="1"/>
    <xf numFmtId="10" fontId="0" fillId="0" borderId="8" xfId="2" applyNumberFormat="1" applyFont="1" applyBorder="1"/>
    <xf numFmtId="0" fontId="0" fillId="0" borderId="4" xfId="0" applyBorder="1"/>
    <xf numFmtId="10" fontId="0" fillId="0" borderId="6" xfId="2" applyNumberFormat="1" applyFont="1" applyBorder="1"/>
    <xf numFmtId="2" fontId="0" fillId="0" borderId="12" xfId="0" applyNumberFormat="1" applyBorder="1"/>
    <xf numFmtId="2" fontId="0" fillId="0" borderId="14" xfId="0" applyNumberFormat="1" applyBorder="1"/>
    <xf numFmtId="2" fontId="0" fillId="0" borderId="13" xfId="0" applyNumberFormat="1" applyBorder="1"/>
    <xf numFmtId="14" fontId="0" fillId="0" borderId="12" xfId="0" applyNumberFormat="1" applyBorder="1"/>
    <xf numFmtId="14" fontId="0" fillId="0" borderId="14" xfId="0" applyNumberFormat="1" applyBorder="1"/>
    <xf numFmtId="14" fontId="0" fillId="0" borderId="13" xfId="0" applyNumberFormat="1" applyBorder="1"/>
    <xf numFmtId="164" fontId="0" fillId="0" borderId="12" xfId="1" applyNumberFormat="1" applyFont="1" applyBorder="1"/>
    <xf numFmtId="164" fontId="0" fillId="0" borderId="14" xfId="1" applyNumberFormat="1" applyFont="1" applyBorder="1"/>
    <xf numFmtId="164" fontId="0" fillId="0" borderId="13" xfId="1" applyNumberFormat="1" applyFont="1" applyBorder="1"/>
    <xf numFmtId="2" fontId="0" fillId="0" borderId="3" xfId="0" applyNumberFormat="1" applyBorder="1"/>
    <xf numFmtId="2" fontId="0" fillId="0" borderId="6" xfId="0" applyNumberFormat="1" applyBorder="1"/>
    <xf numFmtId="2" fontId="0" fillId="0" borderId="8" xfId="0" applyNumberFormat="1" applyBorder="1"/>
    <xf numFmtId="0" fontId="4" fillId="0" borderId="0" xfId="0" applyFont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5" fillId="0" borderId="10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'Tipos de crecimiento'!$E$13</c:f>
              <c:strCache>
                <c:ptCount val="1"/>
                <c:pt idx="0">
                  <c:v>lin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'Tipos de crecimiento'!$C$14:$C$95</c:f>
              <c:numCache>
                <c:formatCode>0.00</c:formatCode>
                <c:ptCount val="82"/>
                <c:pt idx="0">
                  <c:v>2010.4851598173516</c:v>
                </c:pt>
                <c:pt idx="1">
                  <c:v>2020.2077625570778</c:v>
                </c:pt>
                <c:pt idx="2">
                  <c:v>2021.5</c:v>
                </c:pt>
                <c:pt idx="3">
                  <c:v>2022.5</c:v>
                </c:pt>
                <c:pt idx="4">
                  <c:v>2023.5</c:v>
                </c:pt>
                <c:pt idx="5">
                  <c:v>2024.5</c:v>
                </c:pt>
                <c:pt idx="6">
                  <c:v>2025.5</c:v>
                </c:pt>
                <c:pt idx="7">
                  <c:v>2026.5</c:v>
                </c:pt>
                <c:pt idx="8">
                  <c:v>2027.5</c:v>
                </c:pt>
                <c:pt idx="9">
                  <c:v>2028.5</c:v>
                </c:pt>
                <c:pt idx="10">
                  <c:v>2029.5</c:v>
                </c:pt>
                <c:pt idx="11">
                  <c:v>2030.5</c:v>
                </c:pt>
                <c:pt idx="12">
                  <c:v>2031.5</c:v>
                </c:pt>
                <c:pt idx="13">
                  <c:v>2032.5</c:v>
                </c:pt>
                <c:pt idx="14">
                  <c:v>2033.5</c:v>
                </c:pt>
                <c:pt idx="15">
                  <c:v>2034.5</c:v>
                </c:pt>
                <c:pt idx="16">
                  <c:v>2035.5</c:v>
                </c:pt>
                <c:pt idx="17">
                  <c:v>2036.5</c:v>
                </c:pt>
                <c:pt idx="18">
                  <c:v>2037.5</c:v>
                </c:pt>
                <c:pt idx="19">
                  <c:v>2038.5</c:v>
                </c:pt>
                <c:pt idx="20">
                  <c:v>2039.5</c:v>
                </c:pt>
                <c:pt idx="21">
                  <c:v>2040.5</c:v>
                </c:pt>
                <c:pt idx="22">
                  <c:v>2041.5</c:v>
                </c:pt>
                <c:pt idx="23">
                  <c:v>2042.5</c:v>
                </c:pt>
                <c:pt idx="24">
                  <c:v>2043.5</c:v>
                </c:pt>
                <c:pt idx="25">
                  <c:v>2044.5</c:v>
                </c:pt>
                <c:pt idx="26">
                  <c:v>2045.5</c:v>
                </c:pt>
                <c:pt idx="27">
                  <c:v>2046.5</c:v>
                </c:pt>
                <c:pt idx="28">
                  <c:v>2047.5</c:v>
                </c:pt>
                <c:pt idx="29">
                  <c:v>2048.5</c:v>
                </c:pt>
                <c:pt idx="30">
                  <c:v>2049.5</c:v>
                </c:pt>
                <c:pt idx="31">
                  <c:v>2050.5</c:v>
                </c:pt>
                <c:pt idx="32">
                  <c:v>2051.5</c:v>
                </c:pt>
                <c:pt idx="33">
                  <c:v>2052.5</c:v>
                </c:pt>
                <c:pt idx="34">
                  <c:v>2053.5</c:v>
                </c:pt>
                <c:pt idx="35">
                  <c:v>2054.5</c:v>
                </c:pt>
                <c:pt idx="36">
                  <c:v>2055.5</c:v>
                </c:pt>
                <c:pt idx="37">
                  <c:v>2056.5</c:v>
                </c:pt>
                <c:pt idx="38">
                  <c:v>2057.5</c:v>
                </c:pt>
                <c:pt idx="39">
                  <c:v>2058.5</c:v>
                </c:pt>
                <c:pt idx="40">
                  <c:v>2059.5</c:v>
                </c:pt>
                <c:pt idx="41">
                  <c:v>2060.5</c:v>
                </c:pt>
                <c:pt idx="42">
                  <c:v>2061.5</c:v>
                </c:pt>
                <c:pt idx="43">
                  <c:v>2062.5</c:v>
                </c:pt>
                <c:pt idx="44">
                  <c:v>2063.5</c:v>
                </c:pt>
                <c:pt idx="45">
                  <c:v>2064.5</c:v>
                </c:pt>
                <c:pt idx="46">
                  <c:v>2065.5</c:v>
                </c:pt>
                <c:pt idx="47">
                  <c:v>2066.5</c:v>
                </c:pt>
                <c:pt idx="48">
                  <c:v>2067.5</c:v>
                </c:pt>
                <c:pt idx="49">
                  <c:v>2068.5</c:v>
                </c:pt>
                <c:pt idx="50">
                  <c:v>2069.5</c:v>
                </c:pt>
                <c:pt idx="51">
                  <c:v>2070.5</c:v>
                </c:pt>
                <c:pt idx="52">
                  <c:v>2071.5</c:v>
                </c:pt>
                <c:pt idx="53">
                  <c:v>2072.5</c:v>
                </c:pt>
                <c:pt idx="54">
                  <c:v>2073.5</c:v>
                </c:pt>
                <c:pt idx="55">
                  <c:v>2074.5</c:v>
                </c:pt>
                <c:pt idx="56">
                  <c:v>2075.5</c:v>
                </c:pt>
                <c:pt idx="57">
                  <c:v>2076.5</c:v>
                </c:pt>
                <c:pt idx="58">
                  <c:v>2077.5</c:v>
                </c:pt>
                <c:pt idx="59">
                  <c:v>2078.5</c:v>
                </c:pt>
                <c:pt idx="60">
                  <c:v>2079.5</c:v>
                </c:pt>
                <c:pt idx="61">
                  <c:v>2080.5</c:v>
                </c:pt>
                <c:pt idx="62">
                  <c:v>2081.5</c:v>
                </c:pt>
                <c:pt idx="63">
                  <c:v>2082.5</c:v>
                </c:pt>
                <c:pt idx="64">
                  <c:v>2083.5</c:v>
                </c:pt>
                <c:pt idx="65">
                  <c:v>2084.5</c:v>
                </c:pt>
                <c:pt idx="66">
                  <c:v>2085.5</c:v>
                </c:pt>
                <c:pt idx="67">
                  <c:v>2086.5</c:v>
                </c:pt>
                <c:pt idx="68">
                  <c:v>2087.5</c:v>
                </c:pt>
                <c:pt idx="69">
                  <c:v>2088.5</c:v>
                </c:pt>
                <c:pt idx="70">
                  <c:v>2089.5</c:v>
                </c:pt>
                <c:pt idx="71">
                  <c:v>2090.5</c:v>
                </c:pt>
                <c:pt idx="72">
                  <c:v>2091.5</c:v>
                </c:pt>
                <c:pt idx="73">
                  <c:v>2092.5</c:v>
                </c:pt>
                <c:pt idx="74">
                  <c:v>2093.5</c:v>
                </c:pt>
                <c:pt idx="75">
                  <c:v>2094.5</c:v>
                </c:pt>
                <c:pt idx="76">
                  <c:v>2095.5</c:v>
                </c:pt>
                <c:pt idx="77">
                  <c:v>2096.5</c:v>
                </c:pt>
                <c:pt idx="78">
                  <c:v>2097.5</c:v>
                </c:pt>
                <c:pt idx="79">
                  <c:v>2098.5</c:v>
                </c:pt>
                <c:pt idx="80">
                  <c:v>2099.5</c:v>
                </c:pt>
                <c:pt idx="81">
                  <c:v>2100.5</c:v>
                </c:pt>
              </c:numCache>
            </c:numRef>
          </c:xVal>
          <c:yVal>
            <c:numRef>
              <c:f>'Tipos de crecimiento'!$E$14:$E$95</c:f>
              <c:numCache>
                <c:formatCode>_-* #,##0_-;\-* #,##0_-;_-* "-"??_-;_-@_-</c:formatCode>
                <c:ptCount val="82"/>
                <c:pt idx="0">
                  <c:v>112336538</c:v>
                </c:pt>
                <c:pt idx="1">
                  <c:v>126014024</c:v>
                </c:pt>
                <c:pt idx="2">
                  <c:v>127831907.54490994</c:v>
                </c:pt>
                <c:pt idx="3">
                  <c:v>129238679.61676618</c:v>
                </c:pt>
                <c:pt idx="4">
                  <c:v>130645451.68862246</c:v>
                </c:pt>
                <c:pt idx="5">
                  <c:v>132052223.76047872</c:v>
                </c:pt>
                <c:pt idx="6">
                  <c:v>133458995.832335</c:v>
                </c:pt>
                <c:pt idx="7">
                  <c:v>134865767.90419126</c:v>
                </c:pt>
                <c:pt idx="8">
                  <c:v>136272539.97604752</c:v>
                </c:pt>
                <c:pt idx="9">
                  <c:v>137679312.04790378</c:v>
                </c:pt>
                <c:pt idx="10">
                  <c:v>139086084.11976004</c:v>
                </c:pt>
                <c:pt idx="11">
                  <c:v>140492856.1916163</c:v>
                </c:pt>
                <c:pt idx="12">
                  <c:v>141899628.26347256</c:v>
                </c:pt>
                <c:pt idx="13">
                  <c:v>143306400.33532885</c:v>
                </c:pt>
                <c:pt idx="14">
                  <c:v>144713172.40718508</c:v>
                </c:pt>
                <c:pt idx="15">
                  <c:v>146119944.47904137</c:v>
                </c:pt>
                <c:pt idx="16">
                  <c:v>147526716.55089763</c:v>
                </c:pt>
                <c:pt idx="17">
                  <c:v>148933488.62275389</c:v>
                </c:pt>
                <c:pt idx="18">
                  <c:v>150340260.69461015</c:v>
                </c:pt>
                <c:pt idx="19">
                  <c:v>151747032.76646641</c:v>
                </c:pt>
                <c:pt idx="20">
                  <c:v>153153804.8383227</c:v>
                </c:pt>
                <c:pt idx="21">
                  <c:v>154560576.91017893</c:v>
                </c:pt>
                <c:pt idx="22">
                  <c:v>155967348.98203519</c:v>
                </c:pt>
                <c:pt idx="23">
                  <c:v>157374121.05389145</c:v>
                </c:pt>
                <c:pt idx="24">
                  <c:v>158780893.12574771</c:v>
                </c:pt>
                <c:pt idx="25">
                  <c:v>160187665.197604</c:v>
                </c:pt>
                <c:pt idx="26">
                  <c:v>161594437.26946026</c:v>
                </c:pt>
                <c:pt idx="27">
                  <c:v>163001209.34131652</c:v>
                </c:pt>
                <c:pt idx="28">
                  <c:v>164407981.41317278</c:v>
                </c:pt>
                <c:pt idx="29">
                  <c:v>165814753.48502904</c:v>
                </c:pt>
                <c:pt idx="30">
                  <c:v>167221525.5568853</c:v>
                </c:pt>
                <c:pt idx="31">
                  <c:v>168628297.62874156</c:v>
                </c:pt>
                <c:pt idx="32">
                  <c:v>170035069.70059782</c:v>
                </c:pt>
                <c:pt idx="33">
                  <c:v>171441841.77245411</c:v>
                </c:pt>
                <c:pt idx="34">
                  <c:v>172848613.84431037</c:v>
                </c:pt>
                <c:pt idx="35">
                  <c:v>174255385.91616663</c:v>
                </c:pt>
                <c:pt idx="36">
                  <c:v>175662157.98802286</c:v>
                </c:pt>
                <c:pt idx="37">
                  <c:v>177068930.05987915</c:v>
                </c:pt>
                <c:pt idx="38">
                  <c:v>178475702.13173541</c:v>
                </c:pt>
                <c:pt idx="39">
                  <c:v>179882474.20359167</c:v>
                </c:pt>
                <c:pt idx="40">
                  <c:v>181289246.27544796</c:v>
                </c:pt>
                <c:pt idx="41">
                  <c:v>182696018.3473042</c:v>
                </c:pt>
                <c:pt idx="42">
                  <c:v>184102790.41916049</c:v>
                </c:pt>
                <c:pt idx="43">
                  <c:v>185509562.49101672</c:v>
                </c:pt>
                <c:pt idx="44">
                  <c:v>186916334.56287298</c:v>
                </c:pt>
                <c:pt idx="45">
                  <c:v>188323106.63472927</c:v>
                </c:pt>
                <c:pt idx="46">
                  <c:v>189729878.70658553</c:v>
                </c:pt>
                <c:pt idx="47">
                  <c:v>191136650.77844179</c:v>
                </c:pt>
                <c:pt idx="48">
                  <c:v>192543422.85029805</c:v>
                </c:pt>
                <c:pt idx="49">
                  <c:v>193950194.92215431</c:v>
                </c:pt>
                <c:pt idx="50">
                  <c:v>195356966.99401057</c:v>
                </c:pt>
                <c:pt idx="51">
                  <c:v>196763739.06586683</c:v>
                </c:pt>
                <c:pt idx="52">
                  <c:v>198170511.13772312</c:v>
                </c:pt>
                <c:pt idx="53">
                  <c:v>199577283.20957938</c:v>
                </c:pt>
                <c:pt idx="54">
                  <c:v>200984055.28143564</c:v>
                </c:pt>
                <c:pt idx="55">
                  <c:v>202390827.3532919</c:v>
                </c:pt>
                <c:pt idx="56">
                  <c:v>203797599.42514816</c:v>
                </c:pt>
                <c:pt idx="57">
                  <c:v>205204371.49700442</c:v>
                </c:pt>
                <c:pt idx="58">
                  <c:v>206611143.56886068</c:v>
                </c:pt>
                <c:pt idx="59">
                  <c:v>208017915.64071694</c:v>
                </c:pt>
                <c:pt idx="60">
                  <c:v>209424687.71257323</c:v>
                </c:pt>
                <c:pt idx="61">
                  <c:v>210831459.78442949</c:v>
                </c:pt>
                <c:pt idx="62">
                  <c:v>212238231.85628575</c:v>
                </c:pt>
                <c:pt idx="63">
                  <c:v>213645003.92814198</c:v>
                </c:pt>
                <c:pt idx="64">
                  <c:v>215051775.99999824</c:v>
                </c:pt>
                <c:pt idx="65">
                  <c:v>216458548.07185453</c:v>
                </c:pt>
                <c:pt idx="66">
                  <c:v>217865320.14371079</c:v>
                </c:pt>
                <c:pt idx="67">
                  <c:v>219272092.21556705</c:v>
                </c:pt>
                <c:pt idx="68">
                  <c:v>220678864.28742331</c:v>
                </c:pt>
                <c:pt idx="69">
                  <c:v>222085636.35927957</c:v>
                </c:pt>
                <c:pt idx="70">
                  <c:v>223492408.43113583</c:v>
                </c:pt>
                <c:pt idx="71">
                  <c:v>224899180.50299209</c:v>
                </c:pt>
                <c:pt idx="72">
                  <c:v>226305952.57484838</c:v>
                </c:pt>
                <c:pt idx="73">
                  <c:v>227712724.64670464</c:v>
                </c:pt>
                <c:pt idx="74">
                  <c:v>229119496.7185609</c:v>
                </c:pt>
                <c:pt idx="75">
                  <c:v>230526268.79041719</c:v>
                </c:pt>
                <c:pt idx="76">
                  <c:v>231933040.86227345</c:v>
                </c:pt>
                <c:pt idx="77">
                  <c:v>233339812.93412971</c:v>
                </c:pt>
                <c:pt idx="78">
                  <c:v>234746585.00598595</c:v>
                </c:pt>
                <c:pt idx="79">
                  <c:v>236153357.07784221</c:v>
                </c:pt>
                <c:pt idx="80">
                  <c:v>237560129.1496985</c:v>
                </c:pt>
                <c:pt idx="81">
                  <c:v>238966901.2215547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4-4312-B20E-EF2F6C2A2A86}"/>
            </c:ext>
          </c:extLst>
        </c:ser>
        <c:ser>
          <c:idx val="1"/>
          <c:order val="1"/>
          <c:tx>
            <c:strRef>
              <c:f>'Tipos de crecimiento'!$F$13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'Tipos de crecimiento'!$C$14:$C$95</c:f>
              <c:numCache>
                <c:formatCode>0.00</c:formatCode>
                <c:ptCount val="82"/>
                <c:pt idx="0">
                  <c:v>2010.4851598173516</c:v>
                </c:pt>
                <c:pt idx="1">
                  <c:v>2020.2077625570778</c:v>
                </c:pt>
                <c:pt idx="2">
                  <c:v>2021.5</c:v>
                </c:pt>
                <c:pt idx="3">
                  <c:v>2022.5</c:v>
                </c:pt>
                <c:pt idx="4">
                  <c:v>2023.5</c:v>
                </c:pt>
                <c:pt idx="5">
                  <c:v>2024.5</c:v>
                </c:pt>
                <c:pt idx="6">
                  <c:v>2025.5</c:v>
                </c:pt>
                <c:pt idx="7">
                  <c:v>2026.5</c:v>
                </c:pt>
                <c:pt idx="8">
                  <c:v>2027.5</c:v>
                </c:pt>
                <c:pt idx="9">
                  <c:v>2028.5</c:v>
                </c:pt>
                <c:pt idx="10">
                  <c:v>2029.5</c:v>
                </c:pt>
                <c:pt idx="11">
                  <c:v>2030.5</c:v>
                </c:pt>
                <c:pt idx="12">
                  <c:v>2031.5</c:v>
                </c:pt>
                <c:pt idx="13">
                  <c:v>2032.5</c:v>
                </c:pt>
                <c:pt idx="14">
                  <c:v>2033.5</c:v>
                </c:pt>
                <c:pt idx="15">
                  <c:v>2034.5</c:v>
                </c:pt>
                <c:pt idx="16">
                  <c:v>2035.5</c:v>
                </c:pt>
                <c:pt idx="17">
                  <c:v>2036.5</c:v>
                </c:pt>
                <c:pt idx="18">
                  <c:v>2037.5</c:v>
                </c:pt>
                <c:pt idx="19">
                  <c:v>2038.5</c:v>
                </c:pt>
                <c:pt idx="20">
                  <c:v>2039.5</c:v>
                </c:pt>
                <c:pt idx="21">
                  <c:v>2040.5</c:v>
                </c:pt>
                <c:pt idx="22">
                  <c:v>2041.5</c:v>
                </c:pt>
                <c:pt idx="23">
                  <c:v>2042.5</c:v>
                </c:pt>
                <c:pt idx="24">
                  <c:v>2043.5</c:v>
                </c:pt>
                <c:pt idx="25">
                  <c:v>2044.5</c:v>
                </c:pt>
                <c:pt idx="26">
                  <c:v>2045.5</c:v>
                </c:pt>
                <c:pt idx="27">
                  <c:v>2046.5</c:v>
                </c:pt>
                <c:pt idx="28">
                  <c:v>2047.5</c:v>
                </c:pt>
                <c:pt idx="29">
                  <c:v>2048.5</c:v>
                </c:pt>
                <c:pt idx="30">
                  <c:v>2049.5</c:v>
                </c:pt>
                <c:pt idx="31">
                  <c:v>2050.5</c:v>
                </c:pt>
                <c:pt idx="32">
                  <c:v>2051.5</c:v>
                </c:pt>
                <c:pt idx="33">
                  <c:v>2052.5</c:v>
                </c:pt>
                <c:pt idx="34">
                  <c:v>2053.5</c:v>
                </c:pt>
                <c:pt idx="35">
                  <c:v>2054.5</c:v>
                </c:pt>
                <c:pt idx="36">
                  <c:v>2055.5</c:v>
                </c:pt>
                <c:pt idx="37">
                  <c:v>2056.5</c:v>
                </c:pt>
                <c:pt idx="38">
                  <c:v>2057.5</c:v>
                </c:pt>
                <c:pt idx="39">
                  <c:v>2058.5</c:v>
                </c:pt>
                <c:pt idx="40">
                  <c:v>2059.5</c:v>
                </c:pt>
                <c:pt idx="41">
                  <c:v>2060.5</c:v>
                </c:pt>
                <c:pt idx="42">
                  <c:v>2061.5</c:v>
                </c:pt>
                <c:pt idx="43">
                  <c:v>2062.5</c:v>
                </c:pt>
                <c:pt idx="44">
                  <c:v>2063.5</c:v>
                </c:pt>
                <c:pt idx="45">
                  <c:v>2064.5</c:v>
                </c:pt>
                <c:pt idx="46">
                  <c:v>2065.5</c:v>
                </c:pt>
                <c:pt idx="47">
                  <c:v>2066.5</c:v>
                </c:pt>
                <c:pt idx="48">
                  <c:v>2067.5</c:v>
                </c:pt>
                <c:pt idx="49">
                  <c:v>2068.5</c:v>
                </c:pt>
                <c:pt idx="50">
                  <c:v>2069.5</c:v>
                </c:pt>
                <c:pt idx="51">
                  <c:v>2070.5</c:v>
                </c:pt>
                <c:pt idx="52">
                  <c:v>2071.5</c:v>
                </c:pt>
                <c:pt idx="53">
                  <c:v>2072.5</c:v>
                </c:pt>
                <c:pt idx="54">
                  <c:v>2073.5</c:v>
                </c:pt>
                <c:pt idx="55">
                  <c:v>2074.5</c:v>
                </c:pt>
                <c:pt idx="56">
                  <c:v>2075.5</c:v>
                </c:pt>
                <c:pt idx="57">
                  <c:v>2076.5</c:v>
                </c:pt>
                <c:pt idx="58">
                  <c:v>2077.5</c:v>
                </c:pt>
                <c:pt idx="59">
                  <c:v>2078.5</c:v>
                </c:pt>
                <c:pt idx="60">
                  <c:v>2079.5</c:v>
                </c:pt>
                <c:pt idx="61">
                  <c:v>2080.5</c:v>
                </c:pt>
                <c:pt idx="62">
                  <c:v>2081.5</c:v>
                </c:pt>
                <c:pt idx="63">
                  <c:v>2082.5</c:v>
                </c:pt>
                <c:pt idx="64">
                  <c:v>2083.5</c:v>
                </c:pt>
                <c:pt idx="65">
                  <c:v>2084.5</c:v>
                </c:pt>
                <c:pt idx="66">
                  <c:v>2085.5</c:v>
                </c:pt>
                <c:pt idx="67">
                  <c:v>2086.5</c:v>
                </c:pt>
                <c:pt idx="68">
                  <c:v>2087.5</c:v>
                </c:pt>
                <c:pt idx="69">
                  <c:v>2088.5</c:v>
                </c:pt>
                <c:pt idx="70">
                  <c:v>2089.5</c:v>
                </c:pt>
                <c:pt idx="71">
                  <c:v>2090.5</c:v>
                </c:pt>
                <c:pt idx="72">
                  <c:v>2091.5</c:v>
                </c:pt>
                <c:pt idx="73">
                  <c:v>2092.5</c:v>
                </c:pt>
                <c:pt idx="74">
                  <c:v>2093.5</c:v>
                </c:pt>
                <c:pt idx="75">
                  <c:v>2094.5</c:v>
                </c:pt>
                <c:pt idx="76">
                  <c:v>2095.5</c:v>
                </c:pt>
                <c:pt idx="77">
                  <c:v>2096.5</c:v>
                </c:pt>
                <c:pt idx="78">
                  <c:v>2097.5</c:v>
                </c:pt>
                <c:pt idx="79">
                  <c:v>2098.5</c:v>
                </c:pt>
                <c:pt idx="80">
                  <c:v>2099.5</c:v>
                </c:pt>
                <c:pt idx="81">
                  <c:v>2100.5</c:v>
                </c:pt>
              </c:numCache>
            </c:numRef>
          </c:xVal>
          <c:yVal>
            <c:numRef>
              <c:f>'Tipos de crecimiento'!$F$14:$F$95</c:f>
              <c:numCache>
                <c:formatCode>_-* #,##0_-;\-* #,##0_-;_-* "-"??_-;_-@_-</c:formatCode>
                <c:ptCount val="82"/>
                <c:pt idx="0">
                  <c:v>112336538</c:v>
                </c:pt>
                <c:pt idx="1">
                  <c:v>126014024</c:v>
                </c:pt>
                <c:pt idx="2">
                  <c:v>127953106.69554131</c:v>
                </c:pt>
                <c:pt idx="3">
                  <c:v>129474124.74997121</c:v>
                </c:pt>
                <c:pt idx="4">
                  <c:v>131013223.61526726</c:v>
                </c:pt>
                <c:pt idx="5">
                  <c:v>132570618.22360642</c:v>
                </c:pt>
                <c:pt idx="6">
                  <c:v>134146526.0621307</c:v>
                </c:pt>
                <c:pt idx="7">
                  <c:v>135741167.20331889</c:v>
                </c:pt>
                <c:pt idx="8">
                  <c:v>137354764.33571917</c:v>
                </c:pt>
                <c:pt idx="9">
                  <c:v>138987542.79504728</c:v>
                </c:pt>
                <c:pt idx="10">
                  <c:v>140639730.59565407</c:v>
                </c:pt>
                <c:pt idx="11">
                  <c:v>142311558.46236736</c:v>
                </c:pt>
                <c:pt idx="12">
                  <c:v>144003259.86271217</c:v>
                </c:pt>
                <c:pt idx="13">
                  <c:v>145715071.03951398</c:v>
                </c:pt>
                <c:pt idx="14">
                  <c:v>147447231.04388967</c:v>
                </c:pt>
                <c:pt idx="15">
                  <c:v>149199981.76863053</c:v>
                </c:pt>
                <c:pt idx="16">
                  <c:v>150973567.98198196</c:v>
                </c:pt>
                <c:pt idx="17">
                  <c:v>152768237.36182511</c:v>
                </c:pt>
                <c:pt idx="18">
                  <c:v>154584240.5302645</c:v>
                </c:pt>
                <c:pt idx="19">
                  <c:v>156421831.08862692</c:v>
                </c:pt>
                <c:pt idx="20">
                  <c:v>158281265.65287632</c:v>
                </c:pt>
                <c:pt idx="21">
                  <c:v>160162803.88944989</c:v>
                </c:pt>
                <c:pt idx="22">
                  <c:v>162066708.55151975</c:v>
                </c:pt>
                <c:pt idx="23">
                  <c:v>163993245.51568618</c:v>
                </c:pt>
                <c:pt idx="24">
                  <c:v>165942683.81910646</c:v>
                </c:pt>
                <c:pt idx="25">
                  <c:v>167915295.69706571</c:v>
                </c:pt>
                <c:pt idx="26">
                  <c:v>169911356.62099376</c:v>
                </c:pt>
                <c:pt idx="27">
                  <c:v>171931145.33693445</c:v>
                </c:pt>
                <c:pt idx="28">
                  <c:v>173974943.90447167</c:v>
                </c:pt>
                <c:pt idx="29">
                  <c:v>176043037.73611873</c:v>
                </c:pt>
                <c:pt idx="30">
                  <c:v>178135715.6371755</c:v>
                </c:pt>
                <c:pt idx="31">
                  <c:v>180253269.84605953</c:v>
                </c:pt>
                <c:pt idx="32">
                  <c:v>182395996.07511666</c:v>
                </c:pt>
                <c:pt idx="33">
                  <c:v>184564193.55191648</c:v>
                </c:pt>
                <c:pt idx="34">
                  <c:v>186758165.06103918</c:v>
                </c:pt>
                <c:pt idx="35">
                  <c:v>188978216.98635864</c:v>
                </c:pt>
                <c:pt idx="36">
                  <c:v>191224659.35382822</c:v>
                </c:pt>
                <c:pt idx="37">
                  <c:v>193497805.87477559</c:v>
                </c:pt>
                <c:pt idx="38">
                  <c:v>195797973.9897117</c:v>
                </c:pt>
                <c:pt idx="39">
                  <c:v>198125484.91266081</c:v>
                </c:pt>
                <c:pt idx="40">
                  <c:v>200480663.67601734</c:v>
                </c:pt>
                <c:pt idx="41">
                  <c:v>202863839.17593613</c:v>
                </c:pt>
                <c:pt idx="42">
                  <c:v>205275344.21826202</c:v>
                </c:pt>
                <c:pt idx="43">
                  <c:v>207715515.5650056</c:v>
                </c:pt>
                <c:pt idx="44">
                  <c:v>210184693.98137143</c:v>
                </c:pt>
                <c:pt idx="45">
                  <c:v>212683224.28334516</c:v>
                </c:pt>
                <c:pt idx="46">
                  <c:v>215211455.38584641</c:v>
                </c:pt>
                <c:pt idx="47">
                  <c:v>217769740.35145414</c:v>
                </c:pt>
                <c:pt idx="48">
                  <c:v>220358436.43971106</c:v>
                </c:pt>
                <c:pt idx="49">
                  <c:v>222977905.15701437</c:v>
                </c:pt>
                <c:pt idx="50">
                  <c:v>225628512.30709922</c:v>
                </c:pt>
                <c:pt idx="51">
                  <c:v>228310628.04212275</c:v>
                </c:pt>
                <c:pt idx="52">
                  <c:v>231024626.91435483</c:v>
                </c:pt>
                <c:pt idx="53">
                  <c:v>233770887.92848393</c:v>
                </c:pt>
                <c:pt idx="54">
                  <c:v>236549794.59454393</c:v>
                </c:pt>
                <c:pt idx="55">
                  <c:v>239361734.98147103</c:v>
                </c:pt>
                <c:pt idx="56">
                  <c:v>242207101.77129641</c:v>
                </c:pt>
                <c:pt idx="57">
                  <c:v>245086292.31398386</c:v>
                </c:pt>
                <c:pt idx="58">
                  <c:v>247999708.68291867</c:v>
                </c:pt>
                <c:pt idx="59">
                  <c:v>250947757.73105651</c:v>
                </c:pt>
                <c:pt idx="60">
                  <c:v>253930851.14773971</c:v>
                </c:pt>
                <c:pt idx="61">
                  <c:v>256949405.51618877</c:v>
                </c:pt>
                <c:pt idx="62">
                  <c:v>260003842.37167758</c:v>
                </c:pt>
                <c:pt idx="63">
                  <c:v>263094588.26039967</c:v>
                </c:pt>
                <c:pt idx="64">
                  <c:v>266222074.79903492</c:v>
                </c:pt>
                <c:pt idx="65">
                  <c:v>269386738.73502374</c:v>
                </c:pt>
                <c:pt idx="66">
                  <c:v>272589022.00755829</c:v>
                </c:pt>
                <c:pt idx="67">
                  <c:v>275829371.8092981</c:v>
                </c:pt>
                <c:pt idx="68">
                  <c:v>279108240.64881968</c:v>
                </c:pt>
                <c:pt idx="69">
                  <c:v>282426086.41380888</c:v>
                </c:pt>
                <c:pt idx="70">
                  <c:v>285783372.43500364</c:v>
                </c:pt>
                <c:pt idx="71">
                  <c:v>289180567.55089718</c:v>
                </c:pt>
                <c:pt idx="72">
                  <c:v>292618146.17321074</c:v>
                </c:pt>
                <c:pt idx="73">
                  <c:v>296096588.35314387</c:v>
                </c:pt>
                <c:pt idx="74">
                  <c:v>299616379.84841299</c:v>
                </c:pt>
                <c:pt idx="75">
                  <c:v>303178012.19108617</c:v>
                </c:pt>
                <c:pt idx="76">
                  <c:v>306781982.75622511</c:v>
                </c:pt>
                <c:pt idx="77">
                  <c:v>310428794.83134192</c:v>
                </c:pt>
                <c:pt idx="78">
                  <c:v>314118957.68668306</c:v>
                </c:pt>
                <c:pt idx="79">
                  <c:v>317852986.64634711</c:v>
                </c:pt>
                <c:pt idx="80">
                  <c:v>321631403.16024959</c:v>
                </c:pt>
                <c:pt idx="81">
                  <c:v>325454734.87694168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4-4312-B20E-EF2F6C2A2A86}"/>
            </c:ext>
          </c:extLst>
        </c:ser>
        <c:ser>
          <c:idx val="2"/>
          <c:order val="2"/>
          <c:tx>
            <c:strRef>
              <c:f>'Tipos de crecimiento'!$G$13</c:f>
              <c:strCache>
                <c:ptCount val="1"/>
                <c:pt idx="0">
                  <c:v>exp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'Tipos de crecimiento'!$C$14:$C$95</c:f>
              <c:numCache>
                <c:formatCode>0.00</c:formatCode>
                <c:ptCount val="82"/>
                <c:pt idx="0">
                  <c:v>2010.4851598173516</c:v>
                </c:pt>
                <c:pt idx="1">
                  <c:v>2020.2077625570778</c:v>
                </c:pt>
                <c:pt idx="2">
                  <c:v>2021.5</c:v>
                </c:pt>
                <c:pt idx="3">
                  <c:v>2022.5</c:v>
                </c:pt>
                <c:pt idx="4">
                  <c:v>2023.5</c:v>
                </c:pt>
                <c:pt idx="5">
                  <c:v>2024.5</c:v>
                </c:pt>
                <c:pt idx="6">
                  <c:v>2025.5</c:v>
                </c:pt>
                <c:pt idx="7">
                  <c:v>2026.5</c:v>
                </c:pt>
                <c:pt idx="8">
                  <c:v>2027.5</c:v>
                </c:pt>
                <c:pt idx="9">
                  <c:v>2028.5</c:v>
                </c:pt>
                <c:pt idx="10">
                  <c:v>2029.5</c:v>
                </c:pt>
                <c:pt idx="11">
                  <c:v>2030.5</c:v>
                </c:pt>
                <c:pt idx="12">
                  <c:v>2031.5</c:v>
                </c:pt>
                <c:pt idx="13">
                  <c:v>2032.5</c:v>
                </c:pt>
                <c:pt idx="14">
                  <c:v>2033.5</c:v>
                </c:pt>
                <c:pt idx="15">
                  <c:v>2034.5</c:v>
                </c:pt>
                <c:pt idx="16">
                  <c:v>2035.5</c:v>
                </c:pt>
                <c:pt idx="17">
                  <c:v>2036.5</c:v>
                </c:pt>
                <c:pt idx="18">
                  <c:v>2037.5</c:v>
                </c:pt>
                <c:pt idx="19">
                  <c:v>2038.5</c:v>
                </c:pt>
                <c:pt idx="20">
                  <c:v>2039.5</c:v>
                </c:pt>
                <c:pt idx="21">
                  <c:v>2040.5</c:v>
                </c:pt>
                <c:pt idx="22">
                  <c:v>2041.5</c:v>
                </c:pt>
                <c:pt idx="23">
                  <c:v>2042.5</c:v>
                </c:pt>
                <c:pt idx="24">
                  <c:v>2043.5</c:v>
                </c:pt>
                <c:pt idx="25">
                  <c:v>2044.5</c:v>
                </c:pt>
                <c:pt idx="26">
                  <c:v>2045.5</c:v>
                </c:pt>
                <c:pt idx="27">
                  <c:v>2046.5</c:v>
                </c:pt>
                <c:pt idx="28">
                  <c:v>2047.5</c:v>
                </c:pt>
                <c:pt idx="29">
                  <c:v>2048.5</c:v>
                </c:pt>
                <c:pt idx="30">
                  <c:v>2049.5</c:v>
                </c:pt>
                <c:pt idx="31">
                  <c:v>2050.5</c:v>
                </c:pt>
                <c:pt idx="32">
                  <c:v>2051.5</c:v>
                </c:pt>
                <c:pt idx="33">
                  <c:v>2052.5</c:v>
                </c:pt>
                <c:pt idx="34">
                  <c:v>2053.5</c:v>
                </c:pt>
                <c:pt idx="35">
                  <c:v>2054.5</c:v>
                </c:pt>
                <c:pt idx="36">
                  <c:v>2055.5</c:v>
                </c:pt>
                <c:pt idx="37">
                  <c:v>2056.5</c:v>
                </c:pt>
                <c:pt idx="38">
                  <c:v>2057.5</c:v>
                </c:pt>
                <c:pt idx="39">
                  <c:v>2058.5</c:v>
                </c:pt>
                <c:pt idx="40">
                  <c:v>2059.5</c:v>
                </c:pt>
                <c:pt idx="41">
                  <c:v>2060.5</c:v>
                </c:pt>
                <c:pt idx="42">
                  <c:v>2061.5</c:v>
                </c:pt>
                <c:pt idx="43">
                  <c:v>2062.5</c:v>
                </c:pt>
                <c:pt idx="44">
                  <c:v>2063.5</c:v>
                </c:pt>
                <c:pt idx="45">
                  <c:v>2064.5</c:v>
                </c:pt>
                <c:pt idx="46">
                  <c:v>2065.5</c:v>
                </c:pt>
                <c:pt idx="47">
                  <c:v>2066.5</c:v>
                </c:pt>
                <c:pt idx="48">
                  <c:v>2067.5</c:v>
                </c:pt>
                <c:pt idx="49">
                  <c:v>2068.5</c:v>
                </c:pt>
                <c:pt idx="50">
                  <c:v>2069.5</c:v>
                </c:pt>
                <c:pt idx="51">
                  <c:v>2070.5</c:v>
                </c:pt>
                <c:pt idx="52">
                  <c:v>2071.5</c:v>
                </c:pt>
                <c:pt idx="53">
                  <c:v>2072.5</c:v>
                </c:pt>
                <c:pt idx="54">
                  <c:v>2073.5</c:v>
                </c:pt>
                <c:pt idx="55">
                  <c:v>2074.5</c:v>
                </c:pt>
                <c:pt idx="56">
                  <c:v>2075.5</c:v>
                </c:pt>
                <c:pt idx="57">
                  <c:v>2076.5</c:v>
                </c:pt>
                <c:pt idx="58">
                  <c:v>2077.5</c:v>
                </c:pt>
                <c:pt idx="59">
                  <c:v>2078.5</c:v>
                </c:pt>
                <c:pt idx="60">
                  <c:v>2079.5</c:v>
                </c:pt>
                <c:pt idx="61">
                  <c:v>2080.5</c:v>
                </c:pt>
                <c:pt idx="62">
                  <c:v>2081.5</c:v>
                </c:pt>
                <c:pt idx="63">
                  <c:v>2082.5</c:v>
                </c:pt>
                <c:pt idx="64">
                  <c:v>2083.5</c:v>
                </c:pt>
                <c:pt idx="65">
                  <c:v>2084.5</c:v>
                </c:pt>
                <c:pt idx="66">
                  <c:v>2085.5</c:v>
                </c:pt>
                <c:pt idx="67">
                  <c:v>2086.5</c:v>
                </c:pt>
                <c:pt idx="68">
                  <c:v>2087.5</c:v>
                </c:pt>
                <c:pt idx="69">
                  <c:v>2088.5</c:v>
                </c:pt>
                <c:pt idx="70">
                  <c:v>2089.5</c:v>
                </c:pt>
                <c:pt idx="71">
                  <c:v>2090.5</c:v>
                </c:pt>
                <c:pt idx="72">
                  <c:v>2091.5</c:v>
                </c:pt>
                <c:pt idx="73">
                  <c:v>2092.5</c:v>
                </c:pt>
                <c:pt idx="74">
                  <c:v>2093.5</c:v>
                </c:pt>
                <c:pt idx="75">
                  <c:v>2094.5</c:v>
                </c:pt>
                <c:pt idx="76">
                  <c:v>2095.5</c:v>
                </c:pt>
                <c:pt idx="77">
                  <c:v>2096.5</c:v>
                </c:pt>
                <c:pt idx="78">
                  <c:v>2097.5</c:v>
                </c:pt>
                <c:pt idx="79">
                  <c:v>2098.5</c:v>
                </c:pt>
                <c:pt idx="80">
                  <c:v>2099.5</c:v>
                </c:pt>
                <c:pt idx="81">
                  <c:v>2100.5</c:v>
                </c:pt>
              </c:numCache>
            </c:numRef>
          </c:xVal>
          <c:yVal>
            <c:numRef>
              <c:f>'Tipos de crecimiento'!$G$14:$G$95</c:f>
              <c:numCache>
                <c:formatCode>_-* #,##0_-;\-* #,##0_-;_-* "-"??_-;_-@_-</c:formatCode>
                <c:ptCount val="82"/>
                <c:pt idx="0">
                  <c:v>112336538</c:v>
                </c:pt>
                <c:pt idx="1">
                  <c:v>126014024</c:v>
                </c:pt>
                <c:pt idx="2">
                  <c:v>127953106.69554134</c:v>
                </c:pt>
                <c:pt idx="3">
                  <c:v>129474124.74997123</c:v>
                </c:pt>
                <c:pt idx="4">
                  <c:v>131013223.61526729</c:v>
                </c:pt>
                <c:pt idx="5">
                  <c:v>132570618.22360647</c:v>
                </c:pt>
                <c:pt idx="6">
                  <c:v>134146526.06213073</c:v>
                </c:pt>
                <c:pt idx="7">
                  <c:v>135741167.20331892</c:v>
                </c:pt>
                <c:pt idx="8">
                  <c:v>137354764.3357192</c:v>
                </c:pt>
                <c:pt idx="9">
                  <c:v>138987542.79504731</c:v>
                </c:pt>
                <c:pt idx="10">
                  <c:v>140639730.5956541</c:v>
                </c:pt>
                <c:pt idx="11">
                  <c:v>142311558.46236742</c:v>
                </c:pt>
                <c:pt idx="12">
                  <c:v>144003259.8627122</c:v>
                </c:pt>
                <c:pt idx="13">
                  <c:v>145715071.03951403</c:v>
                </c:pt>
                <c:pt idx="14">
                  <c:v>147447231.04388973</c:v>
                </c:pt>
                <c:pt idx="15">
                  <c:v>149199981.76863056</c:v>
                </c:pt>
                <c:pt idx="16">
                  <c:v>150973567.98198202</c:v>
                </c:pt>
                <c:pt idx="17">
                  <c:v>152768237.36182517</c:v>
                </c:pt>
                <c:pt idx="18">
                  <c:v>154584240.53026456</c:v>
                </c:pt>
                <c:pt idx="19">
                  <c:v>156421831.08862698</c:v>
                </c:pt>
                <c:pt idx="20">
                  <c:v>158281265.65287641</c:v>
                </c:pt>
                <c:pt idx="21">
                  <c:v>160162803.88944995</c:v>
                </c:pt>
                <c:pt idx="22">
                  <c:v>162066708.55151984</c:v>
                </c:pt>
                <c:pt idx="23">
                  <c:v>163993245.51568624</c:v>
                </c:pt>
                <c:pt idx="24">
                  <c:v>165942683.81910655</c:v>
                </c:pt>
                <c:pt idx="25">
                  <c:v>167915295.6970658</c:v>
                </c:pt>
                <c:pt idx="26">
                  <c:v>169911356.62099388</c:v>
                </c:pt>
                <c:pt idx="27">
                  <c:v>171931145.33693457</c:v>
                </c:pt>
                <c:pt idx="28">
                  <c:v>173974943.90447178</c:v>
                </c:pt>
                <c:pt idx="29">
                  <c:v>176043037.73611885</c:v>
                </c:pt>
                <c:pt idx="30">
                  <c:v>178135715.63717562</c:v>
                </c:pt>
                <c:pt idx="31">
                  <c:v>180253269.84605968</c:v>
                </c:pt>
                <c:pt idx="32">
                  <c:v>182395996.07511678</c:v>
                </c:pt>
                <c:pt idx="33">
                  <c:v>184564193.55191663</c:v>
                </c:pt>
                <c:pt idx="34">
                  <c:v>186758165.06103933</c:v>
                </c:pt>
                <c:pt idx="35">
                  <c:v>188978216.98635879</c:v>
                </c:pt>
                <c:pt idx="36">
                  <c:v>191224659.35382837</c:v>
                </c:pt>
                <c:pt idx="37">
                  <c:v>193497805.87477574</c:v>
                </c:pt>
                <c:pt idx="38">
                  <c:v>195797973.98971185</c:v>
                </c:pt>
                <c:pt idx="39">
                  <c:v>198125484.91266096</c:v>
                </c:pt>
                <c:pt idx="40">
                  <c:v>200480663.67601749</c:v>
                </c:pt>
                <c:pt idx="41">
                  <c:v>202863839.17593628</c:v>
                </c:pt>
                <c:pt idx="42">
                  <c:v>205275344.21826223</c:v>
                </c:pt>
                <c:pt idx="43">
                  <c:v>207715515.56500581</c:v>
                </c:pt>
                <c:pt idx="44">
                  <c:v>210184693.98137164</c:v>
                </c:pt>
                <c:pt idx="45">
                  <c:v>212683224.28334537</c:v>
                </c:pt>
                <c:pt idx="46">
                  <c:v>215211455.38584661</c:v>
                </c:pt>
                <c:pt idx="47">
                  <c:v>217769740.35145435</c:v>
                </c:pt>
                <c:pt idx="48">
                  <c:v>220358436.4397113</c:v>
                </c:pt>
                <c:pt idx="49">
                  <c:v>222977905.15701458</c:v>
                </c:pt>
                <c:pt idx="50">
                  <c:v>225628512.30709943</c:v>
                </c:pt>
                <c:pt idx="51">
                  <c:v>228310628.04212296</c:v>
                </c:pt>
                <c:pt idx="52">
                  <c:v>231024626.91435513</c:v>
                </c:pt>
                <c:pt idx="53">
                  <c:v>233770887.92848417</c:v>
                </c:pt>
                <c:pt idx="54">
                  <c:v>236549794.59454417</c:v>
                </c:pt>
                <c:pt idx="55">
                  <c:v>239361734.98147127</c:v>
                </c:pt>
                <c:pt idx="56">
                  <c:v>242207101.77129671</c:v>
                </c:pt>
                <c:pt idx="57">
                  <c:v>245086292.31398413</c:v>
                </c:pt>
                <c:pt idx="58">
                  <c:v>247999708.68291891</c:v>
                </c:pt>
                <c:pt idx="59">
                  <c:v>250947757.73105678</c:v>
                </c:pt>
                <c:pt idx="60">
                  <c:v>253930851.14774001</c:v>
                </c:pt>
                <c:pt idx="61">
                  <c:v>256949405.51618907</c:v>
                </c:pt>
                <c:pt idx="62">
                  <c:v>260003842.37167788</c:v>
                </c:pt>
                <c:pt idx="63">
                  <c:v>263094588.2604</c:v>
                </c:pt>
                <c:pt idx="64">
                  <c:v>266222074.79903528</c:v>
                </c:pt>
                <c:pt idx="65">
                  <c:v>269386738.73502409</c:v>
                </c:pt>
                <c:pt idx="66">
                  <c:v>272589022.0075587</c:v>
                </c:pt>
                <c:pt idx="67">
                  <c:v>275829371.80929846</c:v>
                </c:pt>
                <c:pt idx="68">
                  <c:v>279108240.6488201</c:v>
                </c:pt>
                <c:pt idx="69">
                  <c:v>282426086.4138093</c:v>
                </c:pt>
                <c:pt idx="70">
                  <c:v>285783372.43500406</c:v>
                </c:pt>
                <c:pt idx="71">
                  <c:v>289180567.5508976</c:v>
                </c:pt>
                <c:pt idx="72">
                  <c:v>292618146.17321116</c:v>
                </c:pt>
                <c:pt idx="73">
                  <c:v>296096588.35314429</c:v>
                </c:pt>
                <c:pt idx="74">
                  <c:v>299616379.84841341</c:v>
                </c:pt>
                <c:pt idx="75">
                  <c:v>303178012.19108659</c:v>
                </c:pt>
                <c:pt idx="76">
                  <c:v>306781982.75622553</c:v>
                </c:pt>
                <c:pt idx="77">
                  <c:v>310428794.8313424</c:v>
                </c:pt>
                <c:pt idx="78">
                  <c:v>314118957.68668348</c:v>
                </c:pt>
                <c:pt idx="79">
                  <c:v>317852986.64634758</c:v>
                </c:pt>
                <c:pt idx="80">
                  <c:v>321631403.16025013</c:v>
                </c:pt>
                <c:pt idx="81">
                  <c:v>325454734.87694222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44-4312-B20E-EF2F6C2A2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753368"/>
        <c:axId val="1706756968"/>
      </c:scatterChart>
      <c:valAx>
        <c:axId val="170675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56968"/>
        <c:crosses val="autoZero"/>
        <c:crossBetween val="midCat"/>
      </c:valAx>
      <c:valAx>
        <c:axId val="1706756968"/>
        <c:scaling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5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7</xdr:row>
      <xdr:rowOff>89535</xdr:rowOff>
    </xdr:from>
    <xdr:to>
      <xdr:col>14</xdr:col>
      <xdr:colOff>443865</xdr:colOff>
      <xdr:row>26</xdr:row>
      <xdr:rowOff>165735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63C78-5EF8-4D82-A178-BB3308CAC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B2A3-E670-4A1F-9F42-D8821AEC9528}">
  <dimension ref="B2:Y9"/>
  <sheetViews>
    <sheetView workbookViewId="0">
      <selection activeCell="A12" sqref="A12"/>
    </sheetView>
  </sheetViews>
  <sheetFormatPr defaultRowHeight="15" x14ac:dyDescent="0.25"/>
  <cols>
    <col min="5" max="5" width="14.28515625" customWidth="1"/>
    <col min="6" max="6" width="18.7109375" bestFit="1" customWidth="1"/>
    <col min="8" max="8" width="25" customWidth="1"/>
  </cols>
  <sheetData>
    <row r="2" spans="2:25" x14ac:dyDescent="0.25">
      <c r="E2" t="s">
        <v>1</v>
      </c>
      <c r="F2" t="s">
        <v>2</v>
      </c>
      <c r="H2" t="s">
        <v>7</v>
      </c>
    </row>
    <row r="3" spans="2:25" x14ac:dyDescent="0.25">
      <c r="B3" t="s">
        <v>0</v>
      </c>
      <c r="E3" s="1">
        <v>43905</v>
      </c>
      <c r="F3" s="2">
        <f>2020+2/12+15/365</f>
        <v>2020.2077625570778</v>
      </c>
      <c r="H3">
        <v>126014024</v>
      </c>
    </row>
    <row r="4" spans="2:25" x14ac:dyDescent="0.25">
      <c r="E4" s="1">
        <v>40354</v>
      </c>
      <c r="F4" s="2">
        <f>2010+5/12+25/365</f>
        <v>2010.4851598173516</v>
      </c>
      <c r="H4">
        <v>112336538</v>
      </c>
    </row>
    <row r="5" spans="2:25" x14ac:dyDescent="0.25">
      <c r="D5" t="s">
        <v>12</v>
      </c>
      <c r="E5" s="1">
        <v>44012</v>
      </c>
      <c r="F5">
        <v>2020.5</v>
      </c>
      <c r="H5">
        <f>H3*EXP(G9*(F5-F3))</f>
        <v>126449957.04475094</v>
      </c>
      <c r="Y5" t="s">
        <v>3</v>
      </c>
    </row>
    <row r="6" spans="2:25" x14ac:dyDescent="0.25">
      <c r="F6" t="s">
        <v>16</v>
      </c>
      <c r="G6" t="s">
        <v>11</v>
      </c>
      <c r="Y6" t="s">
        <v>4</v>
      </c>
    </row>
    <row r="7" spans="2:25" x14ac:dyDescent="0.25">
      <c r="E7" t="s">
        <v>8</v>
      </c>
      <c r="F7" s="2">
        <f>F3-F4</f>
        <v>9.7226027397261987</v>
      </c>
      <c r="G7" s="3">
        <f>(H3/H4-1)/F7</f>
        <v>1.2522836264157112E-2</v>
      </c>
      <c r="Y7" t="s">
        <v>5</v>
      </c>
    </row>
    <row r="8" spans="2:25" x14ac:dyDescent="0.25">
      <c r="E8" t="s">
        <v>9</v>
      </c>
      <c r="F8" s="2">
        <f>F7</f>
        <v>9.7226027397261987</v>
      </c>
      <c r="G8" s="3">
        <f>POWER(H3/H4,1/F8)-1</f>
        <v>1.1887308512555927E-2</v>
      </c>
      <c r="Y8" t="s">
        <v>6</v>
      </c>
    </row>
    <row r="9" spans="2:25" x14ac:dyDescent="0.25">
      <c r="E9" t="s">
        <v>10</v>
      </c>
      <c r="F9" s="2">
        <f>F3-F4</f>
        <v>9.7226027397261987</v>
      </c>
      <c r="G9" s="3">
        <f>(1/F9)*LN(H3/H4)</f>
        <v>1.1817209440073367E-2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9FB5C-C306-4C77-8C5F-89D6A4C59697}">
  <dimension ref="B2:XFD195"/>
  <sheetViews>
    <sheetView showGridLines="0" showRowColHeaders="0" tabSelected="1" workbookViewId="0"/>
  </sheetViews>
  <sheetFormatPr defaultRowHeight="15" x14ac:dyDescent="0.25"/>
  <cols>
    <col min="1" max="1" width="5.42578125" customWidth="1"/>
    <col min="2" max="2" width="5.140625" customWidth="1"/>
    <col min="4" max="4" width="15.42578125" customWidth="1"/>
    <col min="5" max="7" width="14.7109375" customWidth="1"/>
    <col min="8" max="8" width="20" customWidth="1"/>
    <col min="9" max="9" width="25" customWidth="1"/>
  </cols>
  <sheetData>
    <row r="2" spans="2:7 16384:16384" x14ac:dyDescent="0.25">
      <c r="C2" s="16" t="s">
        <v>22</v>
      </c>
      <c r="D2" s="17" t="s">
        <v>0</v>
      </c>
      <c r="E2" s="17" t="s">
        <v>2</v>
      </c>
      <c r="F2" s="18" t="s">
        <v>7</v>
      </c>
    </row>
    <row r="3" spans="2:7 16384:16384" x14ac:dyDescent="0.25">
      <c r="C3" s="21">
        <v>2020</v>
      </c>
      <c r="D3" s="28">
        <v>43905</v>
      </c>
      <c r="E3" s="2">
        <f>2020+2/12+15/365</f>
        <v>2020.2077625570778</v>
      </c>
      <c r="F3" s="31">
        <v>126014024</v>
      </c>
    </row>
    <row r="4" spans="2:7 16384:16384" x14ac:dyDescent="0.25">
      <c r="C4" s="21">
        <v>2010</v>
      </c>
      <c r="D4" s="29">
        <v>40354</v>
      </c>
      <c r="E4" s="2">
        <f>2010+5/12+25/365</f>
        <v>2010.4851598173516</v>
      </c>
      <c r="F4" s="32">
        <v>112336538</v>
      </c>
    </row>
    <row r="5" spans="2:7 16384:16384" x14ac:dyDescent="0.25">
      <c r="C5" s="23"/>
      <c r="D5" s="30">
        <v>44012</v>
      </c>
      <c r="E5" s="10">
        <v>2020.5</v>
      </c>
      <c r="F5" s="33">
        <f>F3*EXP(F10*(E5-E3))</f>
        <v>126449957.04475094</v>
      </c>
      <c r="G5" s="37" t="s">
        <v>19</v>
      </c>
      <c r="XFD5" t="s">
        <v>3</v>
      </c>
    </row>
    <row r="6" spans="2:7 16384:16384" x14ac:dyDescent="0.25">
      <c r="D6" s="1"/>
    </row>
    <row r="7" spans="2:7 16384:16384" x14ac:dyDescent="0.25">
      <c r="D7" s="16" t="s">
        <v>20</v>
      </c>
      <c r="E7" s="41" t="s">
        <v>24</v>
      </c>
      <c r="F7" s="18" t="s">
        <v>11</v>
      </c>
      <c r="XFD7" t="s">
        <v>4</v>
      </c>
    </row>
    <row r="8" spans="2:7 16384:16384" x14ac:dyDescent="0.25">
      <c r="D8" s="21" t="s">
        <v>8</v>
      </c>
      <c r="E8" s="25">
        <f>E9</f>
        <v>9.7226027397261987</v>
      </c>
      <c r="F8" s="22">
        <f>((F3/F4)-1)/E8</f>
        <v>1.2522836264157112E-2</v>
      </c>
      <c r="XFD8" t="s">
        <v>5</v>
      </c>
    </row>
    <row r="9" spans="2:7 16384:16384" x14ac:dyDescent="0.25">
      <c r="D9" s="21" t="s">
        <v>9</v>
      </c>
      <c r="E9" s="26">
        <f>E10</f>
        <v>9.7226027397261987</v>
      </c>
      <c r="F9" s="22">
        <f>((F3/F4)^(1/E9))-1</f>
        <v>1.1887308512555927E-2</v>
      </c>
      <c r="XFD9" t="s">
        <v>6</v>
      </c>
    </row>
    <row r="10" spans="2:7 16384:16384" x14ac:dyDescent="0.25">
      <c r="D10" s="23" t="s">
        <v>10</v>
      </c>
      <c r="E10" s="27">
        <f>E3-E4</f>
        <v>9.7226027397261987</v>
      </c>
      <c r="F10" s="24">
        <f>(1/E10)*LN(F3/F4)</f>
        <v>1.1817209440073367E-2</v>
      </c>
    </row>
    <row r="12" spans="2:7 16384:16384" x14ac:dyDescent="0.25">
      <c r="C12" s="5"/>
      <c r="D12" s="5"/>
      <c r="E12" s="38" t="s">
        <v>20</v>
      </c>
      <c r="F12" s="39"/>
      <c r="G12" s="40"/>
    </row>
    <row r="13" spans="2:7 16384:16384" x14ac:dyDescent="0.25">
      <c r="C13" s="16" t="s">
        <v>17</v>
      </c>
      <c r="D13" s="18" t="s">
        <v>18</v>
      </c>
      <c r="E13" s="17" t="s">
        <v>13</v>
      </c>
      <c r="F13" s="17" t="s">
        <v>14</v>
      </c>
      <c r="G13" s="18" t="s">
        <v>15</v>
      </c>
    </row>
    <row r="14" spans="2:7 16384:16384" ht="18" x14ac:dyDescent="0.35">
      <c r="B14" s="19" t="s">
        <v>21</v>
      </c>
      <c r="C14" s="6">
        <f>E4</f>
        <v>2010.4851598173516</v>
      </c>
      <c r="D14" s="34">
        <f t="shared" ref="D14:D21" si="0">C14-$C$14</f>
        <v>0</v>
      </c>
      <c r="E14" s="7">
        <v>112336538</v>
      </c>
      <c r="F14" s="7">
        <f>E14</f>
        <v>112336538</v>
      </c>
      <c r="G14" s="8">
        <f>F14</f>
        <v>112336538</v>
      </c>
    </row>
    <row r="15" spans="2:7 16384:16384" ht="18" x14ac:dyDescent="0.35">
      <c r="B15" s="20" t="s">
        <v>23</v>
      </c>
      <c r="C15" s="9">
        <f>E3</f>
        <v>2020.2077625570778</v>
      </c>
      <c r="D15" s="35">
        <f t="shared" si="0"/>
        <v>9.7226027397261987</v>
      </c>
      <c r="E15" s="11">
        <v>126014024</v>
      </c>
      <c r="F15" s="11">
        <f>E15</f>
        <v>126014024</v>
      </c>
      <c r="G15" s="12">
        <f>F15</f>
        <v>126014024</v>
      </c>
    </row>
    <row r="16" spans="2:7 16384:16384" x14ac:dyDescent="0.25">
      <c r="C16" s="6">
        <v>2021.5</v>
      </c>
      <c r="D16" s="34">
        <f t="shared" si="0"/>
        <v>11.014840182648413</v>
      </c>
      <c r="E16" s="7">
        <f t="shared" ref="E16:E47" si="1">$E$14*(1+$F$8*D16)</f>
        <v>127831907.54490994</v>
      </c>
      <c r="F16" s="7">
        <f t="shared" ref="F16:F47" si="2">$F$14*(1+$F$9)^D16</f>
        <v>127953106.69554131</v>
      </c>
      <c r="G16" s="8">
        <f>$G$14*EXP($F$10*D16)</f>
        <v>127953106.69554134</v>
      </c>
    </row>
    <row r="17" spans="3:7" x14ac:dyDescent="0.25">
      <c r="C17" s="13">
        <v>2022.5</v>
      </c>
      <c r="D17" s="36">
        <f t="shared" si="0"/>
        <v>12.014840182648413</v>
      </c>
      <c r="E17" s="14">
        <f t="shared" si="1"/>
        <v>129238679.61676618</v>
      </c>
      <c r="F17" s="14">
        <f t="shared" si="2"/>
        <v>129474124.74997121</v>
      </c>
      <c r="G17" s="15">
        <f t="shared" ref="G17:G48" si="3">$G$14*EXP($F$10*D17)</f>
        <v>129474124.74997123</v>
      </c>
    </row>
    <row r="18" spans="3:7" x14ac:dyDescent="0.25">
      <c r="C18" s="13">
        <v>2023.5</v>
      </c>
      <c r="D18" s="36">
        <f t="shared" si="0"/>
        <v>13.014840182648413</v>
      </c>
      <c r="E18" s="14">
        <f t="shared" si="1"/>
        <v>130645451.68862246</v>
      </c>
      <c r="F18" s="14">
        <f t="shared" si="2"/>
        <v>131013223.61526726</v>
      </c>
      <c r="G18" s="15">
        <f t="shared" si="3"/>
        <v>131013223.61526729</v>
      </c>
    </row>
    <row r="19" spans="3:7" x14ac:dyDescent="0.25">
      <c r="C19" s="13">
        <v>2024.5</v>
      </c>
      <c r="D19" s="36">
        <f t="shared" si="0"/>
        <v>14.014840182648413</v>
      </c>
      <c r="E19" s="14">
        <f t="shared" si="1"/>
        <v>132052223.76047872</v>
      </c>
      <c r="F19" s="14">
        <f t="shared" si="2"/>
        <v>132570618.22360642</v>
      </c>
      <c r="G19" s="15">
        <f t="shared" si="3"/>
        <v>132570618.22360647</v>
      </c>
    </row>
    <row r="20" spans="3:7" x14ac:dyDescent="0.25">
      <c r="C20" s="13">
        <v>2025.5</v>
      </c>
      <c r="D20" s="36">
        <f t="shared" si="0"/>
        <v>15.014840182648413</v>
      </c>
      <c r="E20" s="14">
        <f>$E$14*(1+$F$8*D20)</f>
        <v>133458995.832335</v>
      </c>
      <c r="F20" s="14">
        <f t="shared" si="2"/>
        <v>134146526.0621307</v>
      </c>
      <c r="G20" s="15">
        <f t="shared" si="3"/>
        <v>134146526.06213073</v>
      </c>
    </row>
    <row r="21" spans="3:7" x14ac:dyDescent="0.25">
      <c r="C21" s="13">
        <v>2026.5</v>
      </c>
      <c r="D21" s="36">
        <f t="shared" si="0"/>
        <v>16.014840182648413</v>
      </c>
      <c r="E21" s="14">
        <f t="shared" si="1"/>
        <v>134865767.90419126</v>
      </c>
      <c r="F21" s="14">
        <f t="shared" si="2"/>
        <v>135741167.20331889</v>
      </c>
      <c r="G21" s="15">
        <f t="shared" si="3"/>
        <v>135741167.20331892</v>
      </c>
    </row>
    <row r="22" spans="3:7" x14ac:dyDescent="0.25">
      <c r="C22" s="13">
        <v>2027.5</v>
      </c>
      <c r="D22" s="36">
        <f t="shared" ref="D22:D80" si="4">C22-$C$14</f>
        <v>17.014840182648413</v>
      </c>
      <c r="E22" s="14">
        <f t="shared" si="1"/>
        <v>136272539.97604752</v>
      </c>
      <c r="F22" s="14">
        <f t="shared" si="2"/>
        <v>137354764.33571917</v>
      </c>
      <c r="G22" s="15">
        <f t="shared" si="3"/>
        <v>137354764.3357192</v>
      </c>
    </row>
    <row r="23" spans="3:7" x14ac:dyDescent="0.25">
      <c r="C23" s="13">
        <v>2028.5</v>
      </c>
      <c r="D23" s="36">
        <f t="shared" si="4"/>
        <v>18.014840182648413</v>
      </c>
      <c r="E23" s="14">
        <f t="shared" si="1"/>
        <v>137679312.04790378</v>
      </c>
      <c r="F23" s="14">
        <f t="shared" si="2"/>
        <v>138987542.79504728</v>
      </c>
      <c r="G23" s="15">
        <f t="shared" si="3"/>
        <v>138987542.79504731</v>
      </c>
    </row>
    <row r="24" spans="3:7" x14ac:dyDescent="0.25">
      <c r="C24" s="13">
        <v>2029.5</v>
      </c>
      <c r="D24" s="36">
        <f t="shared" si="4"/>
        <v>19.014840182648413</v>
      </c>
      <c r="E24" s="14">
        <f t="shared" si="1"/>
        <v>139086084.11976004</v>
      </c>
      <c r="F24" s="14">
        <f t="shared" si="2"/>
        <v>140639730.59565407</v>
      </c>
      <c r="G24" s="15">
        <f t="shared" si="3"/>
        <v>140639730.5956541</v>
      </c>
    </row>
    <row r="25" spans="3:7" x14ac:dyDescent="0.25">
      <c r="C25" s="13">
        <v>2030.5</v>
      </c>
      <c r="D25" s="36">
        <f t="shared" si="4"/>
        <v>20.014840182648413</v>
      </c>
      <c r="E25" s="14">
        <f t="shared" si="1"/>
        <v>140492856.1916163</v>
      </c>
      <c r="F25" s="14">
        <f t="shared" si="2"/>
        <v>142311558.46236736</v>
      </c>
      <c r="G25" s="15">
        <f t="shared" si="3"/>
        <v>142311558.46236742</v>
      </c>
    </row>
    <row r="26" spans="3:7" x14ac:dyDescent="0.25">
      <c r="C26" s="13">
        <v>2031.5</v>
      </c>
      <c r="D26" s="36">
        <f t="shared" si="4"/>
        <v>21.014840182648413</v>
      </c>
      <c r="E26" s="14">
        <f t="shared" si="1"/>
        <v>141899628.26347256</v>
      </c>
      <c r="F26" s="14">
        <f t="shared" si="2"/>
        <v>144003259.86271217</v>
      </c>
      <c r="G26" s="15">
        <f t="shared" si="3"/>
        <v>144003259.8627122</v>
      </c>
    </row>
    <row r="27" spans="3:7" x14ac:dyDescent="0.25">
      <c r="C27" s="13">
        <v>2032.5</v>
      </c>
      <c r="D27" s="36">
        <f t="shared" si="4"/>
        <v>22.014840182648413</v>
      </c>
      <c r="E27" s="14">
        <f t="shared" si="1"/>
        <v>143306400.33532885</v>
      </c>
      <c r="F27" s="14">
        <f t="shared" si="2"/>
        <v>145715071.03951398</v>
      </c>
      <c r="G27" s="15">
        <f t="shared" si="3"/>
        <v>145715071.03951403</v>
      </c>
    </row>
    <row r="28" spans="3:7" x14ac:dyDescent="0.25">
      <c r="C28" s="13">
        <v>2033.5</v>
      </c>
      <c r="D28" s="36">
        <f t="shared" si="4"/>
        <v>23.014840182648413</v>
      </c>
      <c r="E28" s="14">
        <f t="shared" si="1"/>
        <v>144713172.40718508</v>
      </c>
      <c r="F28" s="14">
        <f t="shared" si="2"/>
        <v>147447231.04388967</v>
      </c>
      <c r="G28" s="15">
        <f t="shared" si="3"/>
        <v>147447231.04388973</v>
      </c>
    </row>
    <row r="29" spans="3:7" x14ac:dyDescent="0.25">
      <c r="C29" s="13">
        <v>2034.5</v>
      </c>
      <c r="D29" s="36">
        <f t="shared" si="4"/>
        <v>24.014840182648413</v>
      </c>
      <c r="E29" s="14">
        <f t="shared" si="1"/>
        <v>146119944.47904137</v>
      </c>
      <c r="F29" s="14">
        <f t="shared" si="2"/>
        <v>149199981.76863053</v>
      </c>
      <c r="G29" s="15">
        <f t="shared" si="3"/>
        <v>149199981.76863056</v>
      </c>
    </row>
    <row r="30" spans="3:7" x14ac:dyDescent="0.25">
      <c r="C30" s="13">
        <v>2035.5</v>
      </c>
      <c r="D30" s="36">
        <f t="shared" si="4"/>
        <v>25.014840182648413</v>
      </c>
      <c r="E30" s="14">
        <f t="shared" si="1"/>
        <v>147526716.55089763</v>
      </c>
      <c r="F30" s="14">
        <f t="shared" si="2"/>
        <v>150973567.98198196</v>
      </c>
      <c r="G30" s="15">
        <f t="shared" si="3"/>
        <v>150973567.98198202</v>
      </c>
    </row>
    <row r="31" spans="3:7" x14ac:dyDescent="0.25">
      <c r="C31" s="13">
        <v>2036.5</v>
      </c>
      <c r="D31" s="36">
        <f t="shared" si="4"/>
        <v>26.014840182648413</v>
      </c>
      <c r="E31" s="14">
        <f t="shared" si="1"/>
        <v>148933488.62275389</v>
      </c>
      <c r="F31" s="14">
        <f t="shared" si="2"/>
        <v>152768237.36182511</v>
      </c>
      <c r="G31" s="15">
        <f t="shared" si="3"/>
        <v>152768237.36182517</v>
      </c>
    </row>
    <row r="32" spans="3:7" x14ac:dyDescent="0.25">
      <c r="C32" s="13">
        <v>2037.5</v>
      </c>
      <c r="D32" s="36">
        <f t="shared" si="4"/>
        <v>27.014840182648413</v>
      </c>
      <c r="E32" s="14">
        <f t="shared" si="1"/>
        <v>150340260.69461015</v>
      </c>
      <c r="F32" s="14">
        <f t="shared" si="2"/>
        <v>154584240.5302645</v>
      </c>
      <c r="G32" s="15">
        <f t="shared" si="3"/>
        <v>154584240.53026456</v>
      </c>
    </row>
    <row r="33" spans="3:7" x14ac:dyDescent="0.25">
      <c r="C33" s="13">
        <v>2038.5</v>
      </c>
      <c r="D33" s="36">
        <f t="shared" si="4"/>
        <v>28.014840182648413</v>
      </c>
      <c r="E33" s="14">
        <f t="shared" si="1"/>
        <v>151747032.76646641</v>
      </c>
      <c r="F33" s="14">
        <f t="shared" si="2"/>
        <v>156421831.08862692</v>
      </c>
      <c r="G33" s="15">
        <f t="shared" si="3"/>
        <v>156421831.08862698</v>
      </c>
    </row>
    <row r="34" spans="3:7" x14ac:dyDescent="0.25">
      <c r="C34" s="13">
        <v>2039.5</v>
      </c>
      <c r="D34" s="36">
        <f t="shared" si="4"/>
        <v>29.014840182648413</v>
      </c>
      <c r="E34" s="14">
        <f t="shared" si="1"/>
        <v>153153804.8383227</v>
      </c>
      <c r="F34" s="14">
        <f t="shared" si="2"/>
        <v>158281265.65287632</v>
      </c>
      <c r="G34" s="15">
        <f t="shared" si="3"/>
        <v>158281265.65287641</v>
      </c>
    </row>
    <row r="35" spans="3:7" x14ac:dyDescent="0.25">
      <c r="C35" s="13">
        <v>2040.5</v>
      </c>
      <c r="D35" s="36">
        <f t="shared" si="4"/>
        <v>30.014840182648413</v>
      </c>
      <c r="E35" s="14">
        <f t="shared" si="1"/>
        <v>154560576.91017893</v>
      </c>
      <c r="F35" s="14">
        <f t="shared" si="2"/>
        <v>160162803.88944989</v>
      </c>
      <c r="G35" s="15">
        <f t="shared" si="3"/>
        <v>160162803.88944995</v>
      </c>
    </row>
    <row r="36" spans="3:7" x14ac:dyDescent="0.25">
      <c r="C36" s="13">
        <v>2041.5</v>
      </c>
      <c r="D36" s="36">
        <f t="shared" si="4"/>
        <v>31.014840182648413</v>
      </c>
      <c r="E36" s="14">
        <f t="shared" si="1"/>
        <v>155967348.98203519</v>
      </c>
      <c r="F36" s="14">
        <f t="shared" si="2"/>
        <v>162066708.55151975</v>
      </c>
      <c r="G36" s="15">
        <f t="shared" si="3"/>
        <v>162066708.55151984</v>
      </c>
    </row>
    <row r="37" spans="3:7" x14ac:dyDescent="0.25">
      <c r="C37" s="13">
        <v>2042.5</v>
      </c>
      <c r="D37" s="36">
        <f t="shared" si="4"/>
        <v>32.014840182648413</v>
      </c>
      <c r="E37" s="14">
        <f t="shared" si="1"/>
        <v>157374121.05389145</v>
      </c>
      <c r="F37" s="14">
        <f t="shared" si="2"/>
        <v>163993245.51568618</v>
      </c>
      <c r="G37" s="15">
        <f t="shared" si="3"/>
        <v>163993245.51568624</v>
      </c>
    </row>
    <row r="38" spans="3:7" x14ac:dyDescent="0.25">
      <c r="C38" s="13">
        <v>2043.5</v>
      </c>
      <c r="D38" s="36">
        <f t="shared" si="4"/>
        <v>33.014840182648413</v>
      </c>
      <c r="E38" s="14">
        <f t="shared" si="1"/>
        <v>158780893.12574771</v>
      </c>
      <c r="F38" s="14">
        <f t="shared" si="2"/>
        <v>165942683.81910646</v>
      </c>
      <c r="G38" s="15">
        <f t="shared" si="3"/>
        <v>165942683.81910655</v>
      </c>
    </row>
    <row r="39" spans="3:7" x14ac:dyDescent="0.25">
      <c r="C39" s="13">
        <v>2044.5</v>
      </c>
      <c r="D39" s="36">
        <f t="shared" si="4"/>
        <v>34.014840182648413</v>
      </c>
      <c r="E39" s="14">
        <f t="shared" si="1"/>
        <v>160187665.197604</v>
      </c>
      <c r="F39" s="14">
        <f t="shared" si="2"/>
        <v>167915295.69706571</v>
      </c>
      <c r="G39" s="15">
        <f t="shared" si="3"/>
        <v>167915295.6970658</v>
      </c>
    </row>
    <row r="40" spans="3:7" x14ac:dyDescent="0.25">
      <c r="C40" s="13">
        <v>2045.5</v>
      </c>
      <c r="D40" s="36">
        <f t="shared" si="4"/>
        <v>35.014840182648413</v>
      </c>
      <c r="E40" s="14">
        <f t="shared" si="1"/>
        <v>161594437.26946026</v>
      </c>
      <c r="F40" s="14">
        <f t="shared" si="2"/>
        <v>169911356.62099376</v>
      </c>
      <c r="G40" s="15">
        <f t="shared" si="3"/>
        <v>169911356.62099388</v>
      </c>
    </row>
    <row r="41" spans="3:7" x14ac:dyDescent="0.25">
      <c r="C41" s="13">
        <v>2046.5</v>
      </c>
      <c r="D41" s="36">
        <f t="shared" si="4"/>
        <v>36.014840182648413</v>
      </c>
      <c r="E41" s="14">
        <f t="shared" si="1"/>
        <v>163001209.34131652</v>
      </c>
      <c r="F41" s="14">
        <f t="shared" si="2"/>
        <v>171931145.33693445</v>
      </c>
      <c r="G41" s="15">
        <f t="shared" si="3"/>
        <v>171931145.33693457</v>
      </c>
    </row>
    <row r="42" spans="3:7" x14ac:dyDescent="0.25">
      <c r="C42" s="13">
        <v>2047.5</v>
      </c>
      <c r="D42" s="36">
        <f t="shared" si="4"/>
        <v>37.014840182648413</v>
      </c>
      <c r="E42" s="14">
        <f t="shared" si="1"/>
        <v>164407981.41317278</v>
      </c>
      <c r="F42" s="14">
        <f t="shared" si="2"/>
        <v>173974943.90447167</v>
      </c>
      <c r="G42" s="15">
        <f t="shared" si="3"/>
        <v>173974943.90447178</v>
      </c>
    </row>
    <row r="43" spans="3:7" x14ac:dyDescent="0.25">
      <c r="C43" s="13">
        <v>2048.5</v>
      </c>
      <c r="D43" s="36">
        <f t="shared" si="4"/>
        <v>38.014840182648413</v>
      </c>
      <c r="E43" s="14">
        <f t="shared" si="1"/>
        <v>165814753.48502904</v>
      </c>
      <c r="F43" s="14">
        <f t="shared" si="2"/>
        <v>176043037.73611873</v>
      </c>
      <c r="G43" s="15">
        <f t="shared" si="3"/>
        <v>176043037.73611885</v>
      </c>
    </row>
    <row r="44" spans="3:7" x14ac:dyDescent="0.25">
      <c r="C44" s="13">
        <v>2049.5</v>
      </c>
      <c r="D44" s="36">
        <f t="shared" si="4"/>
        <v>39.014840182648413</v>
      </c>
      <c r="E44" s="14">
        <f t="shared" si="1"/>
        <v>167221525.5568853</v>
      </c>
      <c r="F44" s="14">
        <f t="shared" si="2"/>
        <v>178135715.6371755</v>
      </c>
      <c r="G44" s="15">
        <f t="shared" si="3"/>
        <v>178135715.63717562</v>
      </c>
    </row>
    <row r="45" spans="3:7" x14ac:dyDescent="0.25">
      <c r="C45" s="13">
        <v>2050.5</v>
      </c>
      <c r="D45" s="36">
        <f t="shared" si="4"/>
        <v>40.014840182648413</v>
      </c>
      <c r="E45" s="14">
        <f t="shared" si="1"/>
        <v>168628297.62874156</v>
      </c>
      <c r="F45" s="14">
        <f t="shared" si="2"/>
        <v>180253269.84605953</v>
      </c>
      <c r="G45" s="15">
        <f t="shared" si="3"/>
        <v>180253269.84605968</v>
      </c>
    </row>
    <row r="46" spans="3:7" x14ac:dyDescent="0.25">
      <c r="C46" s="13">
        <v>2051.5</v>
      </c>
      <c r="D46" s="36">
        <f t="shared" si="4"/>
        <v>41.014840182648413</v>
      </c>
      <c r="E46" s="14">
        <f t="shared" si="1"/>
        <v>170035069.70059782</v>
      </c>
      <c r="F46" s="14">
        <f t="shared" si="2"/>
        <v>182395996.07511666</v>
      </c>
      <c r="G46" s="15">
        <f t="shared" si="3"/>
        <v>182395996.07511678</v>
      </c>
    </row>
    <row r="47" spans="3:7" x14ac:dyDescent="0.25">
      <c r="C47" s="13">
        <v>2052.5</v>
      </c>
      <c r="D47" s="36">
        <f t="shared" si="4"/>
        <v>42.014840182648413</v>
      </c>
      <c r="E47" s="14">
        <f t="shared" si="1"/>
        <v>171441841.77245411</v>
      </c>
      <c r="F47" s="14">
        <f t="shared" si="2"/>
        <v>184564193.55191648</v>
      </c>
      <c r="G47" s="15">
        <f t="shared" si="3"/>
        <v>184564193.55191663</v>
      </c>
    </row>
    <row r="48" spans="3:7" x14ac:dyDescent="0.25">
      <c r="C48" s="13">
        <v>2053.5</v>
      </c>
      <c r="D48" s="36">
        <f t="shared" si="4"/>
        <v>43.014840182648413</v>
      </c>
      <c r="E48" s="14">
        <f t="shared" ref="E48:E79" si="5">$E$14*(1+$F$8*D48)</f>
        <v>172848613.84431037</v>
      </c>
      <c r="F48" s="14">
        <f t="shared" ref="F48:F79" si="6">$F$14*(1+$F$9)^D48</f>
        <v>186758165.06103918</v>
      </c>
      <c r="G48" s="15">
        <f t="shared" si="3"/>
        <v>186758165.06103933</v>
      </c>
    </row>
    <row r="49" spans="3:7" x14ac:dyDescent="0.25">
      <c r="C49" s="13">
        <v>2054.5</v>
      </c>
      <c r="D49" s="36">
        <f t="shared" si="4"/>
        <v>44.014840182648413</v>
      </c>
      <c r="E49" s="14">
        <f t="shared" si="5"/>
        <v>174255385.91616663</v>
      </c>
      <c r="F49" s="14">
        <f t="shared" si="6"/>
        <v>188978216.98635864</v>
      </c>
      <c r="G49" s="15">
        <f t="shared" ref="G49:G80" si="7">$G$14*EXP($F$10*D49)</f>
        <v>188978216.98635879</v>
      </c>
    </row>
    <row r="50" spans="3:7" x14ac:dyDescent="0.25">
      <c r="C50" s="13">
        <v>2055.5</v>
      </c>
      <c r="D50" s="36">
        <f t="shared" si="4"/>
        <v>45.014840182648413</v>
      </c>
      <c r="E50" s="14">
        <f t="shared" si="5"/>
        <v>175662157.98802286</v>
      </c>
      <c r="F50" s="14">
        <f t="shared" si="6"/>
        <v>191224659.35382822</v>
      </c>
      <c r="G50" s="15">
        <f t="shared" si="7"/>
        <v>191224659.35382837</v>
      </c>
    </row>
    <row r="51" spans="3:7" x14ac:dyDescent="0.25">
      <c r="C51" s="13">
        <v>2056.5</v>
      </c>
      <c r="D51" s="36">
        <f t="shared" si="4"/>
        <v>46.014840182648413</v>
      </c>
      <c r="E51" s="14">
        <f t="shared" si="5"/>
        <v>177068930.05987915</v>
      </c>
      <c r="F51" s="14">
        <f t="shared" si="6"/>
        <v>193497805.87477559</v>
      </c>
      <c r="G51" s="15">
        <f t="shared" si="7"/>
        <v>193497805.87477574</v>
      </c>
    </row>
    <row r="52" spans="3:7" x14ac:dyDescent="0.25">
      <c r="C52" s="13">
        <v>2057.5</v>
      </c>
      <c r="D52" s="36">
        <f t="shared" si="4"/>
        <v>47.014840182648413</v>
      </c>
      <c r="E52" s="14">
        <f t="shared" si="5"/>
        <v>178475702.13173541</v>
      </c>
      <c r="F52" s="14">
        <f t="shared" si="6"/>
        <v>195797973.9897117</v>
      </c>
      <c r="G52" s="15">
        <f t="shared" si="7"/>
        <v>195797973.98971185</v>
      </c>
    </row>
    <row r="53" spans="3:7" x14ac:dyDescent="0.25">
      <c r="C53" s="13">
        <v>2058.5</v>
      </c>
      <c r="D53" s="36">
        <f t="shared" si="4"/>
        <v>48.014840182648413</v>
      </c>
      <c r="E53" s="14">
        <f t="shared" si="5"/>
        <v>179882474.20359167</v>
      </c>
      <c r="F53" s="14">
        <f t="shared" si="6"/>
        <v>198125484.91266081</v>
      </c>
      <c r="G53" s="15">
        <f t="shared" si="7"/>
        <v>198125484.91266096</v>
      </c>
    </row>
    <row r="54" spans="3:7" x14ac:dyDescent="0.25">
      <c r="C54" s="13">
        <v>2059.5</v>
      </c>
      <c r="D54" s="36">
        <f t="shared" si="4"/>
        <v>49.014840182648413</v>
      </c>
      <c r="E54" s="14">
        <f t="shared" si="5"/>
        <v>181289246.27544796</v>
      </c>
      <c r="F54" s="14">
        <f t="shared" si="6"/>
        <v>200480663.67601734</v>
      </c>
      <c r="G54" s="15">
        <f t="shared" si="7"/>
        <v>200480663.67601749</v>
      </c>
    </row>
    <row r="55" spans="3:7" x14ac:dyDescent="0.25">
      <c r="C55" s="13">
        <v>2060.5</v>
      </c>
      <c r="D55" s="36">
        <f t="shared" si="4"/>
        <v>50.014840182648413</v>
      </c>
      <c r="E55" s="14">
        <f t="shared" si="5"/>
        <v>182696018.3473042</v>
      </c>
      <c r="F55" s="14">
        <f t="shared" si="6"/>
        <v>202863839.17593613</v>
      </c>
      <c r="G55" s="15">
        <f t="shared" si="7"/>
        <v>202863839.17593628</v>
      </c>
    </row>
    <row r="56" spans="3:7" x14ac:dyDescent="0.25">
      <c r="C56" s="13">
        <v>2061.5</v>
      </c>
      <c r="D56" s="36">
        <f t="shared" si="4"/>
        <v>51.014840182648413</v>
      </c>
      <c r="E56" s="14">
        <f t="shared" si="5"/>
        <v>184102790.41916049</v>
      </c>
      <c r="F56" s="14">
        <f t="shared" si="6"/>
        <v>205275344.21826202</v>
      </c>
      <c r="G56" s="15">
        <f t="shared" si="7"/>
        <v>205275344.21826223</v>
      </c>
    </row>
    <row r="57" spans="3:7" x14ac:dyDescent="0.25">
      <c r="C57" s="13">
        <v>2062.5</v>
      </c>
      <c r="D57" s="36">
        <f t="shared" si="4"/>
        <v>52.014840182648413</v>
      </c>
      <c r="E57" s="14">
        <f t="shared" si="5"/>
        <v>185509562.49101672</v>
      </c>
      <c r="F57" s="14">
        <f t="shared" si="6"/>
        <v>207715515.5650056</v>
      </c>
      <c r="G57" s="15">
        <f t="shared" si="7"/>
        <v>207715515.56500581</v>
      </c>
    </row>
    <row r="58" spans="3:7" x14ac:dyDescent="0.25">
      <c r="C58" s="13">
        <v>2063.5</v>
      </c>
      <c r="D58" s="36">
        <f t="shared" si="4"/>
        <v>53.014840182648413</v>
      </c>
      <c r="E58" s="14">
        <f t="shared" si="5"/>
        <v>186916334.56287298</v>
      </c>
      <c r="F58" s="14">
        <f t="shared" si="6"/>
        <v>210184693.98137143</v>
      </c>
      <c r="G58" s="15">
        <f t="shared" si="7"/>
        <v>210184693.98137164</v>
      </c>
    </row>
    <row r="59" spans="3:7" x14ac:dyDescent="0.25">
      <c r="C59" s="13">
        <v>2064.5</v>
      </c>
      <c r="D59" s="36">
        <f t="shared" si="4"/>
        <v>54.014840182648413</v>
      </c>
      <c r="E59" s="14">
        <f t="shared" si="5"/>
        <v>188323106.63472927</v>
      </c>
      <c r="F59" s="14">
        <f t="shared" si="6"/>
        <v>212683224.28334516</v>
      </c>
      <c r="G59" s="15">
        <f t="shared" si="7"/>
        <v>212683224.28334537</v>
      </c>
    </row>
    <row r="60" spans="3:7" x14ac:dyDescent="0.25">
      <c r="C60" s="13">
        <v>2065.5</v>
      </c>
      <c r="D60" s="36">
        <f t="shared" si="4"/>
        <v>55.014840182648413</v>
      </c>
      <c r="E60" s="14">
        <f t="shared" si="5"/>
        <v>189729878.70658553</v>
      </c>
      <c r="F60" s="14">
        <f t="shared" si="6"/>
        <v>215211455.38584641</v>
      </c>
      <c r="G60" s="15">
        <f t="shared" si="7"/>
        <v>215211455.38584661</v>
      </c>
    </row>
    <row r="61" spans="3:7" x14ac:dyDescent="0.25">
      <c r="C61" s="13">
        <v>2066.5</v>
      </c>
      <c r="D61" s="36">
        <f t="shared" si="4"/>
        <v>56.014840182648413</v>
      </c>
      <c r="E61" s="14">
        <f t="shared" si="5"/>
        <v>191136650.77844179</v>
      </c>
      <c r="F61" s="14">
        <f t="shared" si="6"/>
        <v>217769740.35145414</v>
      </c>
      <c r="G61" s="15">
        <f t="shared" si="7"/>
        <v>217769740.35145435</v>
      </c>
    </row>
    <row r="62" spans="3:7" x14ac:dyDescent="0.25">
      <c r="C62" s="13">
        <v>2067.5</v>
      </c>
      <c r="D62" s="36">
        <f t="shared" si="4"/>
        <v>57.014840182648413</v>
      </c>
      <c r="E62" s="14">
        <f t="shared" si="5"/>
        <v>192543422.85029805</v>
      </c>
      <c r="F62" s="14">
        <f t="shared" si="6"/>
        <v>220358436.43971106</v>
      </c>
      <c r="G62" s="15">
        <f t="shared" si="7"/>
        <v>220358436.4397113</v>
      </c>
    </row>
    <row r="63" spans="3:7" x14ac:dyDescent="0.25">
      <c r="C63" s="13">
        <v>2068.5</v>
      </c>
      <c r="D63" s="36">
        <f t="shared" si="4"/>
        <v>58.014840182648413</v>
      </c>
      <c r="E63" s="14">
        <f t="shared" si="5"/>
        <v>193950194.92215431</v>
      </c>
      <c r="F63" s="14">
        <f t="shared" si="6"/>
        <v>222977905.15701437</v>
      </c>
      <c r="G63" s="15">
        <f t="shared" si="7"/>
        <v>222977905.15701458</v>
      </c>
    </row>
    <row r="64" spans="3:7" x14ac:dyDescent="0.25">
      <c r="C64" s="13">
        <v>2069.5</v>
      </c>
      <c r="D64" s="36">
        <f t="shared" si="4"/>
        <v>59.014840182648413</v>
      </c>
      <c r="E64" s="14">
        <f t="shared" si="5"/>
        <v>195356966.99401057</v>
      </c>
      <c r="F64" s="14">
        <f t="shared" si="6"/>
        <v>225628512.30709922</v>
      </c>
      <c r="G64" s="15">
        <f t="shared" si="7"/>
        <v>225628512.30709943</v>
      </c>
    </row>
    <row r="65" spans="3:7" x14ac:dyDescent="0.25">
      <c r="C65" s="13">
        <v>2070.5</v>
      </c>
      <c r="D65" s="36">
        <f t="shared" si="4"/>
        <v>60.014840182648413</v>
      </c>
      <c r="E65" s="14">
        <f t="shared" si="5"/>
        <v>196763739.06586683</v>
      </c>
      <c r="F65" s="14">
        <f t="shared" si="6"/>
        <v>228310628.04212275</v>
      </c>
      <c r="G65" s="15">
        <f t="shared" si="7"/>
        <v>228310628.04212296</v>
      </c>
    </row>
    <row r="66" spans="3:7" x14ac:dyDescent="0.25">
      <c r="C66" s="13">
        <v>2071.5</v>
      </c>
      <c r="D66" s="36">
        <f t="shared" si="4"/>
        <v>61.014840182648413</v>
      </c>
      <c r="E66" s="14">
        <f t="shared" si="5"/>
        <v>198170511.13772312</v>
      </c>
      <c r="F66" s="14">
        <f t="shared" si="6"/>
        <v>231024626.91435483</v>
      </c>
      <c r="G66" s="15">
        <f t="shared" si="7"/>
        <v>231024626.91435513</v>
      </c>
    </row>
    <row r="67" spans="3:7" x14ac:dyDescent="0.25">
      <c r="C67" s="13">
        <v>2072.5</v>
      </c>
      <c r="D67" s="36">
        <f t="shared" si="4"/>
        <v>62.014840182648413</v>
      </c>
      <c r="E67" s="14">
        <f t="shared" si="5"/>
        <v>199577283.20957938</v>
      </c>
      <c r="F67" s="14">
        <f t="shared" si="6"/>
        <v>233770887.92848393</v>
      </c>
      <c r="G67" s="15">
        <f t="shared" si="7"/>
        <v>233770887.92848417</v>
      </c>
    </row>
    <row r="68" spans="3:7" x14ac:dyDescent="0.25">
      <c r="C68" s="13">
        <v>2073.5</v>
      </c>
      <c r="D68" s="36">
        <f t="shared" si="4"/>
        <v>63.014840182648413</v>
      </c>
      <c r="E68" s="14">
        <f t="shared" si="5"/>
        <v>200984055.28143564</v>
      </c>
      <c r="F68" s="14">
        <f t="shared" si="6"/>
        <v>236549794.59454393</v>
      </c>
      <c r="G68" s="15">
        <f t="shared" si="7"/>
        <v>236549794.59454417</v>
      </c>
    </row>
    <row r="69" spans="3:7" x14ac:dyDescent="0.25">
      <c r="C69" s="13">
        <v>2074.5</v>
      </c>
      <c r="D69" s="36">
        <f t="shared" si="4"/>
        <v>64.014840182648413</v>
      </c>
      <c r="E69" s="14">
        <f t="shared" si="5"/>
        <v>202390827.3532919</v>
      </c>
      <c r="F69" s="14">
        <f t="shared" si="6"/>
        <v>239361734.98147103</v>
      </c>
      <c r="G69" s="15">
        <f t="shared" si="7"/>
        <v>239361734.98147127</v>
      </c>
    </row>
    <row r="70" spans="3:7" x14ac:dyDescent="0.25">
      <c r="C70" s="13">
        <v>2075.5</v>
      </c>
      <c r="D70" s="36">
        <f t="shared" si="4"/>
        <v>65.014840182648413</v>
      </c>
      <c r="E70" s="14">
        <f t="shared" si="5"/>
        <v>203797599.42514816</v>
      </c>
      <c r="F70" s="14">
        <f t="shared" si="6"/>
        <v>242207101.77129641</v>
      </c>
      <c r="G70" s="15">
        <f t="shared" si="7"/>
        <v>242207101.77129671</v>
      </c>
    </row>
    <row r="71" spans="3:7" x14ac:dyDescent="0.25">
      <c r="C71" s="13">
        <v>2076.5</v>
      </c>
      <c r="D71" s="36">
        <f t="shared" si="4"/>
        <v>66.014840182648413</v>
      </c>
      <c r="E71" s="14">
        <f t="shared" si="5"/>
        <v>205204371.49700442</v>
      </c>
      <c r="F71" s="14">
        <f t="shared" si="6"/>
        <v>245086292.31398386</v>
      </c>
      <c r="G71" s="15">
        <f t="shared" si="7"/>
        <v>245086292.31398413</v>
      </c>
    </row>
    <row r="72" spans="3:7" x14ac:dyDescent="0.25">
      <c r="C72" s="13">
        <v>2077.5</v>
      </c>
      <c r="D72" s="36">
        <f t="shared" si="4"/>
        <v>67.014840182648413</v>
      </c>
      <c r="E72" s="14">
        <f t="shared" si="5"/>
        <v>206611143.56886068</v>
      </c>
      <c r="F72" s="14">
        <f t="shared" si="6"/>
        <v>247999708.68291867</v>
      </c>
      <c r="G72" s="15">
        <f t="shared" si="7"/>
        <v>247999708.68291891</v>
      </c>
    </row>
    <row r="73" spans="3:7" x14ac:dyDescent="0.25">
      <c r="C73" s="13">
        <v>2078.5</v>
      </c>
      <c r="D73" s="36">
        <f t="shared" si="4"/>
        <v>68.014840182648413</v>
      </c>
      <c r="E73" s="14">
        <f t="shared" si="5"/>
        <v>208017915.64071694</v>
      </c>
      <c r="F73" s="14">
        <f t="shared" si="6"/>
        <v>250947757.73105651</v>
      </c>
      <c r="G73" s="15">
        <f t="shared" si="7"/>
        <v>250947757.73105678</v>
      </c>
    </row>
    <row r="74" spans="3:7" x14ac:dyDescent="0.25">
      <c r="C74" s="13">
        <v>2079.5</v>
      </c>
      <c r="D74" s="36">
        <f t="shared" si="4"/>
        <v>69.014840182648413</v>
      </c>
      <c r="E74" s="14">
        <f t="shared" si="5"/>
        <v>209424687.71257323</v>
      </c>
      <c r="F74" s="14">
        <f t="shared" si="6"/>
        <v>253930851.14773971</v>
      </c>
      <c r="G74" s="15">
        <f t="shared" si="7"/>
        <v>253930851.14774001</v>
      </c>
    </row>
    <row r="75" spans="3:7" x14ac:dyDescent="0.25">
      <c r="C75" s="13">
        <v>2080.5</v>
      </c>
      <c r="D75" s="36">
        <f t="shared" si="4"/>
        <v>70.014840182648413</v>
      </c>
      <c r="E75" s="14">
        <f t="shared" si="5"/>
        <v>210831459.78442949</v>
      </c>
      <c r="F75" s="14">
        <f t="shared" si="6"/>
        <v>256949405.51618877</v>
      </c>
      <c r="G75" s="15">
        <f t="shared" si="7"/>
        <v>256949405.51618907</v>
      </c>
    </row>
    <row r="76" spans="3:7" x14ac:dyDescent="0.25">
      <c r="C76" s="13">
        <v>2081.5</v>
      </c>
      <c r="D76" s="36">
        <f t="shared" si="4"/>
        <v>71.014840182648413</v>
      </c>
      <c r="E76" s="14">
        <f t="shared" si="5"/>
        <v>212238231.85628575</v>
      </c>
      <c r="F76" s="14">
        <f t="shared" si="6"/>
        <v>260003842.37167758</v>
      </c>
      <c r="G76" s="15">
        <f t="shared" si="7"/>
        <v>260003842.37167788</v>
      </c>
    </row>
    <row r="77" spans="3:7" x14ac:dyDescent="0.25">
      <c r="C77" s="13">
        <v>2082.5</v>
      </c>
      <c r="D77" s="36">
        <f t="shared" si="4"/>
        <v>72.014840182648413</v>
      </c>
      <c r="E77" s="14">
        <f t="shared" si="5"/>
        <v>213645003.92814198</v>
      </c>
      <c r="F77" s="14">
        <f t="shared" si="6"/>
        <v>263094588.26039967</v>
      </c>
      <c r="G77" s="15">
        <f t="shared" si="7"/>
        <v>263094588.2604</v>
      </c>
    </row>
    <row r="78" spans="3:7" x14ac:dyDescent="0.25">
      <c r="C78" s="13">
        <v>2083.5</v>
      </c>
      <c r="D78" s="36">
        <f t="shared" si="4"/>
        <v>73.014840182648413</v>
      </c>
      <c r="E78" s="14">
        <f t="shared" si="5"/>
        <v>215051775.99999824</v>
      </c>
      <c r="F78" s="14">
        <f t="shared" si="6"/>
        <v>266222074.79903492</v>
      </c>
      <c r="G78" s="15">
        <f t="shared" si="7"/>
        <v>266222074.79903528</v>
      </c>
    </row>
    <row r="79" spans="3:7" x14ac:dyDescent="0.25">
      <c r="C79" s="13">
        <v>2084.5</v>
      </c>
      <c r="D79" s="36">
        <f t="shared" si="4"/>
        <v>74.014840182648413</v>
      </c>
      <c r="E79" s="14">
        <f t="shared" si="5"/>
        <v>216458548.07185453</v>
      </c>
      <c r="F79" s="14">
        <f t="shared" si="6"/>
        <v>269386738.73502374</v>
      </c>
      <c r="G79" s="15">
        <f t="shared" si="7"/>
        <v>269386738.73502409</v>
      </c>
    </row>
    <row r="80" spans="3:7" x14ac:dyDescent="0.25">
      <c r="C80" s="13">
        <v>2085.5</v>
      </c>
      <c r="D80" s="36">
        <f t="shared" si="4"/>
        <v>75.014840182648413</v>
      </c>
      <c r="E80" s="14">
        <f t="shared" ref="E80:E111" si="8">$E$14*(1+$F$8*D80)</f>
        <v>217865320.14371079</v>
      </c>
      <c r="F80" s="14">
        <f t="shared" ref="F80:F95" si="9">$F$14*(1+$F$9)^D80</f>
        <v>272589022.00755829</v>
      </c>
      <c r="G80" s="15">
        <f t="shared" si="7"/>
        <v>272589022.0075587</v>
      </c>
    </row>
    <row r="81" spans="3:8" x14ac:dyDescent="0.25">
      <c r="C81" s="13">
        <v>2086.5</v>
      </c>
      <c r="D81" s="36">
        <f t="shared" ref="D81:D95" si="10">C81-$C$14</f>
        <v>76.014840182648413</v>
      </c>
      <c r="E81" s="14">
        <f t="shared" si="8"/>
        <v>219272092.21556705</v>
      </c>
      <c r="F81" s="14">
        <f t="shared" si="9"/>
        <v>275829371.8092981</v>
      </c>
      <c r="G81" s="15">
        <f t="shared" ref="G81:G95" si="11">$G$14*EXP($F$10*D81)</f>
        <v>275829371.80929846</v>
      </c>
    </row>
    <row r="82" spans="3:8" x14ac:dyDescent="0.25">
      <c r="C82" s="13">
        <v>2087.5</v>
      </c>
      <c r="D82" s="36">
        <f t="shared" si="10"/>
        <v>77.014840182648413</v>
      </c>
      <c r="E82" s="14">
        <f t="shared" si="8"/>
        <v>220678864.28742331</v>
      </c>
      <c r="F82" s="14">
        <f t="shared" si="9"/>
        <v>279108240.64881968</v>
      </c>
      <c r="G82" s="15">
        <f t="shared" si="11"/>
        <v>279108240.6488201</v>
      </c>
    </row>
    <row r="83" spans="3:8" x14ac:dyDescent="0.25">
      <c r="C83" s="13">
        <v>2088.5</v>
      </c>
      <c r="D83" s="36">
        <f t="shared" si="10"/>
        <v>78.014840182648413</v>
      </c>
      <c r="E83" s="14">
        <f t="shared" si="8"/>
        <v>222085636.35927957</v>
      </c>
      <c r="F83" s="14">
        <f t="shared" si="9"/>
        <v>282426086.41380888</v>
      </c>
      <c r="G83" s="15">
        <f t="shared" si="11"/>
        <v>282426086.4138093</v>
      </c>
    </row>
    <row r="84" spans="3:8" x14ac:dyDescent="0.25">
      <c r="C84" s="13">
        <v>2089.5</v>
      </c>
      <c r="D84" s="36">
        <f t="shared" si="10"/>
        <v>79.014840182648413</v>
      </c>
      <c r="E84" s="14">
        <f t="shared" si="8"/>
        <v>223492408.43113583</v>
      </c>
      <c r="F84" s="14">
        <f t="shared" si="9"/>
        <v>285783372.43500364</v>
      </c>
      <c r="G84" s="15">
        <f t="shared" si="11"/>
        <v>285783372.43500406</v>
      </c>
    </row>
    <row r="85" spans="3:8" x14ac:dyDescent="0.25">
      <c r="C85" s="13">
        <v>2090.5</v>
      </c>
      <c r="D85" s="36">
        <f t="shared" si="10"/>
        <v>80.014840182648413</v>
      </c>
      <c r="E85" s="14">
        <f t="shared" si="8"/>
        <v>224899180.50299209</v>
      </c>
      <c r="F85" s="14">
        <f t="shared" si="9"/>
        <v>289180567.55089718</v>
      </c>
      <c r="G85" s="15">
        <f t="shared" si="11"/>
        <v>289180567.5508976</v>
      </c>
    </row>
    <row r="86" spans="3:8" x14ac:dyDescent="0.25">
      <c r="C86" s="13">
        <v>2091.5</v>
      </c>
      <c r="D86" s="36">
        <f t="shared" si="10"/>
        <v>81.014840182648413</v>
      </c>
      <c r="E86" s="14">
        <f t="shared" si="8"/>
        <v>226305952.57484838</v>
      </c>
      <c r="F86" s="14">
        <f t="shared" si="9"/>
        <v>292618146.17321074</v>
      </c>
      <c r="G86" s="15">
        <f t="shared" si="11"/>
        <v>292618146.17321116</v>
      </c>
    </row>
    <row r="87" spans="3:8" x14ac:dyDescent="0.25">
      <c r="C87" s="13">
        <v>2092.5</v>
      </c>
      <c r="D87" s="36">
        <f t="shared" si="10"/>
        <v>82.014840182648413</v>
      </c>
      <c r="E87" s="14">
        <f t="shared" si="8"/>
        <v>227712724.64670464</v>
      </c>
      <c r="F87" s="14">
        <f t="shared" si="9"/>
        <v>296096588.35314387</v>
      </c>
      <c r="G87" s="15">
        <f t="shared" si="11"/>
        <v>296096588.35314429</v>
      </c>
    </row>
    <row r="88" spans="3:8" x14ac:dyDescent="0.25">
      <c r="C88" s="13">
        <v>2093.5</v>
      </c>
      <c r="D88" s="36">
        <f t="shared" si="10"/>
        <v>83.014840182648413</v>
      </c>
      <c r="E88" s="14">
        <f t="shared" si="8"/>
        <v>229119496.7185609</v>
      </c>
      <c r="F88" s="14">
        <f t="shared" si="9"/>
        <v>299616379.84841299</v>
      </c>
      <c r="G88" s="15">
        <f t="shared" si="11"/>
        <v>299616379.84841341</v>
      </c>
    </row>
    <row r="89" spans="3:8" x14ac:dyDescent="0.25">
      <c r="C89" s="13">
        <v>2094.5</v>
      </c>
      <c r="D89" s="36">
        <f t="shared" si="10"/>
        <v>84.014840182648413</v>
      </c>
      <c r="E89" s="14">
        <f t="shared" si="8"/>
        <v>230526268.79041719</v>
      </c>
      <c r="F89" s="14">
        <f t="shared" si="9"/>
        <v>303178012.19108617</v>
      </c>
      <c r="G89" s="15">
        <f t="shared" si="11"/>
        <v>303178012.19108659</v>
      </c>
    </row>
    <row r="90" spans="3:8" x14ac:dyDescent="0.25">
      <c r="C90" s="13">
        <v>2095.5</v>
      </c>
      <c r="D90" s="36">
        <f t="shared" si="10"/>
        <v>85.014840182648413</v>
      </c>
      <c r="E90" s="14">
        <f t="shared" si="8"/>
        <v>231933040.86227345</v>
      </c>
      <c r="F90" s="14">
        <f t="shared" si="9"/>
        <v>306781982.75622511</v>
      </c>
      <c r="G90" s="15">
        <f t="shared" si="11"/>
        <v>306781982.75622553</v>
      </c>
    </row>
    <row r="91" spans="3:8" x14ac:dyDescent="0.25">
      <c r="C91" s="13">
        <v>2096.5</v>
      </c>
      <c r="D91" s="36">
        <f t="shared" si="10"/>
        <v>86.014840182648413</v>
      </c>
      <c r="E91" s="14">
        <f t="shared" si="8"/>
        <v>233339812.93412971</v>
      </c>
      <c r="F91" s="14">
        <f t="shared" si="9"/>
        <v>310428794.83134192</v>
      </c>
      <c r="G91" s="15">
        <f t="shared" si="11"/>
        <v>310428794.8313424</v>
      </c>
    </row>
    <row r="92" spans="3:8" x14ac:dyDescent="0.25">
      <c r="C92" s="13">
        <v>2097.5</v>
      </c>
      <c r="D92" s="36">
        <f t="shared" si="10"/>
        <v>87.014840182648413</v>
      </c>
      <c r="E92" s="14">
        <f t="shared" si="8"/>
        <v>234746585.00598595</v>
      </c>
      <c r="F92" s="14">
        <f t="shared" si="9"/>
        <v>314118957.68668306</v>
      </c>
      <c r="G92" s="15">
        <f t="shared" si="11"/>
        <v>314118957.68668348</v>
      </c>
    </row>
    <row r="93" spans="3:8" x14ac:dyDescent="0.25">
      <c r="C93" s="13">
        <v>2098.5</v>
      </c>
      <c r="D93" s="36">
        <f t="shared" si="10"/>
        <v>88.014840182648413</v>
      </c>
      <c r="E93" s="14">
        <f t="shared" si="8"/>
        <v>236153357.07784221</v>
      </c>
      <c r="F93" s="14">
        <f t="shared" si="9"/>
        <v>317852986.64634711</v>
      </c>
      <c r="G93" s="15">
        <f t="shared" si="11"/>
        <v>317852986.64634758</v>
      </c>
    </row>
    <row r="94" spans="3:8" x14ac:dyDescent="0.25">
      <c r="C94" s="13">
        <v>2099.5</v>
      </c>
      <c r="D94" s="36">
        <f t="shared" si="10"/>
        <v>89.014840182648413</v>
      </c>
      <c r="E94" s="14">
        <f t="shared" si="8"/>
        <v>237560129.1496985</v>
      </c>
      <c r="F94" s="14">
        <f t="shared" si="9"/>
        <v>321631403.16024959</v>
      </c>
      <c r="G94" s="15">
        <f t="shared" si="11"/>
        <v>321631403.16025013</v>
      </c>
    </row>
    <row r="95" spans="3:8" x14ac:dyDescent="0.25">
      <c r="C95" s="9">
        <v>2100.5</v>
      </c>
      <c r="D95" s="35">
        <f t="shared" si="10"/>
        <v>90.014840182648413</v>
      </c>
      <c r="E95" s="11">
        <f t="shared" si="8"/>
        <v>238966901.2215547</v>
      </c>
      <c r="F95" s="11">
        <f t="shared" si="9"/>
        <v>325454734.87694168</v>
      </c>
      <c r="G95" s="12">
        <f t="shared" si="11"/>
        <v>325454734.87694222</v>
      </c>
    </row>
    <row r="96" spans="3:8" x14ac:dyDescent="0.25">
      <c r="E96" s="2"/>
      <c r="G96" s="4"/>
      <c r="H96" s="4"/>
    </row>
    <row r="97" spans="5:8" x14ac:dyDescent="0.25">
      <c r="E97" s="2"/>
      <c r="G97" s="4"/>
      <c r="H97" s="4"/>
    </row>
    <row r="98" spans="5:8" x14ac:dyDescent="0.25">
      <c r="E98" s="2"/>
      <c r="G98" s="4"/>
      <c r="H98" s="4"/>
    </row>
    <row r="99" spans="5:8" x14ac:dyDescent="0.25">
      <c r="E99" s="2"/>
      <c r="G99" s="4"/>
      <c r="H99" s="4"/>
    </row>
    <row r="100" spans="5:8" x14ac:dyDescent="0.25">
      <c r="E100" s="2"/>
      <c r="G100" s="4"/>
      <c r="H100" s="4"/>
    </row>
    <row r="101" spans="5:8" x14ac:dyDescent="0.25">
      <c r="E101" s="2"/>
      <c r="G101" s="4"/>
      <c r="H101" s="4"/>
    </row>
    <row r="102" spans="5:8" x14ac:dyDescent="0.25">
      <c r="E102" s="2"/>
      <c r="G102" s="4"/>
      <c r="H102" s="4"/>
    </row>
    <row r="103" spans="5:8" x14ac:dyDescent="0.25">
      <c r="E103" s="2"/>
      <c r="G103" s="4"/>
      <c r="H103" s="4"/>
    </row>
    <row r="104" spans="5:8" x14ac:dyDescent="0.25">
      <c r="E104" s="2"/>
      <c r="G104" s="4"/>
      <c r="H104" s="4"/>
    </row>
    <row r="105" spans="5:8" x14ac:dyDescent="0.25">
      <c r="E105" s="2"/>
      <c r="G105" s="4"/>
      <c r="H105" s="4"/>
    </row>
    <row r="106" spans="5:8" x14ac:dyDescent="0.25">
      <c r="E106" s="2"/>
      <c r="G106" s="4"/>
      <c r="H106" s="4"/>
    </row>
    <row r="107" spans="5:8" x14ac:dyDescent="0.25">
      <c r="E107" s="2"/>
      <c r="G107" s="4"/>
      <c r="H107" s="4"/>
    </row>
    <row r="108" spans="5:8" x14ac:dyDescent="0.25">
      <c r="E108" s="2"/>
      <c r="G108" s="4"/>
      <c r="H108" s="4"/>
    </row>
    <row r="109" spans="5:8" x14ac:dyDescent="0.25">
      <c r="E109" s="2"/>
      <c r="G109" s="4"/>
      <c r="H109" s="4"/>
    </row>
    <row r="110" spans="5:8" x14ac:dyDescent="0.25">
      <c r="E110" s="2"/>
      <c r="G110" s="4"/>
      <c r="H110" s="4"/>
    </row>
    <row r="111" spans="5:8" x14ac:dyDescent="0.25">
      <c r="E111" s="2"/>
      <c r="G111" s="4"/>
      <c r="H111" s="4"/>
    </row>
    <row r="112" spans="5:8" x14ac:dyDescent="0.25">
      <c r="E112" s="2"/>
      <c r="G112" s="4"/>
      <c r="H112" s="4"/>
    </row>
    <row r="113" spans="5:8" x14ac:dyDescent="0.25">
      <c r="E113" s="2"/>
      <c r="G113" s="4"/>
      <c r="H113" s="4"/>
    </row>
    <row r="114" spans="5:8" x14ac:dyDescent="0.25">
      <c r="E114" s="2"/>
      <c r="G114" s="4"/>
      <c r="H114" s="4"/>
    </row>
    <row r="115" spans="5:8" x14ac:dyDescent="0.25">
      <c r="E115" s="2"/>
      <c r="G115" s="4"/>
      <c r="H115" s="4"/>
    </row>
    <row r="116" spans="5:8" x14ac:dyDescent="0.25">
      <c r="E116" s="2"/>
      <c r="G116" s="4"/>
      <c r="H116" s="4"/>
    </row>
    <row r="117" spans="5:8" x14ac:dyDescent="0.25">
      <c r="E117" s="2"/>
      <c r="G117" s="4"/>
      <c r="H117" s="4"/>
    </row>
    <row r="118" spans="5:8" x14ac:dyDescent="0.25">
      <c r="E118" s="2"/>
      <c r="G118" s="4"/>
      <c r="H118" s="4"/>
    </row>
    <row r="119" spans="5:8" x14ac:dyDescent="0.25">
      <c r="E119" s="2"/>
      <c r="G119" s="4"/>
      <c r="H119" s="4"/>
    </row>
    <row r="120" spans="5:8" x14ac:dyDescent="0.25">
      <c r="E120" s="2"/>
      <c r="G120" s="4"/>
      <c r="H120" s="4"/>
    </row>
    <row r="121" spans="5:8" x14ac:dyDescent="0.25">
      <c r="E121" s="2"/>
      <c r="G121" s="4"/>
      <c r="H121" s="4"/>
    </row>
    <row r="122" spans="5:8" x14ac:dyDescent="0.25">
      <c r="E122" s="2"/>
      <c r="G122" s="4"/>
      <c r="H122" s="4"/>
    </row>
    <row r="123" spans="5:8" x14ac:dyDescent="0.25">
      <c r="E123" s="2"/>
      <c r="G123" s="4"/>
      <c r="H123" s="4"/>
    </row>
    <row r="124" spans="5:8" x14ac:dyDescent="0.25">
      <c r="E124" s="2"/>
      <c r="G124" s="4"/>
      <c r="H124" s="4"/>
    </row>
    <row r="125" spans="5:8" x14ac:dyDescent="0.25">
      <c r="E125" s="2"/>
      <c r="G125" s="4"/>
      <c r="H125" s="4"/>
    </row>
    <row r="126" spans="5:8" x14ac:dyDescent="0.25">
      <c r="E126" s="2"/>
      <c r="G126" s="4"/>
      <c r="H126" s="4"/>
    </row>
    <row r="127" spans="5:8" x14ac:dyDescent="0.25">
      <c r="E127" s="2"/>
      <c r="G127" s="4"/>
      <c r="H127" s="4"/>
    </row>
    <row r="128" spans="5:8" x14ac:dyDescent="0.25">
      <c r="E128" s="2"/>
      <c r="G128" s="4"/>
      <c r="H128" s="4"/>
    </row>
    <row r="129" spans="5:8" x14ac:dyDescent="0.25">
      <c r="E129" s="2"/>
      <c r="G129" s="4"/>
      <c r="H129" s="4"/>
    </row>
    <row r="130" spans="5:8" x14ac:dyDescent="0.25">
      <c r="E130" s="2"/>
      <c r="G130" s="4"/>
      <c r="H130" s="4"/>
    </row>
    <row r="131" spans="5:8" x14ac:dyDescent="0.25">
      <c r="E131" s="2"/>
      <c r="G131" s="4"/>
      <c r="H131" s="4"/>
    </row>
    <row r="132" spans="5:8" x14ac:dyDescent="0.25">
      <c r="E132" s="2"/>
      <c r="G132" s="4"/>
      <c r="H132" s="4"/>
    </row>
    <row r="133" spans="5:8" x14ac:dyDescent="0.25">
      <c r="E133" s="2"/>
      <c r="G133" s="4"/>
      <c r="H133" s="4"/>
    </row>
    <row r="134" spans="5:8" x14ac:dyDescent="0.25">
      <c r="E134" s="2"/>
      <c r="G134" s="4"/>
      <c r="H134" s="4"/>
    </row>
    <row r="135" spans="5:8" x14ac:dyDescent="0.25">
      <c r="E135" s="2"/>
      <c r="G135" s="4"/>
      <c r="H135" s="4"/>
    </row>
    <row r="136" spans="5:8" x14ac:dyDescent="0.25">
      <c r="E136" s="2"/>
      <c r="G136" s="4"/>
      <c r="H136" s="4"/>
    </row>
    <row r="137" spans="5:8" x14ac:dyDescent="0.25">
      <c r="E137" s="2"/>
      <c r="G137" s="4"/>
      <c r="H137" s="4"/>
    </row>
    <row r="138" spans="5:8" x14ac:dyDescent="0.25">
      <c r="E138" s="2"/>
      <c r="G138" s="4"/>
      <c r="H138" s="4"/>
    </row>
    <row r="139" spans="5:8" x14ac:dyDescent="0.25">
      <c r="E139" s="2"/>
      <c r="G139" s="4"/>
      <c r="H139" s="4"/>
    </row>
    <row r="140" spans="5:8" x14ac:dyDescent="0.25">
      <c r="E140" s="2"/>
      <c r="G140" s="4"/>
      <c r="H140" s="4"/>
    </row>
    <row r="141" spans="5:8" x14ac:dyDescent="0.25">
      <c r="E141" s="2"/>
      <c r="G141" s="4"/>
      <c r="H141" s="4"/>
    </row>
    <row r="142" spans="5:8" x14ac:dyDescent="0.25">
      <c r="E142" s="2"/>
      <c r="G142" s="4"/>
      <c r="H142" s="4"/>
    </row>
    <row r="143" spans="5:8" x14ac:dyDescent="0.25">
      <c r="E143" s="2"/>
      <c r="G143" s="4"/>
      <c r="H143" s="4"/>
    </row>
    <row r="144" spans="5:8" x14ac:dyDescent="0.25">
      <c r="E144" s="2"/>
      <c r="G144" s="4"/>
      <c r="H144" s="4"/>
    </row>
    <row r="145" spans="5:8" x14ac:dyDescent="0.25">
      <c r="E145" s="2"/>
      <c r="G145" s="4"/>
      <c r="H145" s="4"/>
    </row>
    <row r="146" spans="5:8" x14ac:dyDescent="0.25">
      <c r="E146" s="2"/>
      <c r="G146" s="4"/>
      <c r="H146" s="4"/>
    </row>
    <row r="147" spans="5:8" x14ac:dyDescent="0.25">
      <c r="E147" s="2"/>
      <c r="G147" s="4"/>
      <c r="H147" s="4"/>
    </row>
    <row r="148" spans="5:8" x14ac:dyDescent="0.25">
      <c r="E148" s="2"/>
      <c r="G148" s="4"/>
      <c r="H148" s="4"/>
    </row>
    <row r="149" spans="5:8" x14ac:dyDescent="0.25">
      <c r="E149" s="2"/>
      <c r="G149" s="4"/>
      <c r="H149" s="4"/>
    </row>
    <row r="150" spans="5:8" x14ac:dyDescent="0.25">
      <c r="E150" s="2"/>
      <c r="G150" s="4"/>
      <c r="H150" s="4"/>
    </row>
    <row r="151" spans="5:8" x14ac:dyDescent="0.25">
      <c r="E151" s="2"/>
      <c r="G151" s="4"/>
      <c r="H151" s="4"/>
    </row>
    <row r="152" spans="5:8" x14ac:dyDescent="0.25">
      <c r="E152" s="2"/>
      <c r="G152" s="4"/>
      <c r="H152" s="4"/>
    </row>
    <row r="153" spans="5:8" x14ac:dyDescent="0.25">
      <c r="E153" s="2"/>
      <c r="G153" s="4"/>
      <c r="H153" s="4"/>
    </row>
    <row r="154" spans="5:8" x14ac:dyDescent="0.25">
      <c r="E154" s="2"/>
      <c r="G154" s="4"/>
      <c r="H154" s="4"/>
    </row>
    <row r="155" spans="5:8" x14ac:dyDescent="0.25">
      <c r="E155" s="2"/>
      <c r="G155" s="4"/>
      <c r="H155" s="4"/>
    </row>
    <row r="156" spans="5:8" x14ac:dyDescent="0.25">
      <c r="E156" s="2"/>
      <c r="G156" s="4"/>
      <c r="H156" s="4"/>
    </row>
    <row r="157" spans="5:8" x14ac:dyDescent="0.25">
      <c r="E157" s="2"/>
      <c r="G157" s="4"/>
      <c r="H157" s="4"/>
    </row>
    <row r="158" spans="5:8" x14ac:dyDescent="0.25">
      <c r="E158" s="2"/>
      <c r="G158" s="4"/>
      <c r="H158" s="4"/>
    </row>
    <row r="159" spans="5:8" x14ac:dyDescent="0.25">
      <c r="E159" s="2"/>
      <c r="G159" s="4"/>
      <c r="H159" s="4"/>
    </row>
    <row r="160" spans="5:8" x14ac:dyDescent="0.25">
      <c r="E160" s="2"/>
      <c r="G160" s="4"/>
      <c r="H160" s="4"/>
    </row>
    <row r="161" spans="5:8" x14ac:dyDescent="0.25">
      <c r="E161" s="2"/>
      <c r="G161" s="4"/>
      <c r="H161" s="4"/>
    </row>
    <row r="162" spans="5:8" x14ac:dyDescent="0.25">
      <c r="E162" s="2"/>
      <c r="G162" s="4"/>
      <c r="H162" s="4"/>
    </row>
    <row r="163" spans="5:8" x14ac:dyDescent="0.25">
      <c r="E163" s="2"/>
      <c r="G163" s="4"/>
      <c r="H163" s="4"/>
    </row>
    <row r="164" spans="5:8" x14ac:dyDescent="0.25">
      <c r="E164" s="2"/>
      <c r="G164" s="4"/>
      <c r="H164" s="4"/>
    </row>
    <row r="165" spans="5:8" x14ac:dyDescent="0.25">
      <c r="E165" s="2"/>
      <c r="G165" s="4"/>
      <c r="H165" s="4"/>
    </row>
    <row r="166" spans="5:8" x14ac:dyDescent="0.25">
      <c r="E166" s="2"/>
      <c r="G166" s="4"/>
      <c r="H166" s="4"/>
    </row>
    <row r="167" spans="5:8" x14ac:dyDescent="0.25">
      <c r="E167" s="2"/>
      <c r="G167" s="4"/>
      <c r="H167" s="4"/>
    </row>
    <row r="168" spans="5:8" x14ac:dyDescent="0.25">
      <c r="E168" s="2"/>
      <c r="G168" s="4"/>
      <c r="H168" s="4"/>
    </row>
    <row r="169" spans="5:8" x14ac:dyDescent="0.25">
      <c r="E169" s="2"/>
      <c r="G169" s="4"/>
      <c r="H169" s="4"/>
    </row>
    <row r="170" spans="5:8" x14ac:dyDescent="0.25">
      <c r="E170" s="2"/>
      <c r="G170" s="4"/>
      <c r="H170" s="4"/>
    </row>
    <row r="171" spans="5:8" x14ac:dyDescent="0.25">
      <c r="E171" s="2"/>
      <c r="G171" s="4"/>
      <c r="H171" s="4"/>
    </row>
    <row r="172" spans="5:8" x14ac:dyDescent="0.25">
      <c r="E172" s="2"/>
      <c r="G172" s="4"/>
      <c r="H172" s="4"/>
    </row>
    <row r="173" spans="5:8" x14ac:dyDescent="0.25">
      <c r="E173" s="2"/>
      <c r="G173" s="4"/>
      <c r="H173" s="4"/>
    </row>
    <row r="174" spans="5:8" x14ac:dyDescent="0.25">
      <c r="E174" s="2"/>
      <c r="G174" s="4"/>
      <c r="H174" s="4"/>
    </row>
    <row r="175" spans="5:8" x14ac:dyDescent="0.25">
      <c r="E175" s="2"/>
      <c r="G175" s="4"/>
      <c r="H175" s="4"/>
    </row>
    <row r="176" spans="5:8" x14ac:dyDescent="0.25">
      <c r="E176" s="2"/>
      <c r="G176" s="4"/>
      <c r="H176" s="4"/>
    </row>
    <row r="177" spans="5:8" x14ac:dyDescent="0.25">
      <c r="E177" s="2"/>
      <c r="G177" s="4"/>
      <c r="H177" s="4"/>
    </row>
    <row r="178" spans="5:8" x14ac:dyDescent="0.25">
      <c r="E178" s="2"/>
      <c r="G178" s="4"/>
      <c r="H178" s="4"/>
    </row>
    <row r="179" spans="5:8" x14ac:dyDescent="0.25">
      <c r="E179" s="2"/>
      <c r="G179" s="4"/>
      <c r="H179" s="4"/>
    </row>
    <row r="180" spans="5:8" x14ac:dyDescent="0.25">
      <c r="E180" s="2"/>
      <c r="G180" s="4"/>
      <c r="H180" s="4"/>
    </row>
    <row r="181" spans="5:8" x14ac:dyDescent="0.25">
      <c r="E181" s="2"/>
      <c r="G181" s="4"/>
      <c r="H181" s="4"/>
    </row>
    <row r="182" spans="5:8" x14ac:dyDescent="0.25">
      <c r="E182" s="2"/>
      <c r="G182" s="4"/>
      <c r="H182" s="4"/>
    </row>
    <row r="183" spans="5:8" x14ac:dyDescent="0.25">
      <c r="E183" s="2"/>
      <c r="G183" s="4"/>
      <c r="H183" s="4"/>
    </row>
    <row r="184" spans="5:8" x14ac:dyDescent="0.25">
      <c r="E184" s="2"/>
      <c r="G184" s="4"/>
      <c r="H184" s="4"/>
    </row>
    <row r="185" spans="5:8" x14ac:dyDescent="0.25">
      <c r="E185" s="2"/>
      <c r="G185" s="4"/>
      <c r="H185" s="4"/>
    </row>
    <row r="186" spans="5:8" x14ac:dyDescent="0.25">
      <c r="E186" s="2"/>
      <c r="G186" s="4"/>
      <c r="H186" s="4"/>
    </row>
    <row r="187" spans="5:8" x14ac:dyDescent="0.25">
      <c r="E187" s="2"/>
      <c r="G187" s="4"/>
      <c r="H187" s="4"/>
    </row>
    <row r="188" spans="5:8" x14ac:dyDescent="0.25">
      <c r="E188" s="2"/>
      <c r="G188" s="4"/>
      <c r="H188" s="4"/>
    </row>
    <row r="189" spans="5:8" x14ac:dyDescent="0.25">
      <c r="E189" s="2"/>
      <c r="G189" s="4"/>
      <c r="H189" s="4"/>
    </row>
    <row r="190" spans="5:8" x14ac:dyDescent="0.25">
      <c r="E190" s="2"/>
      <c r="G190" s="4"/>
      <c r="H190" s="4"/>
    </row>
    <row r="191" spans="5:8" x14ac:dyDescent="0.25">
      <c r="E191" s="2"/>
      <c r="G191" s="4"/>
      <c r="H191" s="4"/>
    </row>
    <row r="192" spans="5:8" x14ac:dyDescent="0.25">
      <c r="E192" s="2"/>
      <c r="G192" s="4"/>
      <c r="H192" s="4"/>
    </row>
    <row r="193" spans="5:8" x14ac:dyDescent="0.25">
      <c r="E193" s="2"/>
      <c r="G193" s="4"/>
      <c r="H193" s="4"/>
    </row>
    <row r="194" spans="5:8" x14ac:dyDescent="0.25">
      <c r="E194" s="2"/>
      <c r="G194" s="4"/>
      <c r="H194" s="4"/>
    </row>
    <row r="195" spans="5:8" x14ac:dyDescent="0.25">
      <c r="E195" s="2"/>
      <c r="G195" s="4"/>
      <c r="H195" s="4"/>
    </row>
  </sheetData>
  <mergeCells count="1">
    <mergeCell ref="E12:G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Tipos de crecimiento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Gonzalo Peña Montalvo</dc:creator>
  <cp:lastModifiedBy>Andrés Gonzalo Peña Montalvo</cp:lastModifiedBy>
  <dcterms:created xsi:type="dcterms:W3CDTF">2025-02-18T15:35:58Z</dcterms:created>
  <dcterms:modified xsi:type="dcterms:W3CDTF">2025-02-28T06:30:59Z</dcterms:modified>
</cp:coreProperties>
</file>