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diment/"/>
    </mc:Choice>
  </mc:AlternateContent>
  <xr:revisionPtr revIDLastSave="0" documentId="8_{F78413DD-9445-5B44-8CFC-4500534C612E}" xr6:coauthVersionLast="40" xr6:coauthVersionMax="40" xr10:uidLastSave="{00000000-0000-0000-0000-000000000000}"/>
  <bookViews>
    <workbookView xWindow="59640" yWindow="40" windowWidth="12220" windowHeight="17440"/>
  </bookViews>
  <sheets>
    <sheet name="depth_30cm" sheetId="1" r:id="rId1"/>
  </sheets>
  <calcPr calcId="191029"/>
</workbook>
</file>

<file path=xl/calcChain.xml><?xml version="1.0" encoding="utf-8"?>
<calcChain xmlns="http://schemas.openxmlformats.org/spreadsheetml/2006/main">
  <c r="AA92" i="1" l="1"/>
  <c r="X2" i="1"/>
  <c r="Y2" i="1"/>
  <c r="Z2" i="1" s="1"/>
  <c r="AL227" i="1"/>
  <c r="AM227" i="1" s="1"/>
  <c r="AK227" i="1"/>
  <c r="AL212" i="1"/>
  <c r="AM212" i="1" s="1"/>
  <c r="AK212" i="1"/>
  <c r="AL197" i="1"/>
  <c r="AM197" i="1" s="1"/>
  <c r="AK197" i="1"/>
  <c r="AL182" i="1"/>
  <c r="AM182" i="1" s="1"/>
  <c r="AK182" i="1"/>
  <c r="AL167" i="1"/>
  <c r="AM167" i="1" s="1"/>
  <c r="AK167" i="1"/>
  <c r="AL152" i="1"/>
  <c r="AM152" i="1" s="1"/>
  <c r="AK152" i="1"/>
  <c r="AL137" i="1"/>
  <c r="AM137" i="1" s="1"/>
  <c r="AK137" i="1"/>
  <c r="AL122" i="1"/>
  <c r="AM122" i="1" s="1"/>
  <c r="AK122" i="1"/>
  <c r="AL107" i="1"/>
  <c r="AM107" i="1" s="1"/>
  <c r="AK107" i="1"/>
  <c r="AL92" i="1"/>
  <c r="AM92" i="1" s="1"/>
  <c r="AK92" i="1"/>
  <c r="AL77" i="1"/>
  <c r="AM77" i="1" s="1"/>
  <c r="AK77" i="1"/>
  <c r="AL62" i="1"/>
  <c r="AM62" i="1" s="1"/>
  <c r="AK62" i="1"/>
  <c r="AL47" i="1"/>
  <c r="AM47" i="1" s="1"/>
  <c r="AK47" i="1"/>
  <c r="AL32" i="1"/>
  <c r="AM32" i="1" s="1"/>
  <c r="AK32" i="1"/>
  <c r="AL17" i="1"/>
  <c r="AM17" i="1" s="1"/>
  <c r="AK17" i="1"/>
  <c r="AL2" i="1"/>
  <c r="AM2" i="1" s="1"/>
  <c r="AK2" i="1"/>
  <c r="U17" i="1"/>
  <c r="U18" i="1"/>
  <c r="U19" i="1"/>
  <c r="U20" i="1"/>
  <c r="U21" i="1"/>
  <c r="U22" i="1"/>
  <c r="U23" i="1"/>
  <c r="U24" i="1"/>
  <c r="U25" i="1"/>
  <c r="U26" i="1"/>
  <c r="U27" i="1"/>
  <c r="U28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V169" i="1" s="1"/>
  <c r="W169" i="1" s="1"/>
  <c r="U170" i="1"/>
  <c r="U171" i="1"/>
  <c r="U172" i="1"/>
  <c r="U173" i="1"/>
  <c r="U174" i="1"/>
  <c r="U175" i="1"/>
  <c r="U176" i="1"/>
  <c r="U177" i="1"/>
  <c r="V177" i="1" s="1"/>
  <c r="W177" i="1" s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1" i="1"/>
  <c r="T2" i="1"/>
  <c r="O201" i="1"/>
  <c r="O240" i="1"/>
  <c r="O29" i="1"/>
  <c r="AD197" i="1"/>
  <c r="O197" i="1" s="1"/>
  <c r="AD10" i="1"/>
  <c r="O10" i="1" s="1"/>
  <c r="AD214" i="1"/>
  <c r="O214" i="1" s="1"/>
  <c r="AD228" i="1"/>
  <c r="O228" i="1" s="1"/>
  <c r="AD241" i="1"/>
  <c r="O241" i="1" s="1"/>
  <c r="AD239" i="1"/>
  <c r="O239" i="1" s="1"/>
  <c r="AD238" i="1"/>
  <c r="O238" i="1" s="1"/>
  <c r="AD237" i="1"/>
  <c r="O237" i="1" s="1"/>
  <c r="AD236" i="1"/>
  <c r="O236" i="1" s="1"/>
  <c r="AD235" i="1"/>
  <c r="O235" i="1" s="1"/>
  <c r="AD234" i="1"/>
  <c r="O234" i="1" s="1"/>
  <c r="AD233" i="1"/>
  <c r="O233" i="1" s="1"/>
  <c r="AD232" i="1"/>
  <c r="O232" i="1" s="1"/>
  <c r="AD231" i="1"/>
  <c r="O231" i="1" s="1"/>
  <c r="AD230" i="1"/>
  <c r="O230" i="1" s="1"/>
  <c r="AD229" i="1"/>
  <c r="O229" i="1" s="1"/>
  <c r="AD227" i="1"/>
  <c r="O227" i="1" s="1"/>
  <c r="AD226" i="1"/>
  <c r="O226" i="1" s="1"/>
  <c r="AD225" i="1"/>
  <c r="O225" i="1" s="1"/>
  <c r="AD224" i="1"/>
  <c r="O224" i="1" s="1"/>
  <c r="AD223" i="1"/>
  <c r="O223" i="1" s="1"/>
  <c r="AD222" i="1"/>
  <c r="O222" i="1" s="1"/>
  <c r="AD221" i="1"/>
  <c r="O221" i="1" s="1"/>
  <c r="AD220" i="1"/>
  <c r="O220" i="1" s="1"/>
  <c r="AD219" i="1"/>
  <c r="O219" i="1" s="1"/>
  <c r="AD218" i="1"/>
  <c r="O218" i="1" s="1"/>
  <c r="AD217" i="1"/>
  <c r="O217" i="1" s="1"/>
  <c r="AD216" i="1"/>
  <c r="O216" i="1" s="1"/>
  <c r="AD215" i="1"/>
  <c r="O215" i="1" s="1"/>
  <c r="AD213" i="1"/>
  <c r="O213" i="1" s="1"/>
  <c r="AD212" i="1"/>
  <c r="O212" i="1" s="1"/>
  <c r="AD211" i="1"/>
  <c r="O211" i="1" s="1"/>
  <c r="AD210" i="1"/>
  <c r="O210" i="1" s="1"/>
  <c r="AD209" i="1"/>
  <c r="O209" i="1" s="1"/>
  <c r="AD208" i="1"/>
  <c r="O208" i="1" s="1"/>
  <c r="AD207" i="1"/>
  <c r="O207" i="1" s="1"/>
  <c r="AD206" i="1"/>
  <c r="O206" i="1" s="1"/>
  <c r="AD205" i="1"/>
  <c r="O205" i="1" s="1"/>
  <c r="AD204" i="1"/>
  <c r="O204" i="1" s="1"/>
  <c r="AD203" i="1"/>
  <c r="O203" i="1" s="1"/>
  <c r="AD202" i="1"/>
  <c r="O202" i="1" s="1"/>
  <c r="AD200" i="1"/>
  <c r="O200" i="1" s="1"/>
  <c r="AD199" i="1"/>
  <c r="O199" i="1" s="1"/>
  <c r="AD198" i="1"/>
  <c r="O198" i="1" s="1"/>
  <c r="AD196" i="1"/>
  <c r="O196" i="1" s="1"/>
  <c r="AD195" i="1"/>
  <c r="O195" i="1" s="1"/>
  <c r="AD194" i="1"/>
  <c r="O194" i="1" s="1"/>
  <c r="AD193" i="1"/>
  <c r="O193" i="1" s="1"/>
  <c r="AD192" i="1"/>
  <c r="O192" i="1" s="1"/>
  <c r="AD191" i="1"/>
  <c r="O191" i="1" s="1"/>
  <c r="AD190" i="1"/>
  <c r="O190" i="1" s="1"/>
  <c r="AD189" i="1"/>
  <c r="O189" i="1" s="1"/>
  <c r="AD188" i="1"/>
  <c r="O188" i="1" s="1"/>
  <c r="AD187" i="1"/>
  <c r="O187" i="1" s="1"/>
  <c r="AD186" i="1"/>
  <c r="O186" i="1" s="1"/>
  <c r="AD185" i="1"/>
  <c r="O185" i="1" s="1"/>
  <c r="AD184" i="1"/>
  <c r="O184" i="1" s="1"/>
  <c r="AD183" i="1"/>
  <c r="O183" i="1" s="1"/>
  <c r="AD182" i="1"/>
  <c r="O182" i="1" s="1"/>
  <c r="AD181" i="1"/>
  <c r="O181" i="1" s="1"/>
  <c r="AD180" i="1"/>
  <c r="O180" i="1" s="1"/>
  <c r="AD179" i="1"/>
  <c r="O179" i="1" s="1"/>
  <c r="AD178" i="1"/>
  <c r="O178" i="1" s="1"/>
  <c r="AD177" i="1"/>
  <c r="O177" i="1" s="1"/>
  <c r="AD176" i="1"/>
  <c r="O176" i="1" s="1"/>
  <c r="AD175" i="1"/>
  <c r="O175" i="1" s="1"/>
  <c r="AD174" i="1"/>
  <c r="O174" i="1" s="1"/>
  <c r="AD173" i="1"/>
  <c r="O173" i="1" s="1"/>
  <c r="AD172" i="1"/>
  <c r="O172" i="1" s="1"/>
  <c r="AD171" i="1"/>
  <c r="O171" i="1" s="1"/>
  <c r="AD170" i="1"/>
  <c r="O170" i="1" s="1"/>
  <c r="AD169" i="1"/>
  <c r="O169" i="1" s="1"/>
  <c r="AD168" i="1"/>
  <c r="O168" i="1" s="1"/>
  <c r="AD167" i="1"/>
  <c r="O167" i="1" s="1"/>
  <c r="AD166" i="1"/>
  <c r="O166" i="1" s="1"/>
  <c r="AD165" i="1"/>
  <c r="O165" i="1" s="1"/>
  <c r="AD164" i="1"/>
  <c r="O164" i="1" s="1"/>
  <c r="AD163" i="1"/>
  <c r="O163" i="1" s="1"/>
  <c r="AD162" i="1"/>
  <c r="O162" i="1" s="1"/>
  <c r="AD161" i="1"/>
  <c r="O161" i="1" s="1"/>
  <c r="AD160" i="1"/>
  <c r="O160" i="1" s="1"/>
  <c r="AD159" i="1"/>
  <c r="O159" i="1" s="1"/>
  <c r="AD158" i="1"/>
  <c r="O158" i="1" s="1"/>
  <c r="AD157" i="1"/>
  <c r="O157" i="1" s="1"/>
  <c r="AD156" i="1"/>
  <c r="O156" i="1" s="1"/>
  <c r="AD155" i="1"/>
  <c r="O155" i="1" s="1"/>
  <c r="AD154" i="1"/>
  <c r="O154" i="1" s="1"/>
  <c r="AD153" i="1"/>
  <c r="O153" i="1" s="1"/>
  <c r="AD152" i="1"/>
  <c r="O152" i="1" s="1"/>
  <c r="AD151" i="1"/>
  <c r="O151" i="1" s="1"/>
  <c r="AD150" i="1"/>
  <c r="O150" i="1" s="1"/>
  <c r="AD149" i="1"/>
  <c r="O149" i="1" s="1"/>
  <c r="AD148" i="1"/>
  <c r="O148" i="1" s="1"/>
  <c r="AD147" i="1"/>
  <c r="O147" i="1" s="1"/>
  <c r="AD146" i="1"/>
  <c r="O146" i="1" s="1"/>
  <c r="AD145" i="1"/>
  <c r="O145" i="1" s="1"/>
  <c r="AD144" i="1"/>
  <c r="O144" i="1" s="1"/>
  <c r="AD143" i="1"/>
  <c r="O143" i="1" s="1"/>
  <c r="AD142" i="1"/>
  <c r="O142" i="1" s="1"/>
  <c r="AD141" i="1"/>
  <c r="O141" i="1" s="1"/>
  <c r="AD140" i="1"/>
  <c r="O140" i="1" s="1"/>
  <c r="AD139" i="1"/>
  <c r="O139" i="1" s="1"/>
  <c r="AD138" i="1"/>
  <c r="O138" i="1" s="1"/>
  <c r="AD137" i="1"/>
  <c r="O137" i="1" s="1"/>
  <c r="AD136" i="1"/>
  <c r="O136" i="1" s="1"/>
  <c r="AD135" i="1"/>
  <c r="O135" i="1" s="1"/>
  <c r="AD134" i="1"/>
  <c r="O134" i="1" s="1"/>
  <c r="AD133" i="1"/>
  <c r="O133" i="1" s="1"/>
  <c r="AD132" i="1"/>
  <c r="O132" i="1" s="1"/>
  <c r="AD131" i="1"/>
  <c r="O131" i="1" s="1"/>
  <c r="AD130" i="1"/>
  <c r="O130" i="1" s="1"/>
  <c r="AD129" i="1"/>
  <c r="O129" i="1" s="1"/>
  <c r="AD128" i="1"/>
  <c r="O128" i="1" s="1"/>
  <c r="AD127" i="1"/>
  <c r="O127" i="1" s="1"/>
  <c r="AD126" i="1"/>
  <c r="O126" i="1" s="1"/>
  <c r="AD125" i="1"/>
  <c r="O125" i="1" s="1"/>
  <c r="AD124" i="1"/>
  <c r="O124" i="1" s="1"/>
  <c r="AD123" i="1"/>
  <c r="O123" i="1" s="1"/>
  <c r="AD122" i="1"/>
  <c r="O122" i="1" s="1"/>
  <c r="AD121" i="1"/>
  <c r="O121" i="1" s="1"/>
  <c r="AD120" i="1"/>
  <c r="O120" i="1" s="1"/>
  <c r="AD119" i="1"/>
  <c r="O119" i="1" s="1"/>
  <c r="AD118" i="1"/>
  <c r="O118" i="1" s="1"/>
  <c r="AD117" i="1"/>
  <c r="O117" i="1" s="1"/>
  <c r="AD116" i="1"/>
  <c r="O116" i="1" s="1"/>
  <c r="AD115" i="1"/>
  <c r="O115" i="1" s="1"/>
  <c r="AD114" i="1"/>
  <c r="O114" i="1" s="1"/>
  <c r="AD113" i="1"/>
  <c r="O113" i="1" s="1"/>
  <c r="AD112" i="1"/>
  <c r="O112" i="1" s="1"/>
  <c r="AD111" i="1"/>
  <c r="O111" i="1" s="1"/>
  <c r="AD110" i="1"/>
  <c r="O110" i="1" s="1"/>
  <c r="AD109" i="1"/>
  <c r="O109" i="1" s="1"/>
  <c r="AD108" i="1"/>
  <c r="O108" i="1" s="1"/>
  <c r="AD107" i="1"/>
  <c r="O107" i="1" s="1"/>
  <c r="AD106" i="1"/>
  <c r="O106" i="1" s="1"/>
  <c r="AD105" i="1"/>
  <c r="O105" i="1" s="1"/>
  <c r="AD104" i="1"/>
  <c r="O104" i="1" s="1"/>
  <c r="AD103" i="1"/>
  <c r="O103" i="1" s="1"/>
  <c r="AD102" i="1"/>
  <c r="O102" i="1" s="1"/>
  <c r="AD101" i="1"/>
  <c r="O101" i="1" s="1"/>
  <c r="AD100" i="1"/>
  <c r="O100" i="1" s="1"/>
  <c r="AD99" i="1"/>
  <c r="O99" i="1" s="1"/>
  <c r="AD98" i="1"/>
  <c r="O98" i="1" s="1"/>
  <c r="AD97" i="1"/>
  <c r="O97" i="1" s="1"/>
  <c r="AD96" i="1"/>
  <c r="O96" i="1" s="1"/>
  <c r="AD95" i="1"/>
  <c r="O95" i="1" s="1"/>
  <c r="AD94" i="1"/>
  <c r="O94" i="1" s="1"/>
  <c r="AD93" i="1"/>
  <c r="O93" i="1" s="1"/>
  <c r="AD92" i="1"/>
  <c r="O92" i="1" s="1"/>
  <c r="AD91" i="1"/>
  <c r="O91" i="1" s="1"/>
  <c r="AD90" i="1"/>
  <c r="O90" i="1" s="1"/>
  <c r="AD89" i="1"/>
  <c r="O89" i="1" s="1"/>
  <c r="AD88" i="1"/>
  <c r="O88" i="1" s="1"/>
  <c r="AD87" i="1"/>
  <c r="O87" i="1" s="1"/>
  <c r="AD86" i="1"/>
  <c r="O86" i="1" s="1"/>
  <c r="AD85" i="1"/>
  <c r="O85" i="1" s="1"/>
  <c r="AD84" i="1"/>
  <c r="O84" i="1" s="1"/>
  <c r="AD83" i="1"/>
  <c r="O83" i="1" s="1"/>
  <c r="AD82" i="1"/>
  <c r="O82" i="1" s="1"/>
  <c r="AD81" i="1"/>
  <c r="O81" i="1" s="1"/>
  <c r="AD80" i="1"/>
  <c r="O80" i="1" s="1"/>
  <c r="AD79" i="1"/>
  <c r="O79" i="1" s="1"/>
  <c r="AD78" i="1"/>
  <c r="O78" i="1" s="1"/>
  <c r="AD77" i="1"/>
  <c r="O77" i="1" s="1"/>
  <c r="AD76" i="1"/>
  <c r="O76" i="1" s="1"/>
  <c r="AD75" i="1"/>
  <c r="O75" i="1" s="1"/>
  <c r="AD74" i="1"/>
  <c r="O74" i="1" s="1"/>
  <c r="AD73" i="1"/>
  <c r="O73" i="1" s="1"/>
  <c r="AD72" i="1"/>
  <c r="O72" i="1" s="1"/>
  <c r="AD71" i="1"/>
  <c r="O71" i="1" s="1"/>
  <c r="AD70" i="1"/>
  <c r="O70" i="1" s="1"/>
  <c r="AD69" i="1"/>
  <c r="O69" i="1" s="1"/>
  <c r="AD68" i="1"/>
  <c r="O68" i="1" s="1"/>
  <c r="AD67" i="1"/>
  <c r="O67" i="1" s="1"/>
  <c r="AD66" i="1"/>
  <c r="O66" i="1" s="1"/>
  <c r="AD65" i="1"/>
  <c r="O65" i="1" s="1"/>
  <c r="AD64" i="1"/>
  <c r="O64" i="1" s="1"/>
  <c r="AD63" i="1"/>
  <c r="O63" i="1" s="1"/>
  <c r="AD62" i="1"/>
  <c r="O62" i="1" s="1"/>
  <c r="AD61" i="1"/>
  <c r="O61" i="1" s="1"/>
  <c r="AD60" i="1"/>
  <c r="O60" i="1" s="1"/>
  <c r="AD59" i="1"/>
  <c r="O59" i="1" s="1"/>
  <c r="AD58" i="1"/>
  <c r="O58" i="1" s="1"/>
  <c r="AD57" i="1"/>
  <c r="O57" i="1" s="1"/>
  <c r="AD56" i="1"/>
  <c r="O56" i="1" s="1"/>
  <c r="AD55" i="1"/>
  <c r="O55" i="1" s="1"/>
  <c r="AD54" i="1"/>
  <c r="O54" i="1" s="1"/>
  <c r="AD53" i="1"/>
  <c r="O53" i="1" s="1"/>
  <c r="AD52" i="1"/>
  <c r="O52" i="1" s="1"/>
  <c r="AD51" i="1"/>
  <c r="O51" i="1" s="1"/>
  <c r="AD50" i="1"/>
  <c r="O50" i="1" s="1"/>
  <c r="AD49" i="1"/>
  <c r="O49" i="1" s="1"/>
  <c r="AD48" i="1"/>
  <c r="O48" i="1" s="1"/>
  <c r="AD47" i="1"/>
  <c r="O47" i="1" s="1"/>
  <c r="AD3" i="1"/>
  <c r="O3" i="1" s="1"/>
  <c r="AD4" i="1"/>
  <c r="O4" i="1" s="1"/>
  <c r="AD5" i="1"/>
  <c r="O5" i="1" s="1"/>
  <c r="AD6" i="1"/>
  <c r="O6" i="1" s="1"/>
  <c r="AD7" i="1"/>
  <c r="O7" i="1" s="1"/>
  <c r="AD8" i="1"/>
  <c r="O8" i="1" s="1"/>
  <c r="AD9" i="1"/>
  <c r="O9" i="1" s="1"/>
  <c r="AD11" i="1"/>
  <c r="O11" i="1" s="1"/>
  <c r="AD12" i="1"/>
  <c r="O12" i="1" s="1"/>
  <c r="AD13" i="1"/>
  <c r="O13" i="1" s="1"/>
  <c r="AD14" i="1"/>
  <c r="O14" i="1" s="1"/>
  <c r="AD15" i="1"/>
  <c r="O15" i="1" s="1"/>
  <c r="AD16" i="1"/>
  <c r="O16" i="1" s="1"/>
  <c r="AD17" i="1"/>
  <c r="O17" i="1" s="1"/>
  <c r="AD18" i="1"/>
  <c r="O18" i="1" s="1"/>
  <c r="AD19" i="1"/>
  <c r="O19" i="1" s="1"/>
  <c r="AD20" i="1"/>
  <c r="O20" i="1" s="1"/>
  <c r="AD21" i="1"/>
  <c r="O21" i="1" s="1"/>
  <c r="AD22" i="1"/>
  <c r="O22" i="1" s="1"/>
  <c r="AD23" i="1"/>
  <c r="O23" i="1" s="1"/>
  <c r="AD24" i="1"/>
  <c r="O24" i="1" s="1"/>
  <c r="AD25" i="1"/>
  <c r="O25" i="1" s="1"/>
  <c r="AD26" i="1"/>
  <c r="O26" i="1" s="1"/>
  <c r="AD27" i="1"/>
  <c r="O27" i="1" s="1"/>
  <c r="AD28" i="1"/>
  <c r="O28" i="1" s="1"/>
  <c r="AD30" i="1"/>
  <c r="O30" i="1" s="1"/>
  <c r="AD31" i="1"/>
  <c r="O31" i="1" s="1"/>
  <c r="AD32" i="1"/>
  <c r="O32" i="1" s="1"/>
  <c r="AD33" i="1"/>
  <c r="O33" i="1" s="1"/>
  <c r="AD34" i="1"/>
  <c r="O34" i="1" s="1"/>
  <c r="AD35" i="1"/>
  <c r="O35" i="1" s="1"/>
  <c r="AD36" i="1"/>
  <c r="O36" i="1" s="1"/>
  <c r="AD37" i="1"/>
  <c r="O37" i="1" s="1"/>
  <c r="AD38" i="1"/>
  <c r="O38" i="1" s="1"/>
  <c r="AD39" i="1"/>
  <c r="O39" i="1" s="1"/>
  <c r="AD40" i="1"/>
  <c r="O40" i="1" s="1"/>
  <c r="AD41" i="1"/>
  <c r="O41" i="1" s="1"/>
  <c r="AD42" i="1"/>
  <c r="O42" i="1" s="1"/>
  <c r="AD43" i="1"/>
  <c r="O43" i="1" s="1"/>
  <c r="AD44" i="1"/>
  <c r="O44" i="1" s="1"/>
  <c r="AD45" i="1"/>
  <c r="O45" i="1" s="1"/>
  <c r="AD46" i="1"/>
  <c r="O46" i="1" s="1"/>
  <c r="AD2" i="1"/>
  <c r="O2" i="1" s="1"/>
  <c r="M227" i="1"/>
  <c r="N227" i="1" s="1"/>
  <c r="L227" i="1"/>
  <c r="M212" i="1"/>
  <c r="N212" i="1" s="1"/>
  <c r="L212" i="1"/>
  <c r="M197" i="1"/>
  <c r="N197" i="1" s="1"/>
  <c r="L197" i="1"/>
  <c r="M182" i="1"/>
  <c r="N182" i="1" s="1"/>
  <c r="L182" i="1"/>
  <c r="M167" i="1"/>
  <c r="N167" i="1" s="1"/>
  <c r="L167" i="1"/>
  <c r="M152" i="1"/>
  <c r="N152" i="1" s="1"/>
  <c r="L152" i="1"/>
  <c r="M137" i="1"/>
  <c r="N137" i="1" s="1"/>
  <c r="L137" i="1"/>
  <c r="M122" i="1"/>
  <c r="N122" i="1" s="1"/>
  <c r="L122" i="1"/>
  <c r="M107" i="1"/>
  <c r="N107" i="1" s="1"/>
  <c r="L107" i="1"/>
  <c r="M92" i="1"/>
  <c r="N92" i="1" s="1"/>
  <c r="L92" i="1"/>
  <c r="M77" i="1"/>
  <c r="N77" i="1" s="1"/>
  <c r="L77" i="1"/>
  <c r="M62" i="1"/>
  <c r="N62" i="1" s="1"/>
  <c r="L62" i="1"/>
  <c r="M47" i="1"/>
  <c r="N47" i="1" s="1"/>
  <c r="L47" i="1"/>
  <c r="M32" i="1"/>
  <c r="N32" i="1" s="1"/>
  <c r="L32" i="1"/>
  <c r="M17" i="1"/>
  <c r="N17" i="1" s="1"/>
  <c r="L17" i="1"/>
  <c r="M2" i="1"/>
  <c r="N2" i="1" s="1"/>
  <c r="L2" i="1"/>
  <c r="V3" i="1" l="1"/>
  <c r="W3" i="1" s="1"/>
  <c r="V199" i="1"/>
  <c r="W199" i="1" s="1"/>
  <c r="V136" i="1"/>
  <c r="W136" i="1" s="1"/>
  <c r="V215" i="1"/>
  <c r="W215" i="1" s="1"/>
  <c r="V128" i="1"/>
  <c r="W128" i="1" s="1"/>
  <c r="V98" i="1"/>
  <c r="W98" i="1" s="1"/>
  <c r="V20" i="1"/>
  <c r="W20" i="1" s="1"/>
  <c r="V144" i="1"/>
  <c r="W144" i="1" s="1"/>
  <c r="V222" i="1"/>
  <c r="W222" i="1" s="1"/>
  <c r="V120" i="1"/>
  <c r="W120" i="1" s="1"/>
  <c r="V59" i="1"/>
  <c r="W59" i="1" s="1"/>
  <c r="V51" i="1"/>
  <c r="W51" i="1" s="1"/>
  <c r="V43" i="1"/>
  <c r="W43" i="1" s="1"/>
  <c r="V236" i="1"/>
  <c r="W236" i="1" s="1"/>
  <c r="V229" i="1"/>
  <c r="W229" i="1" s="1"/>
  <c r="V88" i="1"/>
  <c r="W88" i="1" s="1"/>
  <c r="V65" i="1"/>
  <c r="W65" i="1" s="1"/>
  <c r="V12" i="1"/>
  <c r="W12" i="1" s="1"/>
  <c r="V95" i="1"/>
  <c r="W95" i="1" s="1"/>
  <c r="V71" i="1"/>
  <c r="W71" i="1" s="1"/>
  <c r="V11" i="1"/>
  <c r="W11" i="1" s="1"/>
  <c r="V4" i="1"/>
  <c r="W4" i="1" s="1"/>
  <c r="V228" i="1"/>
  <c r="W228" i="1" s="1"/>
  <c r="V221" i="1"/>
  <c r="W221" i="1" s="1"/>
  <c r="V214" i="1"/>
  <c r="W214" i="1" s="1"/>
  <c r="V207" i="1"/>
  <c r="W207" i="1" s="1"/>
  <c r="V198" i="1"/>
  <c r="W198" i="1" s="1"/>
  <c r="V190" i="1"/>
  <c r="W190" i="1" s="1"/>
  <c r="V182" i="1"/>
  <c r="W182" i="1" s="1"/>
  <c r="V176" i="1"/>
  <c r="W176" i="1" s="1"/>
  <c r="V168" i="1"/>
  <c r="W168" i="1" s="1"/>
  <c r="V162" i="1"/>
  <c r="W162" i="1" s="1"/>
  <c r="V155" i="1"/>
  <c r="W155" i="1" s="1"/>
  <c r="V148" i="1"/>
  <c r="W148" i="1" s="1"/>
  <c r="V139" i="1"/>
  <c r="W139" i="1" s="1"/>
  <c r="V131" i="1"/>
  <c r="W131" i="1" s="1"/>
  <c r="V123" i="1"/>
  <c r="W123" i="1" s="1"/>
  <c r="V115" i="1"/>
  <c r="W115" i="1" s="1"/>
  <c r="V108" i="1"/>
  <c r="W108" i="1" s="1"/>
  <c r="V105" i="1"/>
  <c r="W105" i="1" s="1"/>
  <c r="V101" i="1"/>
  <c r="W101" i="1" s="1"/>
  <c r="V94" i="1"/>
  <c r="W94" i="1" s="1"/>
  <c r="V83" i="1"/>
  <c r="W83" i="1" s="1"/>
  <c r="V78" i="1"/>
  <c r="W78" i="1" s="1"/>
  <c r="V70" i="1"/>
  <c r="W70" i="1" s="1"/>
  <c r="V64" i="1"/>
  <c r="W64" i="1" s="1"/>
  <c r="V58" i="1"/>
  <c r="W58" i="1" s="1"/>
  <c r="V50" i="1"/>
  <c r="W50" i="1" s="1"/>
  <c r="V35" i="1"/>
  <c r="W35" i="1" s="1"/>
  <c r="V26" i="1"/>
  <c r="W26" i="1" s="1"/>
  <c r="V19" i="1"/>
  <c r="W19" i="1" s="1"/>
  <c r="V79" i="1"/>
  <c r="W79" i="1" s="1"/>
  <c r="V235" i="1"/>
  <c r="W235" i="1" s="1"/>
  <c r="V220" i="1"/>
  <c r="W220" i="1" s="1"/>
  <c r="V213" i="1"/>
  <c r="W213" i="1" s="1"/>
  <c r="V206" i="1"/>
  <c r="W206" i="1" s="1"/>
  <c r="V197" i="1"/>
  <c r="W197" i="1" s="1"/>
  <c r="V189" i="1"/>
  <c r="W189" i="1" s="1"/>
  <c r="V181" i="1"/>
  <c r="W181" i="1" s="1"/>
  <c r="V175" i="1"/>
  <c r="W175" i="1" s="1"/>
  <c r="V167" i="1"/>
  <c r="W167" i="1" s="1"/>
  <c r="V161" i="1"/>
  <c r="W161" i="1" s="1"/>
  <c r="V154" i="1"/>
  <c r="W154" i="1" s="1"/>
  <c r="V143" i="1"/>
  <c r="W143" i="1" s="1"/>
  <c r="V135" i="1"/>
  <c r="W135" i="1" s="1"/>
  <c r="V127" i="1"/>
  <c r="W127" i="1" s="1"/>
  <c r="V119" i="1"/>
  <c r="W119" i="1" s="1"/>
  <c r="V112" i="1"/>
  <c r="W112" i="1" s="1"/>
  <c r="V90" i="1"/>
  <c r="W90" i="1" s="1"/>
  <c r="V87" i="1"/>
  <c r="W87" i="1" s="1"/>
  <c r="V77" i="1"/>
  <c r="W77" i="1" s="1"/>
  <c r="V69" i="1"/>
  <c r="W69" i="1" s="1"/>
  <c r="V63" i="1"/>
  <c r="W63" i="1" s="1"/>
  <c r="V57" i="1"/>
  <c r="W57" i="1" s="1"/>
  <c r="V49" i="1"/>
  <c r="W49" i="1" s="1"/>
  <c r="V42" i="1"/>
  <c r="W42" i="1" s="1"/>
  <c r="V34" i="1"/>
  <c r="W34" i="1" s="1"/>
  <c r="V18" i="1"/>
  <c r="W18" i="1" s="1"/>
  <c r="V10" i="1"/>
  <c r="W10" i="1" s="1"/>
  <c r="V2" i="1"/>
  <c r="W2" i="1" s="1"/>
  <c r="V9" i="1"/>
  <c r="W9" i="1" s="1"/>
  <c r="V234" i="1"/>
  <c r="W234" i="1" s="1"/>
  <c r="V227" i="1"/>
  <c r="W227" i="1" s="1"/>
  <c r="V219" i="1"/>
  <c r="W219" i="1" s="1"/>
  <c r="V212" i="1"/>
  <c r="W212" i="1" s="1"/>
  <c r="V205" i="1"/>
  <c r="W205" i="1" s="1"/>
  <c r="V196" i="1"/>
  <c r="W196" i="1" s="1"/>
  <c r="V188" i="1"/>
  <c r="W188" i="1" s="1"/>
  <c r="V180" i="1"/>
  <c r="W180" i="1" s="1"/>
  <c r="V174" i="1"/>
  <c r="W174" i="1" s="1"/>
  <c r="V166" i="1"/>
  <c r="W166" i="1" s="1"/>
  <c r="V160" i="1"/>
  <c r="W160" i="1" s="1"/>
  <c r="V153" i="1"/>
  <c r="W153" i="1" s="1"/>
  <c r="V147" i="1"/>
  <c r="W147" i="1" s="1"/>
  <c r="V142" i="1"/>
  <c r="W142" i="1" s="1"/>
  <c r="V134" i="1"/>
  <c r="W134" i="1" s="1"/>
  <c r="V126" i="1"/>
  <c r="W126" i="1" s="1"/>
  <c r="V118" i="1"/>
  <c r="W118" i="1" s="1"/>
  <c r="V107" i="1"/>
  <c r="W107" i="1" s="1"/>
  <c r="V100" i="1"/>
  <c r="W100" i="1" s="1"/>
  <c r="V97" i="1"/>
  <c r="W97" i="1" s="1"/>
  <c r="V93" i="1"/>
  <c r="W93" i="1" s="1"/>
  <c r="V86" i="1"/>
  <c r="W86" i="1" s="1"/>
  <c r="V76" i="1"/>
  <c r="W76" i="1" s="1"/>
  <c r="V68" i="1"/>
  <c r="W68" i="1" s="1"/>
  <c r="V62" i="1"/>
  <c r="W62" i="1" s="1"/>
  <c r="V56" i="1"/>
  <c r="W56" i="1" s="1"/>
  <c r="V48" i="1"/>
  <c r="W48" i="1" s="1"/>
  <c r="V41" i="1"/>
  <c r="W41" i="1" s="1"/>
  <c r="V33" i="1"/>
  <c r="W33" i="1" s="1"/>
  <c r="V25" i="1"/>
  <c r="W25" i="1" s="1"/>
  <c r="V183" i="1"/>
  <c r="W183" i="1" s="1"/>
  <c r="V16" i="1"/>
  <c r="W16" i="1" s="1"/>
  <c r="V8" i="1"/>
  <c r="W8" i="1" s="1"/>
  <c r="V241" i="1"/>
  <c r="W241" i="1" s="1"/>
  <c r="V233" i="1"/>
  <c r="W233" i="1" s="1"/>
  <c r="V226" i="1"/>
  <c r="W226" i="1" s="1"/>
  <c r="V218" i="1"/>
  <c r="W218" i="1" s="1"/>
  <c r="V211" i="1"/>
  <c r="W211" i="1" s="1"/>
  <c r="V204" i="1"/>
  <c r="W204" i="1" s="1"/>
  <c r="V195" i="1"/>
  <c r="W195" i="1" s="1"/>
  <c r="V187" i="1"/>
  <c r="W187" i="1" s="1"/>
  <c r="V173" i="1"/>
  <c r="W173" i="1" s="1"/>
  <c r="V165" i="1"/>
  <c r="W165" i="1" s="1"/>
  <c r="V159" i="1"/>
  <c r="W159" i="1" s="1"/>
  <c r="V152" i="1"/>
  <c r="W152" i="1" s="1"/>
  <c r="V138" i="1"/>
  <c r="W138" i="1" s="1"/>
  <c r="V130" i="1"/>
  <c r="W130" i="1" s="1"/>
  <c r="V122" i="1"/>
  <c r="W122" i="1" s="1"/>
  <c r="V114" i="1"/>
  <c r="W114" i="1" s="1"/>
  <c r="V111" i="1"/>
  <c r="W111" i="1" s="1"/>
  <c r="V104" i="1"/>
  <c r="W104" i="1" s="1"/>
  <c r="V82" i="1"/>
  <c r="W82" i="1" s="1"/>
  <c r="V75" i="1"/>
  <c r="W75" i="1" s="1"/>
  <c r="V61" i="1"/>
  <c r="W61" i="1" s="1"/>
  <c r="V55" i="1"/>
  <c r="W55" i="1" s="1"/>
  <c r="V47" i="1"/>
  <c r="W47" i="1" s="1"/>
  <c r="V40" i="1"/>
  <c r="W40" i="1" s="1"/>
  <c r="V32" i="1"/>
  <c r="W32" i="1" s="1"/>
  <c r="V24" i="1"/>
  <c r="W24" i="1" s="1"/>
  <c r="V17" i="1"/>
  <c r="W17" i="1" s="1"/>
  <c r="V27" i="1"/>
  <c r="W27" i="1" s="1"/>
  <c r="V15" i="1"/>
  <c r="W15" i="1" s="1"/>
  <c r="V7" i="1"/>
  <c r="W7" i="1" s="1"/>
  <c r="V239" i="1"/>
  <c r="W239" i="1" s="1"/>
  <c r="V232" i="1"/>
  <c r="W232" i="1" s="1"/>
  <c r="V225" i="1"/>
  <c r="W225" i="1" s="1"/>
  <c r="V217" i="1"/>
  <c r="W217" i="1" s="1"/>
  <c r="V210" i="1"/>
  <c r="W210" i="1" s="1"/>
  <c r="V203" i="1"/>
  <c r="W203" i="1" s="1"/>
  <c r="V194" i="1"/>
  <c r="W194" i="1" s="1"/>
  <c r="V186" i="1"/>
  <c r="W186" i="1" s="1"/>
  <c r="V179" i="1"/>
  <c r="W179" i="1" s="1"/>
  <c r="V172" i="1"/>
  <c r="W172" i="1" s="1"/>
  <c r="V158" i="1"/>
  <c r="W158" i="1" s="1"/>
  <c r="V151" i="1"/>
  <c r="W151" i="1" s="1"/>
  <c r="V146" i="1"/>
  <c r="W146" i="1" s="1"/>
  <c r="V141" i="1"/>
  <c r="W141" i="1" s="1"/>
  <c r="V133" i="1"/>
  <c r="W133" i="1" s="1"/>
  <c r="V125" i="1"/>
  <c r="W125" i="1" s="1"/>
  <c r="V117" i="1"/>
  <c r="W117" i="1" s="1"/>
  <c r="V110" i="1"/>
  <c r="W110" i="1" s="1"/>
  <c r="V99" i="1"/>
  <c r="W99" i="1" s="1"/>
  <c r="V92" i="1"/>
  <c r="W92" i="1" s="1"/>
  <c r="V89" i="1"/>
  <c r="W89" i="1" s="1"/>
  <c r="V85" i="1"/>
  <c r="W85" i="1" s="1"/>
  <c r="V74" i="1"/>
  <c r="W74" i="1" s="1"/>
  <c r="V67" i="1"/>
  <c r="W67" i="1" s="1"/>
  <c r="V54" i="1"/>
  <c r="W54" i="1" s="1"/>
  <c r="V46" i="1"/>
  <c r="W46" i="1" s="1"/>
  <c r="V39" i="1"/>
  <c r="W39" i="1" s="1"/>
  <c r="V31" i="1"/>
  <c r="W31" i="1" s="1"/>
  <c r="V23" i="1"/>
  <c r="W23" i="1" s="1"/>
  <c r="V14" i="1"/>
  <c r="W14" i="1" s="1"/>
  <c r="V6" i="1"/>
  <c r="W6" i="1" s="1"/>
  <c r="V238" i="1"/>
  <c r="W238" i="1" s="1"/>
  <c r="V231" i="1"/>
  <c r="W231" i="1" s="1"/>
  <c r="V224" i="1"/>
  <c r="W224" i="1" s="1"/>
  <c r="V216" i="1"/>
  <c r="W216" i="1" s="1"/>
  <c r="V209" i="1"/>
  <c r="W209" i="1" s="1"/>
  <c r="V202" i="1"/>
  <c r="W202" i="1" s="1"/>
  <c r="V193" i="1"/>
  <c r="W193" i="1" s="1"/>
  <c r="V185" i="1"/>
  <c r="W185" i="1" s="1"/>
  <c r="V171" i="1"/>
  <c r="W171" i="1" s="1"/>
  <c r="V164" i="1"/>
  <c r="W164" i="1" s="1"/>
  <c r="V157" i="1"/>
  <c r="W157" i="1" s="1"/>
  <c r="V150" i="1"/>
  <c r="W150" i="1" s="1"/>
  <c r="V145" i="1"/>
  <c r="W145" i="1" s="1"/>
  <c r="V137" i="1"/>
  <c r="W137" i="1" s="1"/>
  <c r="V129" i="1"/>
  <c r="W129" i="1" s="1"/>
  <c r="V121" i="1"/>
  <c r="W121" i="1" s="1"/>
  <c r="V106" i="1"/>
  <c r="W106" i="1" s="1"/>
  <c r="V103" i="1"/>
  <c r="W103" i="1" s="1"/>
  <c r="V96" i="1"/>
  <c r="W96" i="1" s="1"/>
  <c r="V81" i="1"/>
  <c r="W81" i="1" s="1"/>
  <c r="V73" i="1"/>
  <c r="W73" i="1" s="1"/>
  <c r="V60" i="1"/>
  <c r="W60" i="1" s="1"/>
  <c r="V53" i="1"/>
  <c r="W53" i="1" s="1"/>
  <c r="V45" i="1"/>
  <c r="W45" i="1" s="1"/>
  <c r="V38" i="1"/>
  <c r="W38" i="1" s="1"/>
  <c r="V30" i="1"/>
  <c r="W30" i="1" s="1"/>
  <c r="V22" i="1"/>
  <c r="W22" i="1" s="1"/>
  <c r="V191" i="1"/>
  <c r="W191" i="1" s="1"/>
  <c r="V36" i="1"/>
  <c r="W36" i="1" s="1"/>
  <c r="V13" i="1"/>
  <c r="W13" i="1" s="1"/>
  <c r="V5" i="1"/>
  <c r="W5" i="1" s="1"/>
  <c r="V237" i="1"/>
  <c r="W237" i="1" s="1"/>
  <c r="V230" i="1"/>
  <c r="W230" i="1" s="1"/>
  <c r="V223" i="1"/>
  <c r="W223" i="1" s="1"/>
  <c r="V208" i="1"/>
  <c r="W208" i="1" s="1"/>
  <c r="V192" i="1"/>
  <c r="W192" i="1" s="1"/>
  <c r="V184" i="1"/>
  <c r="W184" i="1" s="1"/>
  <c r="V178" i="1"/>
  <c r="W178" i="1" s="1"/>
  <c r="V170" i="1"/>
  <c r="W170" i="1" s="1"/>
  <c r="V163" i="1"/>
  <c r="W163" i="1" s="1"/>
  <c r="V156" i="1"/>
  <c r="W156" i="1" s="1"/>
  <c r="V149" i="1"/>
  <c r="W149" i="1" s="1"/>
  <c r="V140" i="1"/>
  <c r="W140" i="1" s="1"/>
  <c r="V132" i="1"/>
  <c r="W132" i="1" s="1"/>
  <c r="V124" i="1"/>
  <c r="W124" i="1" s="1"/>
  <c r="V116" i="1"/>
  <c r="W116" i="1" s="1"/>
  <c r="V113" i="1"/>
  <c r="W113" i="1" s="1"/>
  <c r="V109" i="1"/>
  <c r="W109" i="1" s="1"/>
  <c r="V102" i="1"/>
  <c r="V91" i="1"/>
  <c r="W91" i="1" s="1"/>
  <c r="V84" i="1"/>
  <c r="W84" i="1" s="1"/>
  <c r="V80" i="1"/>
  <c r="W80" i="1" s="1"/>
  <c r="V72" i="1"/>
  <c r="W72" i="1" s="1"/>
  <c r="V66" i="1"/>
  <c r="W66" i="1" s="1"/>
  <c r="V52" i="1"/>
  <c r="W52" i="1" s="1"/>
  <c r="V44" i="1"/>
  <c r="W44" i="1" s="1"/>
  <c r="V37" i="1"/>
  <c r="W37" i="1" s="1"/>
  <c r="V28" i="1"/>
  <c r="W28" i="1" s="1"/>
  <c r="W29" i="1" s="1"/>
  <c r="V21" i="1"/>
  <c r="W21" i="1" s="1"/>
  <c r="U201" i="1"/>
  <c r="U240" i="1"/>
  <c r="V200" i="1"/>
  <c r="V240" i="1"/>
  <c r="U29" i="1"/>
  <c r="Q107" i="1"/>
  <c r="R107" i="1" s="1"/>
  <c r="P107" i="1"/>
  <c r="P2" i="1"/>
  <c r="Q2" i="1"/>
  <c r="R2" i="1" s="1"/>
  <c r="Q32" i="1"/>
  <c r="R32" i="1" s="1"/>
  <c r="P32" i="1"/>
  <c r="Q92" i="1"/>
  <c r="R92" i="1" s="1"/>
  <c r="P92" i="1"/>
  <c r="Q152" i="1"/>
  <c r="R152" i="1" s="1"/>
  <c r="P152" i="1"/>
  <c r="Q227" i="1"/>
  <c r="R227" i="1" s="1"/>
  <c r="P227" i="1"/>
  <c r="Q197" i="1"/>
  <c r="R197" i="1" s="1"/>
  <c r="P197" i="1"/>
  <c r="Q212" i="1"/>
  <c r="R212" i="1" s="1"/>
  <c r="P77" i="1"/>
  <c r="Q77" i="1"/>
  <c r="R77" i="1" s="1"/>
  <c r="Q182" i="1"/>
  <c r="R182" i="1" s="1"/>
  <c r="P182" i="1"/>
  <c r="P167" i="1"/>
  <c r="Q167" i="1"/>
  <c r="R167" i="1" s="1"/>
  <c r="Q17" i="1"/>
  <c r="R17" i="1" s="1"/>
  <c r="P17" i="1"/>
  <c r="P212" i="1"/>
  <c r="AE17" i="1"/>
  <c r="AE197" i="1"/>
  <c r="P137" i="1"/>
  <c r="Q122" i="1"/>
  <c r="R122" i="1" s="1"/>
  <c r="Q137" i="1"/>
  <c r="R137" i="1" s="1"/>
  <c r="P47" i="1"/>
  <c r="Q62" i="1"/>
  <c r="R62" i="1" s="1"/>
  <c r="Q47" i="1"/>
  <c r="R47" i="1" s="1"/>
  <c r="P62" i="1"/>
  <c r="P122" i="1"/>
  <c r="AF122" i="1"/>
  <c r="AG122" i="1" s="1"/>
  <c r="AE2" i="1"/>
  <c r="AE92" i="1"/>
  <c r="AF227" i="1"/>
  <c r="AG227" i="1" s="1"/>
  <c r="AF77" i="1"/>
  <c r="AG77" i="1" s="1"/>
  <c r="AF62" i="1"/>
  <c r="AG62" i="1" s="1"/>
  <c r="AF182" i="1"/>
  <c r="AG182" i="1" s="1"/>
  <c r="AF107" i="1"/>
  <c r="AG107" i="1" s="1"/>
  <c r="AE47" i="1"/>
  <c r="AF92" i="1"/>
  <c r="AG92" i="1" s="1"/>
  <c r="AE152" i="1"/>
  <c r="AF167" i="1"/>
  <c r="AG167" i="1" s="1"/>
  <c r="AF197" i="1"/>
  <c r="AG197" i="1" s="1"/>
  <c r="AE212" i="1"/>
  <c r="AF17" i="1"/>
  <c r="AG17" i="1" s="1"/>
  <c r="AF152" i="1"/>
  <c r="AG152" i="1" s="1"/>
  <c r="AF32" i="1"/>
  <c r="AG32" i="1" s="1"/>
  <c r="AF137" i="1"/>
  <c r="AG137" i="1" s="1"/>
  <c r="AF47" i="1"/>
  <c r="AG47" i="1" s="1"/>
  <c r="AE107" i="1"/>
  <c r="AF212" i="1"/>
  <c r="AG212" i="1" s="1"/>
  <c r="AF2" i="1"/>
  <c r="AG2" i="1" s="1"/>
  <c r="AE62" i="1"/>
  <c r="AE167" i="1"/>
  <c r="AE122" i="1"/>
  <c r="AE227" i="1"/>
  <c r="AE77" i="1"/>
  <c r="AE182" i="1"/>
  <c r="AE32" i="1"/>
  <c r="AE137" i="1"/>
  <c r="X137" i="1" l="1"/>
  <c r="Y137" i="1"/>
  <c r="Z137" i="1" s="1"/>
  <c r="Y17" i="1"/>
  <c r="Z17" i="1" s="1"/>
  <c r="X17" i="1"/>
  <c r="Y212" i="1"/>
  <c r="Z212" i="1" s="1"/>
  <c r="X212" i="1"/>
  <c r="Y167" i="1"/>
  <c r="Z167" i="1" s="1"/>
  <c r="X167" i="1"/>
  <c r="Y182" i="1"/>
  <c r="Z182" i="1" s="1"/>
  <c r="X182" i="1"/>
  <c r="X92" i="1"/>
  <c r="Y92" i="1"/>
  <c r="Z92" i="1" s="1"/>
  <c r="Y77" i="1"/>
  <c r="Z77" i="1" s="1"/>
  <c r="X77" i="1"/>
  <c r="Y32" i="1"/>
  <c r="Z32" i="1" s="1"/>
  <c r="X32" i="1"/>
  <c r="Y107" i="1"/>
  <c r="Z107" i="1" s="1"/>
  <c r="X107" i="1"/>
  <c r="AA152" i="1"/>
  <c r="X152" i="1"/>
  <c r="Y152" i="1"/>
  <c r="Z152" i="1" s="1"/>
  <c r="Y62" i="1"/>
  <c r="Z62" i="1" s="1"/>
  <c r="X62" i="1"/>
  <c r="X47" i="1"/>
  <c r="Y47" i="1"/>
  <c r="Z47" i="1" s="1"/>
  <c r="Y122" i="1"/>
  <c r="Z122" i="1" s="1"/>
  <c r="X122" i="1"/>
  <c r="AA77" i="1"/>
  <c r="AA212" i="1"/>
  <c r="AA137" i="1"/>
  <c r="AA167" i="1"/>
  <c r="AA62" i="1"/>
  <c r="AA182" i="1"/>
  <c r="W240" i="1"/>
  <c r="AA227" i="1" s="1"/>
  <c r="AA47" i="1"/>
  <c r="AA32" i="1"/>
  <c r="V29" i="1"/>
  <c r="AA122" i="1"/>
  <c r="AA2" i="1"/>
  <c r="AA107" i="1"/>
  <c r="W200" i="1"/>
  <c r="V201" i="1"/>
  <c r="AA17" i="1"/>
  <c r="Y227" i="1" l="1"/>
  <c r="Z227" i="1" s="1"/>
  <c r="X227" i="1"/>
  <c r="W201" i="1"/>
  <c r="AA197" i="1" l="1"/>
  <c r="X197" i="1"/>
  <c r="Y197" i="1"/>
  <c r="Z197" i="1" s="1"/>
</calcChain>
</file>

<file path=xl/sharedStrings.xml><?xml version="1.0" encoding="utf-8"?>
<sst xmlns="http://schemas.openxmlformats.org/spreadsheetml/2006/main" count="1342" uniqueCount="75">
  <si>
    <t>site_code</t>
  </si>
  <si>
    <t>site_name</t>
  </si>
  <si>
    <t>latitude_N</t>
  </si>
  <si>
    <t>longitude_E</t>
  </si>
  <si>
    <t>date_MMDDYYYY</t>
  </si>
  <si>
    <t>depth_m_MLLW</t>
  </si>
  <si>
    <t>layer_number</t>
  </si>
  <si>
    <t>layer_thickness_cm</t>
  </si>
  <si>
    <t>layer_depth_cm</t>
  </si>
  <si>
    <t>layer_volume_cm3</t>
  </si>
  <si>
    <t>dry_bulk_density</t>
  </si>
  <si>
    <t>organic_dw_g</t>
  </si>
  <si>
    <t>organic_dw_percent</t>
  </si>
  <si>
    <t>organic_density</t>
  </si>
  <si>
    <t>inorganic_dw_g</t>
  </si>
  <si>
    <t>inorganic_dw_percent</t>
  </si>
  <si>
    <t>inorganic_density</t>
  </si>
  <si>
    <t>2017_H_07</t>
  </si>
  <si>
    <t>Blanquizal Bay</t>
  </si>
  <si>
    <t>8/20/2017</t>
  </si>
  <si>
    <t>NA</t>
  </si>
  <si>
    <t>2017_H_03</t>
  </si>
  <si>
    <t>Chusini</t>
  </si>
  <si>
    <t>6/25/2017</t>
  </si>
  <si>
    <t>2017_L_05</t>
  </si>
  <si>
    <t>Dunbar Inlet</t>
  </si>
  <si>
    <t>6/27/2017</t>
  </si>
  <si>
    <t>2017_M_07</t>
  </si>
  <si>
    <t>Garcia Cove</t>
  </si>
  <si>
    <t>7/26/2017</t>
  </si>
  <si>
    <t>2017_L_02</t>
  </si>
  <si>
    <t>Goat Mouth Inlet</t>
  </si>
  <si>
    <t>5/27/2017</t>
  </si>
  <si>
    <t>2017_L_07</t>
  </si>
  <si>
    <t>Hetta Cove</t>
  </si>
  <si>
    <t>7/22/2017</t>
  </si>
  <si>
    <t>2017_H_04</t>
  </si>
  <si>
    <t>Kaguk Cove</t>
  </si>
  <si>
    <t>6/24/2017</t>
  </si>
  <si>
    <t>2017_L_04</t>
  </si>
  <si>
    <t>Natzuhini Bay 1</t>
  </si>
  <si>
    <t>6/28/2017</t>
  </si>
  <si>
    <t>2017_H_05</t>
  </si>
  <si>
    <t>Naukati Bay</t>
  </si>
  <si>
    <t>7/25/2017</t>
  </si>
  <si>
    <t>2017_L_03</t>
  </si>
  <si>
    <t>North Pass</t>
  </si>
  <si>
    <t>5/26/2017</t>
  </si>
  <si>
    <t>2017_H_02</t>
  </si>
  <si>
    <t>Nossuk Bay</t>
  </si>
  <si>
    <t>5/29/2017</t>
  </si>
  <si>
    <t>2017_H_01</t>
  </si>
  <si>
    <t>Salt Lake Bay</t>
  </si>
  <si>
    <t>4/29/2017</t>
  </si>
  <si>
    <t>2017_L_01</t>
  </si>
  <si>
    <t>Soda Bay</t>
  </si>
  <si>
    <t>4/30/2017</t>
  </si>
  <si>
    <t>2017_M_03</t>
  </si>
  <si>
    <t>S Fish Egg Island</t>
  </si>
  <si>
    <t>5/25/2017</t>
  </si>
  <si>
    <t>2017_M_04</t>
  </si>
  <si>
    <t>S Wadleigh Island</t>
  </si>
  <si>
    <t>6/22/2017</t>
  </si>
  <si>
    <t>2017_M_06</t>
  </si>
  <si>
    <t>Trocadero Bay</t>
  </si>
  <si>
    <t>8/21/2017</t>
  </si>
  <si>
    <t>avg</t>
  </si>
  <si>
    <t>ster</t>
  </si>
  <si>
    <t>%OC</t>
  </si>
  <si>
    <t>C density</t>
  </si>
  <si>
    <t>om_g_m2</t>
  </si>
  <si>
    <t>t/ha soil</t>
  </si>
  <si>
    <t>g C/ha</t>
  </si>
  <si>
    <t>OC g m2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</si>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</sst>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1"/>
  <sheetViews>
    <sheetView tabSelected="1" topLeftCell="U94" workbookViewId="0">
      <selection activeCell="X110" sqref="X110:AA115"/>
    </sheetView>
  </sheetViews>
  <sheetFormatPr baseColWidth="10" defaultRowHeight="16" x14ac:dyDescent="0.2"/>
  <cols>
    <col min="11" max="14" width="10.83203125" style="1"/>
    <col min="15" max="18" width="10.83203125" style="4"/>
    <col min="19" max="19" width="13.5" customWidth="1"/>
    <col min="20" max="20" width="13.5" style="5" customWidth="1"/>
    <col min="21" max="23" width="13.5" style="6" customWidth="1"/>
    <col min="24" max="26" width="10.83203125" style="6"/>
    <col min="27" max="27" width="13.5" style="6" customWidth="1"/>
    <col min="29" max="29" width="18.33203125" style="3" customWidth="1"/>
    <col min="30" max="33" width="10.83203125" style="2"/>
    <col min="34" max="34" width="14.6640625" customWidth="1"/>
    <col min="36" max="39" width="10.83203125" style="7"/>
    <col min="45" max="45" width="10.83203125" style="6"/>
    <col min="46" max="47" width="10.83203125" style="7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66</v>
      </c>
      <c r="N1" s="1" t="s">
        <v>67</v>
      </c>
      <c r="O1" s="4" t="s">
        <v>69</v>
      </c>
      <c r="P1" s="4" t="s">
        <v>66</v>
      </c>
      <c r="R1" s="4" t="s">
        <v>67</v>
      </c>
      <c r="S1" t="s">
        <v>11</v>
      </c>
      <c r="T1" s="5" t="s">
        <v>70</v>
      </c>
      <c r="U1" s="6" t="s">
        <v>71</v>
      </c>
      <c r="V1" s="6" t="s">
        <v>72</v>
      </c>
      <c r="W1" s="6" t="s">
        <v>73</v>
      </c>
      <c r="X1" s="6" t="s">
        <v>66</v>
      </c>
      <c r="Z1" s="6" t="s">
        <v>67</v>
      </c>
      <c r="AA1" s="6" t="s">
        <v>74</v>
      </c>
      <c r="AC1" s="3" t="s">
        <v>12</v>
      </c>
      <c r="AD1" s="2" t="s">
        <v>68</v>
      </c>
      <c r="AE1" s="2" t="s">
        <v>66</v>
      </c>
      <c r="AG1" s="2" t="s">
        <v>67</v>
      </c>
      <c r="AH1" t="s">
        <v>13</v>
      </c>
      <c r="AI1" t="s">
        <v>14</v>
      </c>
      <c r="AJ1" s="7" t="s">
        <v>15</v>
      </c>
      <c r="AK1" s="7" t="s">
        <v>66</v>
      </c>
      <c r="AM1" s="7" t="s">
        <v>67</v>
      </c>
      <c r="AN1" t="s">
        <v>16</v>
      </c>
      <c r="AV1" s="2"/>
      <c r="AX1" s="2"/>
    </row>
    <row r="2" spans="1:50" x14ac:dyDescent="0.2">
      <c r="A2" t="s">
        <v>17</v>
      </c>
      <c r="B2" t="s">
        <v>18</v>
      </c>
      <c r="C2">
        <v>55.620820000000002</v>
      </c>
      <c r="D2">
        <v>-133.38664</v>
      </c>
      <c r="E2" t="s">
        <v>19</v>
      </c>
      <c r="F2">
        <v>-0.55000000000000004</v>
      </c>
      <c r="G2">
        <v>1</v>
      </c>
      <c r="H2">
        <v>1.2</v>
      </c>
      <c r="I2">
        <v>0</v>
      </c>
      <c r="J2">
        <v>23.5619449</v>
      </c>
      <c r="K2" s="1">
        <v>1.189713757</v>
      </c>
      <c r="L2" s="1">
        <f>AVERAGE(K2:K16)</f>
        <v>1.3315010192000001</v>
      </c>
      <c r="M2" s="1">
        <f>STDEV(K2:K16)</f>
        <v>0.15053513566982196</v>
      </c>
      <c r="N2" s="1">
        <f>M2/SQRT(COUNT(K2:K16))</f>
        <v>3.8868004897886305E-2</v>
      </c>
      <c r="O2" s="4">
        <f>K2*(AD2/100)</f>
        <v>6.7916853949449522E-3</v>
      </c>
      <c r="P2" s="4">
        <f>AVERAGE(O2:O16)</f>
        <v>9.3044633017712163E-3</v>
      </c>
      <c r="Q2" s="4">
        <f>STDEV(O2:O16)</f>
        <v>1.5237870129064573E-3</v>
      </c>
      <c r="R2" s="4">
        <f>Q2/SQRT(COUNT(O2:O16))</f>
        <v>3.9344011494359035E-4</v>
      </c>
      <c r="S2">
        <v>0.51315</v>
      </c>
      <c r="T2" s="5">
        <f>S2*(1000/19.63)</f>
        <v>26.141110545084057</v>
      </c>
      <c r="U2" s="6">
        <f>10000*0.01*K2</f>
        <v>118.97137570000001</v>
      </c>
      <c r="V2" s="6">
        <f>AD2*(U2*1000)</f>
        <v>67916.85394944952</v>
      </c>
      <c r="W2" s="6">
        <f>V2/1000</f>
        <v>67.916853949449518</v>
      </c>
      <c r="X2" s="6">
        <f>AVERAGE(W2:W16)</f>
        <v>93.044633017712172</v>
      </c>
      <c r="Y2" s="6">
        <f>STDEV(W2:W16)</f>
        <v>15.237870129064595</v>
      </c>
      <c r="Z2" s="6">
        <f>Y2/SQRT(COUNT(W2:W16))</f>
        <v>3.9344011494359088</v>
      </c>
      <c r="AA2" s="6">
        <f>SUM(W2:W16)</f>
        <v>1395.6694952656826</v>
      </c>
      <c r="AC2" s="3">
        <v>1.9364289779999999</v>
      </c>
      <c r="AD2" s="2">
        <f>0.3134*(AC2-0.1149)</f>
        <v>0.57086718170520001</v>
      </c>
      <c r="AE2" s="2">
        <f>AVERAGE(AD2:AD16)</f>
        <v>0.70987953929045333</v>
      </c>
      <c r="AF2" s="2">
        <f>STDEV(AD2:AD16)</f>
        <v>0.15340073196620846</v>
      </c>
      <c r="AG2" s="2">
        <f>AF2/SQRT(COUNT(AD2:AD16))</f>
        <v>3.9607898680076872E-2</v>
      </c>
      <c r="AH2">
        <v>0.610501615</v>
      </c>
      <c r="AI2" t="s">
        <v>20</v>
      </c>
      <c r="AJ2" s="7" t="s">
        <v>20</v>
      </c>
      <c r="AK2" s="7">
        <f>AVERAGE(AJ2:AJ16)</f>
        <v>4.951687819</v>
      </c>
      <c r="AL2" s="7">
        <f>STDEV(AJ2:AJ16)</f>
        <v>2.7172295886707971</v>
      </c>
      <c r="AM2" s="7">
        <f>AL2/SQRT(COUNT(AJ2:AJ16))</f>
        <v>1.5687932344691009</v>
      </c>
      <c r="AN2" t="s">
        <v>20</v>
      </c>
      <c r="AV2" s="2"/>
      <c r="AX2" s="2"/>
    </row>
    <row r="3" spans="1:50" x14ac:dyDescent="0.2">
      <c r="A3" t="s">
        <v>17</v>
      </c>
      <c r="B3" t="s">
        <v>18</v>
      </c>
      <c r="C3">
        <v>55.620820000000002</v>
      </c>
      <c r="D3">
        <v>-133.38664</v>
      </c>
      <c r="E3" t="s">
        <v>19</v>
      </c>
      <c r="F3">
        <v>-0.55000000000000004</v>
      </c>
      <c r="G3">
        <v>2</v>
      </c>
      <c r="H3">
        <v>1.2</v>
      </c>
      <c r="I3">
        <v>2</v>
      </c>
      <c r="J3">
        <v>23.5619449</v>
      </c>
      <c r="K3" s="1">
        <v>1.148415384</v>
      </c>
      <c r="O3" s="4">
        <f>K3*(AD3/100)</f>
        <v>8.7789548807727623E-3</v>
      </c>
      <c r="S3">
        <v>0.65017999999999998</v>
      </c>
      <c r="T3" s="5">
        <f t="shared" ref="T3:T51" si="0">S3*(1000/19.63)</f>
        <v>33.12175241976567</v>
      </c>
      <c r="U3" s="6">
        <f t="shared" ref="U3:U17" si="1">10000*0.01*K3</f>
        <v>114.8415384</v>
      </c>
      <c r="V3" s="6">
        <f>AD3*(U3*1000)</f>
        <v>87789.548807727639</v>
      </c>
      <c r="W3" s="6">
        <f t="shared" ref="W3:W66" si="2">V3/1000</f>
        <v>87.789548807727641</v>
      </c>
      <c r="AC3" s="3">
        <v>2.5540854639999999</v>
      </c>
      <c r="AD3" s="2">
        <f>0.3134*(AC3-0.1149)</f>
        <v>0.76444072441760003</v>
      </c>
      <c r="AH3">
        <v>0.74667671400000002</v>
      </c>
      <c r="AI3">
        <v>0.40412999999999999</v>
      </c>
      <c r="AJ3" s="7">
        <v>1.948794065</v>
      </c>
      <c r="AN3">
        <v>0.46410910900000002</v>
      </c>
      <c r="AV3" s="2"/>
      <c r="AX3" s="2"/>
    </row>
    <row r="4" spans="1:50" x14ac:dyDescent="0.2">
      <c r="A4" t="s">
        <v>17</v>
      </c>
      <c r="B4" t="s">
        <v>18</v>
      </c>
      <c r="C4">
        <v>55.620820000000002</v>
      </c>
      <c r="D4">
        <v>-133.38664</v>
      </c>
      <c r="E4" t="s">
        <v>19</v>
      </c>
      <c r="F4">
        <v>-0.55000000000000004</v>
      </c>
      <c r="G4">
        <v>3</v>
      </c>
      <c r="H4">
        <v>1</v>
      </c>
      <c r="I4">
        <v>4</v>
      </c>
      <c r="J4">
        <v>19.63495408</v>
      </c>
      <c r="K4" s="1">
        <v>1.1591791810000001</v>
      </c>
      <c r="O4" s="4">
        <f>K4*(AD4/100)</f>
        <v>9.4308057948910302E-3</v>
      </c>
      <c r="S4">
        <v>0.57735999999999998</v>
      </c>
      <c r="T4" s="5">
        <f t="shared" si="0"/>
        <v>29.412124299541521</v>
      </c>
      <c r="U4" s="6">
        <f t="shared" si="1"/>
        <v>115.91791810000001</v>
      </c>
      <c r="V4" s="6">
        <f>AD4*(U4*1000)</f>
        <v>94308.057948910297</v>
      </c>
      <c r="W4" s="6">
        <f t="shared" si="2"/>
        <v>94.308057948910303</v>
      </c>
      <c r="AC4" s="3">
        <v>2.7108674160000001</v>
      </c>
      <c r="AD4" s="2">
        <f>0.3134*(AC4-0.1149)</f>
        <v>0.81357618817440003</v>
      </c>
      <c r="AH4">
        <v>0.66926369200000002</v>
      </c>
      <c r="AI4" t="s">
        <v>20</v>
      </c>
      <c r="AJ4" s="7" t="s">
        <v>20</v>
      </c>
      <c r="AN4" t="s">
        <v>20</v>
      </c>
      <c r="AV4" s="2"/>
      <c r="AX4" s="2"/>
    </row>
    <row r="5" spans="1:50" x14ac:dyDescent="0.2">
      <c r="A5" t="s">
        <v>17</v>
      </c>
      <c r="B5" t="s">
        <v>18</v>
      </c>
      <c r="C5">
        <v>55.620820000000002</v>
      </c>
      <c r="D5">
        <v>-133.38664</v>
      </c>
      <c r="E5" t="s">
        <v>19</v>
      </c>
      <c r="F5">
        <v>-0.55000000000000004</v>
      </c>
      <c r="G5">
        <v>4</v>
      </c>
      <c r="H5">
        <v>0.9</v>
      </c>
      <c r="I5">
        <v>6</v>
      </c>
      <c r="J5">
        <v>17.671458680000001</v>
      </c>
      <c r="K5" s="1">
        <v>1.305195028</v>
      </c>
      <c r="O5" s="4">
        <f>K5*(AD5/100)</f>
        <v>1.0170097149086739E-2</v>
      </c>
      <c r="S5">
        <v>0.55864999999999998</v>
      </c>
      <c r="T5" s="5">
        <f t="shared" si="0"/>
        <v>28.458991339786042</v>
      </c>
      <c r="U5" s="6">
        <f t="shared" si="1"/>
        <v>130.5195028</v>
      </c>
      <c r="V5" s="6">
        <f>AD5*(U5*1000)</f>
        <v>101700.97149086739</v>
      </c>
      <c r="W5" s="6">
        <f t="shared" si="2"/>
        <v>101.70097149086739</v>
      </c>
      <c r="AC5" s="3">
        <v>2.601183791</v>
      </c>
      <c r="AD5" s="2">
        <f>0.3134*(AC5-0.1149)</f>
        <v>0.77920134009940001</v>
      </c>
      <c r="AH5">
        <v>0.72914720200000005</v>
      </c>
      <c r="AI5" t="s">
        <v>20</v>
      </c>
      <c r="AJ5" s="7" t="s">
        <v>20</v>
      </c>
      <c r="AN5" t="s">
        <v>20</v>
      </c>
      <c r="AV5" s="2"/>
      <c r="AX5" s="2"/>
    </row>
    <row r="6" spans="1:50" x14ac:dyDescent="0.2">
      <c r="A6" t="s">
        <v>17</v>
      </c>
      <c r="B6" t="s">
        <v>18</v>
      </c>
      <c r="C6">
        <v>55.620820000000002</v>
      </c>
      <c r="D6">
        <v>-133.38664</v>
      </c>
      <c r="E6" t="s">
        <v>19</v>
      </c>
      <c r="F6">
        <v>-0.55000000000000004</v>
      </c>
      <c r="G6">
        <v>5</v>
      </c>
      <c r="H6">
        <v>0.9</v>
      </c>
      <c r="I6">
        <v>8</v>
      </c>
      <c r="J6">
        <v>17.671458680000001</v>
      </c>
      <c r="K6" s="1">
        <v>1.2951115369999999</v>
      </c>
      <c r="O6" s="4">
        <f>K6*(AD6/100)</f>
        <v>9.3613554669087686E-3</v>
      </c>
      <c r="S6">
        <v>0.51849000000000001</v>
      </c>
      <c r="T6" s="5">
        <f t="shared" si="0"/>
        <v>26.41314314824249</v>
      </c>
      <c r="U6" s="6">
        <f t="shared" si="1"/>
        <v>129.51115369999999</v>
      </c>
      <c r="V6" s="6">
        <f>AD6*(U6*1000)</f>
        <v>93613.554669087694</v>
      </c>
      <c r="W6" s="6">
        <f t="shared" si="2"/>
        <v>93.613554669087691</v>
      </c>
      <c r="AC6" s="3">
        <v>2.4212890749999998</v>
      </c>
      <c r="AD6" s="2">
        <f>0.3134*(AC6-0.1149)</f>
        <v>0.72282233610499991</v>
      </c>
      <c r="AH6">
        <v>0.67150238100000004</v>
      </c>
      <c r="AI6" t="s">
        <v>20</v>
      </c>
      <c r="AJ6" s="7" t="s">
        <v>20</v>
      </c>
      <c r="AN6" t="s">
        <v>20</v>
      </c>
      <c r="AV6" s="2"/>
      <c r="AX6" s="2"/>
    </row>
    <row r="7" spans="1:50" x14ac:dyDescent="0.2">
      <c r="A7" t="s">
        <v>17</v>
      </c>
      <c r="B7" t="s">
        <v>18</v>
      </c>
      <c r="C7">
        <v>55.620820000000002</v>
      </c>
      <c r="D7">
        <v>-133.38664</v>
      </c>
      <c r="E7" t="s">
        <v>19</v>
      </c>
      <c r="F7">
        <v>-0.55000000000000004</v>
      </c>
      <c r="G7">
        <v>6</v>
      </c>
      <c r="H7">
        <v>0.9</v>
      </c>
      <c r="I7">
        <v>10</v>
      </c>
      <c r="J7">
        <v>17.671458680000001</v>
      </c>
      <c r="K7" s="1">
        <v>1.312509082</v>
      </c>
      <c r="O7" s="4">
        <f>K7*(AD7/100)</f>
        <v>1.0179483106685674E-2</v>
      </c>
      <c r="S7">
        <v>0.55691000000000002</v>
      </c>
      <c r="T7" s="5">
        <f t="shared" si="0"/>
        <v>28.370351502801839</v>
      </c>
      <c r="U7" s="6">
        <f t="shared" si="1"/>
        <v>131.2509082</v>
      </c>
      <c r="V7" s="6">
        <f>AD7*(U7*1000)</f>
        <v>101794.83106685673</v>
      </c>
      <c r="W7" s="6">
        <f t="shared" si="2"/>
        <v>101.79483106685673</v>
      </c>
      <c r="AC7" s="3">
        <v>2.5896105889999999</v>
      </c>
      <c r="AD7" s="2">
        <f>0.3134*(AC7-0.1149)</f>
        <v>0.77557429859259996</v>
      </c>
      <c r="AH7">
        <v>0.73094943300000004</v>
      </c>
      <c r="AI7" t="s">
        <v>20</v>
      </c>
      <c r="AJ7" s="7" t="s">
        <v>20</v>
      </c>
      <c r="AN7" t="s">
        <v>20</v>
      </c>
      <c r="AV7" s="2"/>
      <c r="AX7" s="2"/>
    </row>
    <row r="8" spans="1:50" x14ac:dyDescent="0.2">
      <c r="A8" t="s">
        <v>17</v>
      </c>
      <c r="B8" t="s">
        <v>18</v>
      </c>
      <c r="C8">
        <v>55.620820000000002</v>
      </c>
      <c r="D8">
        <v>-133.38664</v>
      </c>
      <c r="E8" t="s">
        <v>19</v>
      </c>
      <c r="F8">
        <v>-0.55000000000000004</v>
      </c>
      <c r="G8">
        <v>7</v>
      </c>
      <c r="H8">
        <v>1</v>
      </c>
      <c r="I8">
        <v>12</v>
      </c>
      <c r="J8">
        <v>19.63495408</v>
      </c>
      <c r="K8" s="1">
        <v>1.3529392469999999</v>
      </c>
      <c r="O8" s="4">
        <f>K8*(AD8/100)</f>
        <v>1.13978983334937E-2</v>
      </c>
      <c r="S8">
        <v>0.69579999999999997</v>
      </c>
      <c r="T8" s="5">
        <f t="shared" si="0"/>
        <v>35.445746306673463</v>
      </c>
      <c r="U8" s="6">
        <f t="shared" si="1"/>
        <v>135.29392469999999</v>
      </c>
      <c r="V8" s="6">
        <f>AD8*(U8*1000)</f>
        <v>113978.983334937</v>
      </c>
      <c r="W8" s="6">
        <f t="shared" si="2"/>
        <v>113.978983334937</v>
      </c>
      <c r="AC8" s="3">
        <v>2.8030128159999999</v>
      </c>
      <c r="AD8" s="2">
        <f>0.3134*(AC8-0.1149)</f>
        <v>0.84245455653439993</v>
      </c>
      <c r="AH8">
        <v>0.94137512800000001</v>
      </c>
      <c r="AI8">
        <v>1.8588</v>
      </c>
      <c r="AJ8" s="7">
        <v>7.2407313340000004</v>
      </c>
      <c r="AN8">
        <v>2.514843473</v>
      </c>
      <c r="AV8" s="2"/>
      <c r="AX8" s="2"/>
    </row>
    <row r="9" spans="1:50" x14ac:dyDescent="0.2">
      <c r="A9" t="s">
        <v>17</v>
      </c>
      <c r="B9" t="s">
        <v>18</v>
      </c>
      <c r="C9">
        <v>55.620820000000002</v>
      </c>
      <c r="D9">
        <v>-133.38664</v>
      </c>
      <c r="E9" t="s">
        <v>19</v>
      </c>
      <c r="F9">
        <v>-0.55000000000000004</v>
      </c>
      <c r="G9">
        <v>8</v>
      </c>
      <c r="H9">
        <v>1.1000000000000001</v>
      </c>
      <c r="I9">
        <v>14</v>
      </c>
      <c r="J9">
        <v>21.59844949</v>
      </c>
      <c r="K9" s="1">
        <v>1.2953508540000001</v>
      </c>
      <c r="O9" s="4">
        <f>K9*(AD9/100)</f>
        <v>1.1926984049575762E-2</v>
      </c>
      <c r="S9">
        <v>0.80415000000000003</v>
      </c>
      <c r="T9" s="5">
        <f t="shared" si="0"/>
        <v>40.965359144167095</v>
      </c>
      <c r="U9" s="6">
        <f t="shared" si="1"/>
        <v>129.53508540000001</v>
      </c>
      <c r="V9" s="6">
        <f>AD9*(U9*1000)</f>
        <v>119269.84049575763</v>
      </c>
      <c r="W9" s="6">
        <f t="shared" si="2"/>
        <v>119.26984049575763</v>
      </c>
      <c r="AC9" s="3">
        <v>3.0528488509999998</v>
      </c>
      <c r="AD9" s="2">
        <f>0.3134*(AC9-0.1149)</f>
        <v>0.92075316990339995</v>
      </c>
      <c r="AH9">
        <v>1.0416563889999999</v>
      </c>
      <c r="AI9" t="s">
        <v>20</v>
      </c>
      <c r="AJ9" s="7" t="s">
        <v>20</v>
      </c>
      <c r="AN9" t="s">
        <v>20</v>
      </c>
      <c r="AV9" s="2"/>
      <c r="AX9" s="2"/>
    </row>
    <row r="10" spans="1:50" x14ac:dyDescent="0.2">
      <c r="A10" t="s">
        <v>17</v>
      </c>
      <c r="B10" t="s">
        <v>18</v>
      </c>
      <c r="C10">
        <v>55.620820000000002</v>
      </c>
      <c r="D10">
        <v>-133.38664</v>
      </c>
      <c r="E10" t="s">
        <v>19</v>
      </c>
      <c r="F10">
        <v>-0.55000000000000004</v>
      </c>
      <c r="G10">
        <v>9</v>
      </c>
      <c r="H10">
        <v>1</v>
      </c>
      <c r="I10">
        <v>16</v>
      </c>
      <c r="J10">
        <v>19.63495408</v>
      </c>
      <c r="K10" s="1">
        <v>1.1743078140000001</v>
      </c>
      <c r="O10" s="4">
        <f>K10*(AD10/100)</f>
        <v>1.1245752588223148E-2</v>
      </c>
      <c r="S10">
        <v>0.68152999999999997</v>
      </c>
      <c r="T10" s="5">
        <f t="shared" si="0"/>
        <v>34.718797758532858</v>
      </c>
      <c r="U10" s="6">
        <f t="shared" si="1"/>
        <v>117.4307814</v>
      </c>
      <c r="V10" s="6">
        <f>AD10*(U10*1000)</f>
        <v>112457.52588223148</v>
      </c>
      <c r="W10" s="6">
        <f t="shared" si="2"/>
        <v>112.45752588223148</v>
      </c>
      <c r="AC10" s="3">
        <v>3.1705779600000001</v>
      </c>
      <c r="AD10" s="2">
        <f>0.3134*(AC10-0.1149)</f>
        <v>0.95764947266400013</v>
      </c>
      <c r="AH10">
        <v>0.80032600399999998</v>
      </c>
      <c r="AI10" t="s">
        <v>20</v>
      </c>
      <c r="AJ10" s="7" t="s">
        <v>20</v>
      </c>
      <c r="AN10" t="s">
        <v>20</v>
      </c>
      <c r="AV10" s="2"/>
      <c r="AX10" s="2"/>
    </row>
    <row r="11" spans="1:50" x14ac:dyDescent="0.2">
      <c r="A11" t="s">
        <v>17</v>
      </c>
      <c r="B11" t="s">
        <v>18</v>
      </c>
      <c r="C11">
        <v>55.620820000000002</v>
      </c>
      <c r="D11">
        <v>-133.38664</v>
      </c>
      <c r="E11" t="s">
        <v>19</v>
      </c>
      <c r="F11">
        <v>-0.55000000000000004</v>
      </c>
      <c r="G11">
        <v>10</v>
      </c>
      <c r="H11">
        <v>0.9</v>
      </c>
      <c r="I11">
        <v>18</v>
      </c>
      <c r="J11">
        <v>17.671458680000001</v>
      </c>
      <c r="K11" s="1">
        <v>1.241364417</v>
      </c>
      <c r="O11" s="4">
        <f>K11*(AD11/100)</f>
        <v>1.009463425964705E-2</v>
      </c>
      <c r="S11">
        <v>0.55325999999999997</v>
      </c>
      <c r="T11" s="5">
        <f t="shared" si="0"/>
        <v>28.184411614875192</v>
      </c>
      <c r="U11" s="6">
        <f t="shared" si="1"/>
        <v>124.13644170000001</v>
      </c>
      <c r="V11" s="6">
        <f>AD11*(U11*1000)</f>
        <v>100946.34259647051</v>
      </c>
      <c r="W11" s="6">
        <f t="shared" si="2"/>
        <v>100.94634259647052</v>
      </c>
      <c r="AC11" s="3">
        <v>2.7096307820000001</v>
      </c>
      <c r="AD11" s="2">
        <f>0.3134*(AC11-0.1149)</f>
        <v>0.81318862707880002</v>
      </c>
      <c r="AH11">
        <v>0.68679727700000004</v>
      </c>
      <c r="AI11" t="s">
        <v>20</v>
      </c>
      <c r="AJ11" s="7" t="s">
        <v>20</v>
      </c>
      <c r="AN11" t="s">
        <v>20</v>
      </c>
      <c r="AV11" s="2"/>
      <c r="AX11" s="2"/>
    </row>
    <row r="12" spans="1:50" x14ac:dyDescent="0.2">
      <c r="A12" t="s">
        <v>17</v>
      </c>
      <c r="B12" t="s">
        <v>18</v>
      </c>
      <c r="C12">
        <v>55.620820000000002</v>
      </c>
      <c r="D12">
        <v>-133.38664</v>
      </c>
      <c r="E12" t="s">
        <v>19</v>
      </c>
      <c r="F12">
        <v>-0.55000000000000004</v>
      </c>
      <c r="G12">
        <v>11</v>
      </c>
      <c r="H12">
        <v>1</v>
      </c>
      <c r="I12">
        <v>20</v>
      </c>
      <c r="J12">
        <v>19.63495408</v>
      </c>
      <c r="K12" s="1">
        <v>1.371114996</v>
      </c>
      <c r="O12" s="4">
        <f>K12*(AD12/100)</f>
        <v>7.8426887225264228E-3</v>
      </c>
      <c r="S12">
        <v>0.49624000000000001</v>
      </c>
      <c r="T12" s="5">
        <f t="shared" si="0"/>
        <v>25.279673968415693</v>
      </c>
      <c r="U12" s="6">
        <f t="shared" si="1"/>
        <v>137.1114996</v>
      </c>
      <c r="V12" s="6">
        <f>AD12*(U12*1000)</f>
        <v>78426.887225264218</v>
      </c>
      <c r="W12" s="6">
        <f t="shared" si="2"/>
        <v>78.426887225264224</v>
      </c>
      <c r="AC12" s="3">
        <v>1.940022862</v>
      </c>
      <c r="AD12" s="2">
        <f>0.3134*(AC12-0.1149)</f>
        <v>0.57199350495080004</v>
      </c>
      <c r="AH12">
        <v>0.68040210599999995</v>
      </c>
      <c r="AI12" t="s">
        <v>20</v>
      </c>
      <c r="AJ12" s="7" t="s">
        <v>20</v>
      </c>
      <c r="AN12" t="s">
        <v>20</v>
      </c>
      <c r="AV12" s="2"/>
      <c r="AX12" s="2"/>
    </row>
    <row r="13" spans="1:50" x14ac:dyDescent="0.2">
      <c r="A13" t="s">
        <v>17</v>
      </c>
      <c r="B13" t="s">
        <v>18</v>
      </c>
      <c r="C13">
        <v>55.620820000000002</v>
      </c>
      <c r="D13">
        <v>-133.38664</v>
      </c>
      <c r="E13" t="s">
        <v>19</v>
      </c>
      <c r="F13">
        <v>-0.55000000000000004</v>
      </c>
      <c r="G13">
        <v>12</v>
      </c>
      <c r="H13">
        <v>1</v>
      </c>
      <c r="I13">
        <v>22</v>
      </c>
      <c r="J13">
        <v>19.63495408</v>
      </c>
      <c r="K13" s="1">
        <v>1.6691620389999999</v>
      </c>
      <c r="O13" s="4">
        <f>K13*(AD13/100)</f>
        <v>8.2396759011983279E-3</v>
      </c>
      <c r="S13">
        <v>0.53073999999999999</v>
      </c>
      <c r="T13" s="5">
        <f t="shared" si="0"/>
        <v>27.037187977585329</v>
      </c>
      <c r="U13" s="6">
        <f t="shared" si="1"/>
        <v>166.9162039</v>
      </c>
      <c r="V13" s="6">
        <f>AD13*(U13*1000)</f>
        <v>82396.759011983289</v>
      </c>
      <c r="W13" s="6">
        <f t="shared" si="2"/>
        <v>82.396759011983292</v>
      </c>
      <c r="AC13" s="3">
        <v>1.6900163450000001</v>
      </c>
      <c r="AD13" s="2">
        <f>0.3134*(AC13-0.1149)</f>
        <v>0.49364146252300006</v>
      </c>
      <c r="AH13">
        <v>0.88589106100000004</v>
      </c>
      <c r="AI13">
        <v>1.44892</v>
      </c>
      <c r="AJ13" s="7">
        <v>5.6655380580000001</v>
      </c>
      <c r="AN13">
        <v>2.4184822619999999</v>
      </c>
      <c r="AV13" s="2"/>
      <c r="AX13" s="2"/>
    </row>
    <row r="14" spans="1:50" x14ac:dyDescent="0.2">
      <c r="A14" t="s">
        <v>17</v>
      </c>
      <c r="B14" t="s">
        <v>18</v>
      </c>
      <c r="C14">
        <v>55.620820000000002</v>
      </c>
      <c r="D14">
        <v>-133.38664</v>
      </c>
      <c r="E14" t="s">
        <v>19</v>
      </c>
      <c r="F14">
        <v>-0.55000000000000004</v>
      </c>
      <c r="G14">
        <v>13</v>
      </c>
      <c r="H14">
        <v>0.9</v>
      </c>
      <c r="I14">
        <v>24</v>
      </c>
      <c r="J14">
        <v>17.671458680000001</v>
      </c>
      <c r="K14" s="1">
        <v>1.5625342820000001</v>
      </c>
      <c r="O14" s="4">
        <f>K14*(AD14/100)</f>
        <v>8.6265582852675503E-3</v>
      </c>
      <c r="S14">
        <v>0.48859999999999998</v>
      </c>
      <c r="T14" s="5">
        <f t="shared" si="0"/>
        <v>24.89047376464595</v>
      </c>
      <c r="U14" s="6">
        <f t="shared" si="1"/>
        <v>156.2534282</v>
      </c>
      <c r="V14" s="6">
        <f>AD14*(U14*1000)</f>
        <v>86265.582852675507</v>
      </c>
      <c r="W14" s="6">
        <f t="shared" si="2"/>
        <v>86.265582852675507</v>
      </c>
      <c r="AC14" s="3">
        <v>1.876506947</v>
      </c>
      <c r="AD14" s="2">
        <f>0.3134*(AC14-0.1149)</f>
        <v>0.55208761718980004</v>
      </c>
      <c r="AH14">
        <v>0.76345425</v>
      </c>
      <c r="AI14" t="s">
        <v>20</v>
      </c>
      <c r="AJ14" s="7" t="s">
        <v>20</v>
      </c>
      <c r="AN14" t="s">
        <v>20</v>
      </c>
      <c r="AV14" s="2"/>
      <c r="AX14" s="2"/>
    </row>
    <row r="15" spans="1:50" x14ac:dyDescent="0.2">
      <c r="A15" t="s">
        <v>17</v>
      </c>
      <c r="B15" t="s">
        <v>18</v>
      </c>
      <c r="C15">
        <v>55.620820000000002</v>
      </c>
      <c r="D15">
        <v>-133.38664</v>
      </c>
      <c r="E15" t="s">
        <v>19</v>
      </c>
      <c r="F15">
        <v>-0.55000000000000004</v>
      </c>
      <c r="G15">
        <v>14</v>
      </c>
      <c r="H15">
        <v>1</v>
      </c>
      <c r="I15">
        <v>26</v>
      </c>
      <c r="J15">
        <v>19.63495408</v>
      </c>
      <c r="K15" s="1">
        <v>1.469482937</v>
      </c>
      <c r="O15" s="4">
        <f>K15*(AD15/100)</f>
        <v>7.5105187015500705E-3</v>
      </c>
      <c r="S15">
        <v>0.47887999999999997</v>
      </c>
      <c r="T15" s="5">
        <f t="shared" si="0"/>
        <v>24.395313295975548</v>
      </c>
      <c r="U15" s="6">
        <f t="shared" si="1"/>
        <v>146.94829369999999</v>
      </c>
      <c r="V15" s="6">
        <f>AD15*(U15*1000)</f>
        <v>75105.187015500691</v>
      </c>
      <c r="W15" s="6">
        <f t="shared" si="2"/>
        <v>75.10518701550069</v>
      </c>
      <c r="AC15" s="3">
        <v>1.745721364</v>
      </c>
      <c r="AD15" s="2">
        <f>0.3134*(AC15-0.1149)</f>
        <v>0.51109941547760007</v>
      </c>
      <c r="AH15">
        <v>0.70370598900000003</v>
      </c>
      <c r="AI15" t="s">
        <v>20</v>
      </c>
      <c r="AJ15" s="7" t="s">
        <v>20</v>
      </c>
      <c r="AN15" t="s">
        <v>20</v>
      </c>
      <c r="AV15" s="2"/>
      <c r="AX15" s="2"/>
    </row>
    <row r="16" spans="1:50" x14ac:dyDescent="0.2">
      <c r="A16" t="s">
        <v>17</v>
      </c>
      <c r="B16" t="s">
        <v>18</v>
      </c>
      <c r="C16">
        <v>55.620820000000002</v>
      </c>
      <c r="D16">
        <v>-133.38664</v>
      </c>
      <c r="E16" t="s">
        <v>19</v>
      </c>
      <c r="F16">
        <v>-0.55000000000000004</v>
      </c>
      <c r="G16">
        <v>15</v>
      </c>
      <c r="H16">
        <v>1</v>
      </c>
      <c r="I16">
        <v>28</v>
      </c>
      <c r="J16">
        <v>19.63495408</v>
      </c>
      <c r="K16" s="1">
        <v>1.426134733</v>
      </c>
      <c r="O16" s="4">
        <f>K16*(AD16/100)</f>
        <v>7.9698568917963009E-3</v>
      </c>
      <c r="S16">
        <v>0.50470000000000004</v>
      </c>
      <c r="T16" s="5">
        <f t="shared" si="0"/>
        <v>25.710646968925118</v>
      </c>
      <c r="U16" s="6">
        <f t="shared" si="1"/>
        <v>142.61347330000001</v>
      </c>
      <c r="V16" s="6">
        <f>AD16*(U16*1000)</f>
        <v>79698.568917963014</v>
      </c>
      <c r="W16" s="6">
        <f t="shared" si="2"/>
        <v>79.698568917963016</v>
      </c>
      <c r="AC16" s="3">
        <v>1.898062712</v>
      </c>
      <c r="AD16" s="2">
        <f>0.3134*(AC16-0.1149)</f>
        <v>0.55884319394080006</v>
      </c>
      <c r="AH16">
        <v>0.71977020000000003</v>
      </c>
      <c r="AI16" t="s">
        <v>20</v>
      </c>
      <c r="AJ16" s="7" t="s">
        <v>20</v>
      </c>
      <c r="AN16" t="s">
        <v>20</v>
      </c>
      <c r="AV16" s="2"/>
      <c r="AX16" s="2"/>
    </row>
    <row r="17" spans="1:50" x14ac:dyDescent="0.2">
      <c r="A17" t="s">
        <v>21</v>
      </c>
      <c r="B17" t="s">
        <v>22</v>
      </c>
      <c r="C17">
        <v>55.806919999999998</v>
      </c>
      <c r="D17">
        <v>-133.17099999999999</v>
      </c>
      <c r="E17" t="s">
        <v>23</v>
      </c>
      <c r="F17">
        <v>-1.1000000000000001</v>
      </c>
      <c r="G17">
        <v>1</v>
      </c>
      <c r="H17">
        <v>1.1000000000000001</v>
      </c>
      <c r="I17">
        <v>0</v>
      </c>
      <c r="J17">
        <v>21.59844949</v>
      </c>
      <c r="K17" s="1">
        <v>0.50899209199999995</v>
      </c>
      <c r="L17" s="1">
        <f>AVERAGE(K17:K31)</f>
        <v>0.80174470360000005</v>
      </c>
      <c r="M17" s="1">
        <f>STDEV(K17:K31)</f>
        <v>0.18275814234950385</v>
      </c>
      <c r="N17" s="1">
        <f>M17/SQRT(COUNT(K17:K31))</f>
        <v>4.718794944689552E-2</v>
      </c>
      <c r="O17" s="4">
        <f>K17*(AD17/100)</f>
        <v>8.4152657449733624E-3</v>
      </c>
      <c r="P17" s="4">
        <f>AVERAGE(O17:O31)</f>
        <v>1.0782795370548279E-2</v>
      </c>
      <c r="Q17" s="4">
        <f>STDEV(O17:O31)</f>
        <v>4.1429413541675952E-3</v>
      </c>
      <c r="R17" s="4">
        <f>Q17/SQRT(COUNT(O17:O31))</f>
        <v>1.0697028579336734E-3</v>
      </c>
      <c r="S17">
        <v>0.53322000000000003</v>
      </c>
      <c r="T17" s="5">
        <f t="shared" si="0"/>
        <v>27.163525216505352</v>
      </c>
      <c r="U17" s="6">
        <f t="shared" si="1"/>
        <v>50.899209199999994</v>
      </c>
      <c r="V17" s="6">
        <f>AD17*(U17*1000)</f>
        <v>84152.657449733626</v>
      </c>
      <c r="W17" s="6">
        <f t="shared" si="2"/>
        <v>84.152657449733624</v>
      </c>
      <c r="X17" s="6">
        <f>AVERAGE(W17:W31)</f>
        <v>114.14297921755558</v>
      </c>
      <c r="Y17" s="6">
        <f>STDEV(W17:W31)</f>
        <v>29.247911828473558</v>
      </c>
      <c r="Z17" s="6">
        <f>Y17/SQRT(COUNT(W17:W31))</f>
        <v>7.5517783615347343</v>
      </c>
      <c r="AA17" s="6">
        <f>SUM(W17:W31)</f>
        <v>1712.1446882633336</v>
      </c>
      <c r="AC17" s="3">
        <v>5.3903293110000003</v>
      </c>
      <c r="AD17" s="2">
        <f>0.3134*(AC17-0.1149)</f>
        <v>1.6533195460673999</v>
      </c>
      <c r="AE17" s="2">
        <f>AVERAGE(AD17:AD31)</f>
        <v>1.5511983754921714</v>
      </c>
      <c r="AF17" s="2">
        <f>STDEV(AD17:AD31)</f>
        <v>0.60217098217992737</v>
      </c>
      <c r="AG17" s="2">
        <f>AF17/SQRT(COUNT(AD17:AD31))</f>
        <v>0.16093696454103176</v>
      </c>
      <c r="AH17">
        <v>0.27140476400000002</v>
      </c>
      <c r="AI17" t="s">
        <v>20</v>
      </c>
      <c r="AJ17" s="7" t="s">
        <v>20</v>
      </c>
      <c r="AK17" s="7">
        <f>AVERAGE(AJ17:AJ31)</f>
        <v>7.6110351409999994</v>
      </c>
      <c r="AL17" s="7">
        <f>STDEV(AJ17:AJ31)</f>
        <v>2.8054522220244387</v>
      </c>
      <c r="AM17" s="7">
        <f>AL17/SQRT(COUNT(AJ17:AJ31))</f>
        <v>1.6197285955844436</v>
      </c>
      <c r="AN17" t="s">
        <v>20</v>
      </c>
    </row>
    <row r="18" spans="1:50" x14ac:dyDescent="0.2">
      <c r="A18" t="s">
        <v>21</v>
      </c>
      <c r="B18" t="s">
        <v>22</v>
      </c>
      <c r="C18">
        <v>55.806919999999998</v>
      </c>
      <c r="D18">
        <v>-133.17099999999999</v>
      </c>
      <c r="E18" t="s">
        <v>23</v>
      </c>
      <c r="F18">
        <v>-1.1000000000000001</v>
      </c>
      <c r="G18">
        <v>2</v>
      </c>
      <c r="H18">
        <v>1.2</v>
      </c>
      <c r="I18">
        <v>2</v>
      </c>
      <c r="J18">
        <v>23.5619449</v>
      </c>
      <c r="K18" s="1">
        <v>0.61461437299999999</v>
      </c>
      <c r="O18" s="4">
        <f>K18*(AD18/100)</f>
        <v>2.0111642876331284E-2</v>
      </c>
      <c r="S18">
        <v>1.51952</v>
      </c>
      <c r="T18" s="5">
        <f t="shared" si="0"/>
        <v>77.408048904737655</v>
      </c>
      <c r="U18" s="6">
        <f t="shared" ref="U18:U81" si="3">10000*0.01*K18</f>
        <v>61.4614373</v>
      </c>
      <c r="V18" s="6">
        <f>AD18*(U18*1000)</f>
        <v>201116.42876331284</v>
      </c>
      <c r="W18" s="6">
        <f t="shared" si="2"/>
        <v>201.11642876331285</v>
      </c>
      <c r="AC18" s="3">
        <v>10.555990120000001</v>
      </c>
      <c r="AD18" s="2">
        <f>0.3134*(AC18-0.1149)</f>
        <v>3.2722376436080003</v>
      </c>
      <c r="AH18">
        <v>0.933918833</v>
      </c>
      <c r="AI18">
        <v>0.92764999999999997</v>
      </c>
      <c r="AJ18" s="7">
        <v>9.906800359</v>
      </c>
      <c r="AN18">
        <v>0.57014702299999998</v>
      </c>
      <c r="AX18" s="2"/>
    </row>
    <row r="19" spans="1:50" x14ac:dyDescent="0.2">
      <c r="A19" t="s">
        <v>21</v>
      </c>
      <c r="B19" t="s">
        <v>22</v>
      </c>
      <c r="C19">
        <v>55.806919999999998</v>
      </c>
      <c r="D19">
        <v>-133.17099999999999</v>
      </c>
      <c r="E19" t="s">
        <v>23</v>
      </c>
      <c r="F19">
        <v>-1.1000000000000001</v>
      </c>
      <c r="G19">
        <v>3</v>
      </c>
      <c r="H19">
        <v>1.1000000000000001</v>
      </c>
      <c r="I19">
        <v>4</v>
      </c>
      <c r="J19">
        <v>21.59844949</v>
      </c>
      <c r="K19" s="1">
        <v>0.57257026700000002</v>
      </c>
      <c r="O19" s="4">
        <f>K19*(AD19/100)</f>
        <v>1.177231619150758E-2</v>
      </c>
      <c r="S19">
        <v>0.73787000000000003</v>
      </c>
      <c r="T19" s="5">
        <f t="shared" si="0"/>
        <v>37.588894549159455</v>
      </c>
      <c r="U19" s="6">
        <f t="shared" si="3"/>
        <v>57.257026700000004</v>
      </c>
      <c r="V19" s="6">
        <f>AD19*(U19*1000)</f>
        <v>117723.16191507581</v>
      </c>
      <c r="W19" s="6">
        <f t="shared" si="2"/>
        <v>117.72316191507581</v>
      </c>
      <c r="AC19" s="3">
        <v>6.6753576199999998</v>
      </c>
      <c r="AD19" s="2">
        <f>0.3134*(AC19-0.1149)</f>
        <v>2.0560474181079997</v>
      </c>
      <c r="AH19">
        <v>0.422482423</v>
      </c>
      <c r="AI19" t="s">
        <v>20</v>
      </c>
      <c r="AJ19" s="7" t="s">
        <v>20</v>
      </c>
      <c r="AN19" t="s">
        <v>20</v>
      </c>
      <c r="AX19" s="2"/>
    </row>
    <row r="20" spans="1:50" x14ac:dyDescent="0.2">
      <c r="A20" t="s">
        <v>21</v>
      </c>
      <c r="B20" t="s">
        <v>22</v>
      </c>
      <c r="C20">
        <v>55.806919999999998</v>
      </c>
      <c r="D20">
        <v>-133.17099999999999</v>
      </c>
      <c r="E20" t="s">
        <v>23</v>
      </c>
      <c r="F20">
        <v>-1.1000000000000001</v>
      </c>
      <c r="G20">
        <v>4</v>
      </c>
      <c r="H20">
        <v>1.2</v>
      </c>
      <c r="I20">
        <v>6</v>
      </c>
      <c r="J20">
        <v>23.5619449</v>
      </c>
      <c r="K20" s="1">
        <v>0.67899275999999997</v>
      </c>
      <c r="O20" s="4">
        <f>K20*(AD20/100)</f>
        <v>1.1183877376070111E-2</v>
      </c>
      <c r="S20">
        <v>0.80069000000000001</v>
      </c>
      <c r="T20" s="5">
        <f t="shared" si="0"/>
        <v>40.789098318899647</v>
      </c>
      <c r="U20" s="6">
        <f t="shared" si="3"/>
        <v>67.899276</v>
      </c>
      <c r="V20" s="6">
        <f>AD20*(U20*1000)</f>
        <v>111838.77376070109</v>
      </c>
      <c r="W20" s="6">
        <f t="shared" si="2"/>
        <v>111.83877376070109</v>
      </c>
      <c r="AC20" s="3">
        <v>5.3705720899999996</v>
      </c>
      <c r="AD20" s="2">
        <f>0.3134*(AC20-0.1149)</f>
        <v>1.6471276330059998</v>
      </c>
      <c r="AH20">
        <v>0.54366271300000002</v>
      </c>
      <c r="AI20" t="s">
        <v>20</v>
      </c>
      <c r="AJ20" s="7" t="s">
        <v>20</v>
      </c>
      <c r="AN20" t="s">
        <v>20</v>
      </c>
      <c r="AX20" s="2"/>
    </row>
    <row r="21" spans="1:50" x14ac:dyDescent="0.2">
      <c r="A21" t="s">
        <v>21</v>
      </c>
      <c r="B21" t="s">
        <v>22</v>
      </c>
      <c r="C21">
        <v>55.806919999999998</v>
      </c>
      <c r="D21">
        <v>-133.17099999999999</v>
      </c>
      <c r="E21" t="s">
        <v>23</v>
      </c>
      <c r="F21">
        <v>-1.1000000000000001</v>
      </c>
      <c r="G21">
        <v>5</v>
      </c>
      <c r="H21">
        <v>1</v>
      </c>
      <c r="I21">
        <v>8</v>
      </c>
      <c r="J21">
        <v>19.63495408</v>
      </c>
      <c r="K21" s="1">
        <v>0.703194922</v>
      </c>
      <c r="O21" s="4">
        <f>K21*(AD21/100)</f>
        <v>1.0779015301444454E-2</v>
      </c>
      <c r="S21">
        <v>0.63878000000000001</v>
      </c>
      <c r="T21" s="5">
        <f t="shared" si="0"/>
        <v>32.541008660213961</v>
      </c>
      <c r="U21" s="6">
        <f t="shared" si="3"/>
        <v>70.319492199999999</v>
      </c>
      <c r="V21" s="6">
        <f>AD21*(U21*1000)</f>
        <v>107790.15301444453</v>
      </c>
      <c r="W21" s="6">
        <f t="shared" si="2"/>
        <v>107.79015301444453</v>
      </c>
      <c r="AC21" s="3">
        <v>5.0059755409999998</v>
      </c>
      <c r="AD21" s="2">
        <f>0.3134*(AC21-0.1149)</f>
        <v>1.5328630745493999</v>
      </c>
      <c r="AH21">
        <v>0.44918685200000003</v>
      </c>
      <c r="AI21" t="s">
        <v>20</v>
      </c>
      <c r="AJ21" s="7" t="s">
        <v>20</v>
      </c>
      <c r="AN21" t="s">
        <v>20</v>
      </c>
      <c r="AX21" s="2"/>
    </row>
    <row r="22" spans="1:50" x14ac:dyDescent="0.2">
      <c r="A22" t="s">
        <v>21</v>
      </c>
      <c r="B22" t="s">
        <v>22</v>
      </c>
      <c r="C22">
        <v>55.806919999999998</v>
      </c>
      <c r="D22">
        <v>-133.17099999999999</v>
      </c>
      <c r="E22" t="s">
        <v>23</v>
      </c>
      <c r="F22">
        <v>-1.1000000000000001</v>
      </c>
      <c r="G22">
        <v>6</v>
      </c>
      <c r="H22">
        <v>1.1000000000000001</v>
      </c>
      <c r="I22">
        <v>10</v>
      </c>
      <c r="J22">
        <v>21.59844949</v>
      </c>
      <c r="K22" s="1">
        <v>0.76368861600000004</v>
      </c>
      <c r="O22" s="4">
        <f>K22*(AD22/100)</f>
        <v>1.0338489634275338E-2</v>
      </c>
      <c r="S22">
        <v>0.67810999999999999</v>
      </c>
      <c r="T22" s="5">
        <f t="shared" si="0"/>
        <v>34.544574630667348</v>
      </c>
      <c r="U22" s="6">
        <f t="shared" si="3"/>
        <v>76.368861600000002</v>
      </c>
      <c r="V22" s="6">
        <f>AD22*(U22*1000)</f>
        <v>103384.89634275339</v>
      </c>
      <c r="W22" s="6">
        <f t="shared" si="2"/>
        <v>103.38489634275339</v>
      </c>
      <c r="AC22" s="3">
        <v>4.4344826460000002</v>
      </c>
      <c r="AD22" s="2">
        <f>0.3134*(AC22-0.1149)</f>
        <v>1.3537572012564003</v>
      </c>
      <c r="AH22">
        <v>0.517864887</v>
      </c>
      <c r="AI22" t="s">
        <v>20</v>
      </c>
      <c r="AJ22" s="7" t="s">
        <v>20</v>
      </c>
      <c r="AN22" t="s">
        <v>20</v>
      </c>
      <c r="AX22" s="2"/>
    </row>
    <row r="23" spans="1:50" x14ac:dyDescent="0.2">
      <c r="A23" t="s">
        <v>21</v>
      </c>
      <c r="B23" t="s">
        <v>22</v>
      </c>
      <c r="C23">
        <v>55.806919999999998</v>
      </c>
      <c r="D23">
        <v>-133.17099999999999</v>
      </c>
      <c r="E23" t="s">
        <v>23</v>
      </c>
      <c r="F23">
        <v>-1.1000000000000001</v>
      </c>
      <c r="G23">
        <v>7</v>
      </c>
      <c r="H23">
        <v>1.2</v>
      </c>
      <c r="I23">
        <v>12</v>
      </c>
      <c r="J23">
        <v>23.5619449</v>
      </c>
      <c r="K23" s="1">
        <v>0.81292567699999996</v>
      </c>
      <c r="O23" s="4">
        <f>K23*(AD23/100)</f>
        <v>1.0688401547615562E-2</v>
      </c>
      <c r="S23">
        <v>0.75976999999999995</v>
      </c>
      <c r="T23" s="5">
        <f t="shared" si="0"/>
        <v>38.70453387671931</v>
      </c>
      <c r="U23" s="6">
        <f t="shared" si="3"/>
        <v>81.292567699999992</v>
      </c>
      <c r="V23" s="6">
        <f>AD23*(U23*1000)</f>
        <v>106884.0154761556</v>
      </c>
      <c r="W23" s="6">
        <f t="shared" si="2"/>
        <v>106.88401547615561</v>
      </c>
      <c r="AC23" s="3">
        <v>4.3101990890000001</v>
      </c>
      <c r="AD23" s="2">
        <f>0.3134*(AC23-0.1149)</f>
        <v>1.3148067344926002</v>
      </c>
      <c r="AH23">
        <v>0.61763654099999998</v>
      </c>
      <c r="AI23">
        <v>1.2353700000000001</v>
      </c>
      <c r="AJ23" s="7">
        <v>8.4424601680000002</v>
      </c>
      <c r="AN23">
        <v>1.0042639929999999</v>
      </c>
      <c r="AX23" s="2"/>
    </row>
    <row r="24" spans="1:50" x14ac:dyDescent="0.2">
      <c r="A24" t="s">
        <v>21</v>
      </c>
      <c r="B24" t="s">
        <v>22</v>
      </c>
      <c r="C24">
        <v>55.806919999999998</v>
      </c>
      <c r="D24">
        <v>-133.17099999999999</v>
      </c>
      <c r="E24" t="s">
        <v>23</v>
      </c>
      <c r="F24">
        <v>-1.1000000000000001</v>
      </c>
      <c r="G24">
        <v>8</v>
      </c>
      <c r="H24">
        <v>1.3</v>
      </c>
      <c r="I24">
        <v>14</v>
      </c>
      <c r="J24">
        <v>25.52544031</v>
      </c>
      <c r="K24" s="1">
        <v>0.88681486899999995</v>
      </c>
      <c r="O24" s="4">
        <f>K24*(AD24/100)</f>
        <v>1.1303159333226719E-2</v>
      </c>
      <c r="S24">
        <v>0.88932999999999995</v>
      </c>
      <c r="T24" s="5">
        <f t="shared" si="0"/>
        <v>45.304635761589402</v>
      </c>
      <c r="U24" s="6">
        <f t="shared" si="3"/>
        <v>88.681486899999996</v>
      </c>
      <c r="V24" s="6">
        <f>AD24*(U24*1000)</f>
        <v>113031.59333226719</v>
      </c>
      <c r="W24" s="6">
        <f t="shared" si="2"/>
        <v>113.03159333226719</v>
      </c>
      <c r="AC24" s="3">
        <v>4.1818411800000002</v>
      </c>
      <c r="AD24" s="2">
        <f>0.3134*(AC24-0.1149)</f>
        <v>1.2745793658120002</v>
      </c>
      <c r="AH24">
        <v>0.788671067</v>
      </c>
      <c r="AI24" t="s">
        <v>20</v>
      </c>
      <c r="AJ24" s="7" t="s">
        <v>20</v>
      </c>
      <c r="AN24" t="s">
        <v>20</v>
      </c>
      <c r="AX24" s="2"/>
    </row>
    <row r="25" spans="1:50" x14ac:dyDescent="0.2">
      <c r="A25" t="s">
        <v>21</v>
      </c>
      <c r="B25" t="s">
        <v>22</v>
      </c>
      <c r="C25">
        <v>55.806919999999998</v>
      </c>
      <c r="D25">
        <v>-133.17099999999999</v>
      </c>
      <c r="E25" t="s">
        <v>23</v>
      </c>
      <c r="F25">
        <v>-1.1000000000000001</v>
      </c>
      <c r="G25">
        <v>9</v>
      </c>
      <c r="H25">
        <v>1.2</v>
      </c>
      <c r="I25">
        <v>16</v>
      </c>
      <c r="J25">
        <v>23.5619449</v>
      </c>
      <c r="K25" s="1">
        <v>0.84948972099999998</v>
      </c>
      <c r="O25" s="4">
        <f>K25*(AD25/100)</f>
        <v>1.3518780161799008E-2</v>
      </c>
      <c r="S25">
        <v>0.97152000000000005</v>
      </c>
      <c r="T25" s="5">
        <f t="shared" si="0"/>
        <v>49.491594498217019</v>
      </c>
      <c r="U25" s="6">
        <f t="shared" si="3"/>
        <v>84.948972099999992</v>
      </c>
      <c r="V25" s="6">
        <f>AD25*(U25*1000)</f>
        <v>135187.80161799004</v>
      </c>
      <c r="W25" s="6">
        <f t="shared" si="2"/>
        <v>135.18780161799003</v>
      </c>
      <c r="AC25" s="3">
        <v>5.1927560540000002</v>
      </c>
      <c r="AD25" s="2">
        <f>0.3134*(AC25-0.1149)</f>
        <v>1.5914000873236001</v>
      </c>
      <c r="AH25">
        <v>0.82529625399999995</v>
      </c>
      <c r="AI25" t="s">
        <v>20</v>
      </c>
      <c r="AJ25" s="7" t="s">
        <v>20</v>
      </c>
      <c r="AN25" t="s">
        <v>20</v>
      </c>
      <c r="AX25" s="2"/>
    </row>
    <row r="26" spans="1:50" x14ac:dyDescent="0.2">
      <c r="A26" t="s">
        <v>21</v>
      </c>
      <c r="B26" t="s">
        <v>22</v>
      </c>
      <c r="C26">
        <v>55.806919999999998</v>
      </c>
      <c r="D26">
        <v>-133.17099999999999</v>
      </c>
      <c r="E26" t="s">
        <v>23</v>
      </c>
      <c r="F26">
        <v>-1.1000000000000001</v>
      </c>
      <c r="G26">
        <v>10</v>
      </c>
      <c r="H26">
        <v>1.2</v>
      </c>
      <c r="I26">
        <v>18</v>
      </c>
      <c r="J26">
        <v>23.5619449</v>
      </c>
      <c r="K26" s="1">
        <v>0.75076866799999997</v>
      </c>
      <c r="O26" s="4">
        <f>K26*(AD26/100)</f>
        <v>1.1620029612908535E-2</v>
      </c>
      <c r="S26">
        <v>0.82562999999999998</v>
      </c>
      <c r="T26" s="5">
        <f t="shared" si="0"/>
        <v>42.059602649006628</v>
      </c>
      <c r="U26" s="6">
        <f t="shared" si="3"/>
        <v>75.076866799999991</v>
      </c>
      <c r="V26" s="6">
        <f>AD26*(U26*1000)</f>
        <v>116200.29612908534</v>
      </c>
      <c r="W26" s="6">
        <f t="shared" si="2"/>
        <v>116.20029612908534</v>
      </c>
      <c r="AC26" s="3">
        <v>5.0534801089999997</v>
      </c>
      <c r="AD26" s="2">
        <f>0.3134*(AC26-0.1149)</f>
        <v>1.5477510061606001</v>
      </c>
      <c r="AH26">
        <v>0.61985713600000003</v>
      </c>
      <c r="AI26" t="s">
        <v>20</v>
      </c>
      <c r="AJ26" s="7" t="s">
        <v>20</v>
      </c>
      <c r="AN26" t="s">
        <v>20</v>
      </c>
      <c r="AX26" s="2"/>
    </row>
    <row r="27" spans="1:50" x14ac:dyDescent="0.2">
      <c r="A27" t="s">
        <v>21</v>
      </c>
      <c r="B27" t="s">
        <v>22</v>
      </c>
      <c r="C27">
        <v>55.806919999999998</v>
      </c>
      <c r="D27">
        <v>-133.17099999999999</v>
      </c>
      <c r="E27" t="s">
        <v>23</v>
      </c>
      <c r="F27">
        <v>-1.1000000000000001</v>
      </c>
      <c r="G27">
        <v>11</v>
      </c>
      <c r="H27">
        <v>1.1000000000000001</v>
      </c>
      <c r="I27">
        <v>20</v>
      </c>
      <c r="J27">
        <v>21.59844949</v>
      </c>
      <c r="K27" s="1">
        <v>0.87721435800000003</v>
      </c>
      <c r="O27" s="4">
        <f>K27*(AD27/100)</f>
        <v>1.4208414511363876E-2</v>
      </c>
      <c r="S27">
        <v>0.92927999999999999</v>
      </c>
      <c r="T27" s="5">
        <f t="shared" si="0"/>
        <v>47.339786041772804</v>
      </c>
      <c r="U27" s="6">
        <f t="shared" si="3"/>
        <v>87.721435800000009</v>
      </c>
      <c r="V27" s="6">
        <f>AD27*(U27*1000)</f>
        <v>142084.14511363875</v>
      </c>
      <c r="W27" s="6">
        <f t="shared" si="2"/>
        <v>142.08414511363875</v>
      </c>
      <c r="AC27" s="3">
        <v>5.2831188410000003</v>
      </c>
      <c r="AD27" s="2">
        <f>0.3134*(AC27-0.1149)</f>
        <v>1.6197197847694</v>
      </c>
      <c r="AH27">
        <v>0.81517775800000003</v>
      </c>
      <c r="AI27" t="s">
        <v>20</v>
      </c>
      <c r="AJ27" s="7" t="s">
        <v>20</v>
      </c>
      <c r="AN27" t="s">
        <v>20</v>
      </c>
      <c r="AX27" s="2"/>
    </row>
    <row r="28" spans="1:50" x14ac:dyDescent="0.2">
      <c r="A28" t="s">
        <v>21</v>
      </c>
      <c r="B28" t="s">
        <v>22</v>
      </c>
      <c r="C28">
        <v>55.806919999999998</v>
      </c>
      <c r="D28">
        <v>-133.17099999999999</v>
      </c>
      <c r="E28" t="s">
        <v>23</v>
      </c>
      <c r="F28">
        <v>-1.1000000000000001</v>
      </c>
      <c r="G28">
        <v>12</v>
      </c>
      <c r="H28">
        <v>1</v>
      </c>
      <c r="I28">
        <v>22</v>
      </c>
      <c r="J28">
        <v>19.63495408</v>
      </c>
      <c r="K28" s="1">
        <v>0.80556439999999996</v>
      </c>
      <c r="O28" s="4">
        <f>K28*(AD28/100)</f>
        <v>1.0637696669109607E-2</v>
      </c>
      <c r="S28">
        <v>0.61594000000000004</v>
      </c>
      <c r="T28" s="5">
        <f t="shared" si="0"/>
        <v>31.377483443708613</v>
      </c>
      <c r="U28" s="6">
        <f t="shared" si="3"/>
        <v>80.556439999999995</v>
      </c>
      <c r="V28" s="6">
        <f>AD28*(U28*1000)</f>
        <v>106376.96669109607</v>
      </c>
      <c r="W28" s="6">
        <f t="shared" si="2"/>
        <v>106.37696669109607</v>
      </c>
      <c r="AC28" s="3">
        <v>4.3284518729999997</v>
      </c>
      <c r="AD28" s="2">
        <f>0.3134*(AC28-0.1149)</f>
        <v>1.3205271569982</v>
      </c>
      <c r="AH28">
        <v>0.49617933600000003</v>
      </c>
      <c r="AI28">
        <v>0.74782999999999999</v>
      </c>
      <c r="AJ28" s="7">
        <v>4.4838448959999999</v>
      </c>
      <c r="AN28">
        <v>0.60242522499999995</v>
      </c>
      <c r="AX28" s="2"/>
    </row>
    <row r="29" spans="1:50" x14ac:dyDescent="0.2">
      <c r="A29" t="s">
        <v>21</v>
      </c>
      <c r="B29" t="s">
        <v>22</v>
      </c>
      <c r="C29">
        <v>55.806919999999998</v>
      </c>
      <c r="D29">
        <v>-133.17099999999999</v>
      </c>
      <c r="E29" t="s">
        <v>23</v>
      </c>
      <c r="F29">
        <v>-1.1000000000000001</v>
      </c>
      <c r="G29">
        <v>13</v>
      </c>
      <c r="H29">
        <v>1.2</v>
      </c>
      <c r="I29">
        <v>24</v>
      </c>
      <c r="J29">
        <v>23.5619449</v>
      </c>
      <c r="K29" s="1">
        <v>0.94212765899999995</v>
      </c>
      <c r="O29" s="4">
        <f>K29*(AD29/100)</f>
        <v>0</v>
      </c>
      <c r="U29" s="6">
        <f>AVERAGE(U28,U30)</f>
        <v>101.15916425</v>
      </c>
      <c r="V29" s="6">
        <f t="shared" ref="V29:W29" si="4">AVERAGE(V28,V30)</f>
        <v>94725.382681091811</v>
      </c>
      <c r="W29" s="6">
        <f t="shared" si="4"/>
        <v>94.725382681091816</v>
      </c>
      <c r="AH29">
        <v>-8.5045863999999999E-2</v>
      </c>
      <c r="AI29" t="s">
        <v>20</v>
      </c>
      <c r="AJ29" s="7" t="s">
        <v>20</v>
      </c>
      <c r="AN29" t="s">
        <v>20</v>
      </c>
      <c r="AX29" s="2"/>
    </row>
    <row r="30" spans="1:50" x14ac:dyDescent="0.2">
      <c r="A30" t="s">
        <v>21</v>
      </c>
      <c r="B30" t="s">
        <v>22</v>
      </c>
      <c r="C30">
        <v>55.806919999999998</v>
      </c>
      <c r="D30">
        <v>-133.17099999999999</v>
      </c>
      <c r="E30" t="s">
        <v>23</v>
      </c>
      <c r="F30">
        <v>-1.1000000000000001</v>
      </c>
      <c r="G30">
        <v>14</v>
      </c>
      <c r="H30">
        <v>1.1000000000000001</v>
      </c>
      <c r="I30">
        <v>26</v>
      </c>
      <c r="J30">
        <v>21.59844949</v>
      </c>
      <c r="K30" s="1">
        <v>1.217618885</v>
      </c>
      <c r="O30" s="4">
        <f>K30*(AD30/100)</f>
        <v>8.3073798671087582E-3</v>
      </c>
      <c r="S30">
        <v>0.56530000000000002</v>
      </c>
      <c r="T30" s="5">
        <f t="shared" si="0"/>
        <v>28.797758532857873</v>
      </c>
      <c r="U30" s="6">
        <f t="shared" si="3"/>
        <v>121.7618885</v>
      </c>
      <c r="V30" s="6">
        <f>AD30*(U30*1000)</f>
        <v>83073.79867108757</v>
      </c>
      <c r="W30" s="6">
        <f t="shared" si="2"/>
        <v>83.073798671087573</v>
      </c>
      <c r="AC30" s="3">
        <v>2.2918763059999998</v>
      </c>
      <c r="AD30" s="2">
        <f>0.3134*(AC30-0.1149)</f>
        <v>0.68226437430039999</v>
      </c>
      <c r="AH30">
        <v>0.68831995599999996</v>
      </c>
      <c r="AI30" t="s">
        <v>20</v>
      </c>
      <c r="AJ30" s="7" t="s">
        <v>20</v>
      </c>
      <c r="AN30" t="s">
        <v>20</v>
      </c>
      <c r="AX30" s="2"/>
    </row>
    <row r="31" spans="1:50" x14ac:dyDescent="0.2">
      <c r="A31" t="s">
        <v>21</v>
      </c>
      <c r="B31" t="s">
        <v>22</v>
      </c>
      <c r="C31">
        <v>55.806919999999998</v>
      </c>
      <c r="D31">
        <v>-133.17099999999999</v>
      </c>
      <c r="E31" t="s">
        <v>23</v>
      </c>
      <c r="F31">
        <v>-1.1000000000000001</v>
      </c>
      <c r="G31">
        <v>15</v>
      </c>
      <c r="H31">
        <v>1.1000000000000001</v>
      </c>
      <c r="I31">
        <v>28</v>
      </c>
      <c r="J31">
        <v>21.59844949</v>
      </c>
      <c r="K31" s="1">
        <v>1.041593287</v>
      </c>
      <c r="O31" s="4">
        <f>K31*(AD31/100)</f>
        <v>8.8574617304900231E-3</v>
      </c>
      <c r="S31">
        <v>0.60211000000000003</v>
      </c>
      <c r="T31" s="5">
        <f t="shared" si="0"/>
        <v>30.672949566989306</v>
      </c>
      <c r="U31" s="6">
        <f t="shared" si="3"/>
        <v>104.1593287</v>
      </c>
      <c r="V31" s="6">
        <f>AD31*(U31*1000)</f>
        <v>88574.617304900239</v>
      </c>
      <c r="W31" s="6">
        <f t="shared" si="2"/>
        <v>88.574617304900244</v>
      </c>
      <c r="AC31" s="3">
        <v>2.8282893759999999</v>
      </c>
      <c r="AD31" s="2">
        <f>0.3134*(AC31-0.1149)</f>
        <v>0.85037623043839994</v>
      </c>
      <c r="AH31">
        <v>0.62715373399999996</v>
      </c>
      <c r="AI31" t="s">
        <v>20</v>
      </c>
      <c r="AJ31" s="7" t="s">
        <v>20</v>
      </c>
      <c r="AN31" t="s">
        <v>20</v>
      </c>
      <c r="AX31" s="2"/>
    </row>
    <row r="32" spans="1:50" x14ac:dyDescent="0.2">
      <c r="A32" t="s">
        <v>24</v>
      </c>
      <c r="B32" t="s">
        <v>25</v>
      </c>
      <c r="C32">
        <v>55.084800000000001</v>
      </c>
      <c r="D32">
        <v>-132.82599999999999</v>
      </c>
      <c r="E32" t="s">
        <v>26</v>
      </c>
      <c r="F32">
        <v>-0.7</v>
      </c>
      <c r="G32">
        <v>1</v>
      </c>
      <c r="H32">
        <v>1.1000000000000001</v>
      </c>
      <c r="I32">
        <v>0</v>
      </c>
      <c r="J32">
        <v>21.59844949</v>
      </c>
      <c r="K32" s="1">
        <v>0.95145348299999999</v>
      </c>
      <c r="L32" s="1">
        <f>AVERAGE(K32:K46)</f>
        <v>1.6304238549333332</v>
      </c>
      <c r="M32" s="1">
        <f>STDEV(K32:K46)</f>
        <v>0.27007979250286096</v>
      </c>
      <c r="N32" s="1">
        <f>M32/SQRT(COUNT(K32:K46))</f>
        <v>6.9734302567382347E-2</v>
      </c>
      <c r="O32" s="4">
        <f>K32*(AD32/100)</f>
        <v>3.1760699940760272E-2</v>
      </c>
      <c r="P32" s="4">
        <f>AVERAGE(O32:O46)</f>
        <v>4.1002135029244442E-2</v>
      </c>
      <c r="Q32" s="4">
        <f>STDEV(O32:O46)</f>
        <v>1.4068060534935136E-2</v>
      </c>
      <c r="R32" s="4">
        <f>Q32/SQRT(COUNT(O32:O46))</f>
        <v>3.6323576110161059E-3</v>
      </c>
      <c r="S32">
        <v>2.21245</v>
      </c>
      <c r="T32" s="5">
        <f t="shared" si="0"/>
        <v>112.70759042282222</v>
      </c>
      <c r="U32" s="6">
        <f t="shared" si="3"/>
        <v>95.145348299999995</v>
      </c>
      <c r="V32" s="6">
        <f>AD32*(U32*1000)</f>
        <v>317606.99940760271</v>
      </c>
      <c r="W32" s="6">
        <f t="shared" si="2"/>
        <v>317.6069994076027</v>
      </c>
      <c r="X32" s="6">
        <f>AVERAGE(W32:W46)</f>
        <v>410.02135029244442</v>
      </c>
      <c r="Y32" s="6">
        <f>STDEV(W32:W46)</f>
        <v>140.6806053493512</v>
      </c>
      <c r="Z32" s="6">
        <f>Y32/SQRT(COUNT(W32:W46))</f>
        <v>36.323576110161014</v>
      </c>
      <c r="AA32" s="6">
        <f>SUM(W32:W46)</f>
        <v>6150.3202543866664</v>
      </c>
      <c r="AC32" s="3">
        <v>10.766221959999999</v>
      </c>
      <c r="AD32" s="2">
        <f>0.3134*(AC32-0.1149)</f>
        <v>3.3381243022639997</v>
      </c>
      <c r="AE32" s="2">
        <f>AVERAGE(AD32:AD46)</f>
        <v>2.5611584954070135</v>
      </c>
      <c r="AF32" s="2">
        <f>STDEV(AD32:AD46)</f>
        <v>0.87252955626878637</v>
      </c>
      <c r="AG32" s="2">
        <f>AF32/SQRT(COUNT(AD32:AD46))</f>
        <v>0.22528616270018378</v>
      </c>
      <c r="AH32">
        <v>2.1050432589999999</v>
      </c>
      <c r="AI32" t="s">
        <v>20</v>
      </c>
      <c r="AJ32" s="7" t="s">
        <v>20</v>
      </c>
      <c r="AK32" s="7">
        <f>AVERAGE(AJ32:AJ46)</f>
        <v>8.7854216259999998</v>
      </c>
      <c r="AL32" s="7">
        <f>STDEV(AJ32:AJ46)</f>
        <v>1.5718447479516497</v>
      </c>
      <c r="AM32" s="7">
        <f>AL32/SQRT(COUNT(AJ32:AJ46))</f>
        <v>0.90750498835418447</v>
      </c>
      <c r="AN32" t="s">
        <v>20</v>
      </c>
      <c r="AX32" s="2"/>
    </row>
    <row r="33" spans="1:50" x14ac:dyDescent="0.2">
      <c r="A33" t="s">
        <v>24</v>
      </c>
      <c r="B33" t="s">
        <v>25</v>
      </c>
      <c r="C33">
        <v>55.084800000000001</v>
      </c>
      <c r="D33">
        <v>-132.82599999999999</v>
      </c>
      <c r="E33" t="s">
        <v>26</v>
      </c>
      <c r="F33">
        <v>-0.7</v>
      </c>
      <c r="G33">
        <v>2</v>
      </c>
      <c r="H33">
        <v>0.8</v>
      </c>
      <c r="I33">
        <v>2</v>
      </c>
      <c r="J33">
        <v>15.70796327</v>
      </c>
      <c r="K33" s="1">
        <v>1.649494563</v>
      </c>
      <c r="O33" s="4">
        <f>K33*(AD33/100)</f>
        <v>4.1394099292933625E-2</v>
      </c>
      <c r="S33">
        <v>2.1044900000000002</v>
      </c>
      <c r="T33" s="5">
        <f t="shared" si="0"/>
        <v>107.20784513499747</v>
      </c>
      <c r="U33" s="6">
        <f t="shared" si="3"/>
        <v>164.94945630000001</v>
      </c>
      <c r="V33" s="6">
        <f>AD33*(U33*1000)</f>
        <v>413940.99292933632</v>
      </c>
      <c r="W33" s="6">
        <f t="shared" si="2"/>
        <v>413.94099292933635</v>
      </c>
      <c r="AC33" s="3">
        <v>8.1222452930000006</v>
      </c>
      <c r="AD33" s="2">
        <f>0.3134*(AC33-0.1149)</f>
        <v>2.5095020148262002</v>
      </c>
      <c r="AH33">
        <v>3.4713448119999999</v>
      </c>
      <c r="AI33">
        <v>2.1132399999999998</v>
      </c>
      <c r="AJ33" s="7">
        <v>10.58902464</v>
      </c>
      <c r="AN33">
        <v>3.485777889</v>
      </c>
      <c r="AX33" s="2"/>
    </row>
    <row r="34" spans="1:50" x14ac:dyDescent="0.2">
      <c r="A34" t="s">
        <v>24</v>
      </c>
      <c r="B34" t="s">
        <v>25</v>
      </c>
      <c r="C34">
        <v>55.084800000000001</v>
      </c>
      <c r="D34">
        <v>-132.82599999999999</v>
      </c>
      <c r="E34" t="s">
        <v>26</v>
      </c>
      <c r="F34">
        <v>-0.7</v>
      </c>
      <c r="G34">
        <v>3</v>
      </c>
      <c r="H34">
        <v>0.9</v>
      </c>
      <c r="I34">
        <v>4</v>
      </c>
      <c r="J34">
        <v>17.671458680000001</v>
      </c>
      <c r="K34" s="1">
        <v>1.70071416</v>
      </c>
      <c r="O34" s="4">
        <f>K34*(AD34/100)</f>
        <v>5.4757967646943642E-2</v>
      </c>
      <c r="S34">
        <v>3.1221299999999998</v>
      </c>
      <c r="T34" s="5">
        <f t="shared" si="0"/>
        <v>159.04890473764647</v>
      </c>
      <c r="U34" s="6">
        <f t="shared" si="3"/>
        <v>170.071416</v>
      </c>
      <c r="V34" s="6">
        <f>AD34*(U34*1000)</f>
        <v>547579.67646943638</v>
      </c>
      <c r="W34" s="6">
        <f t="shared" si="2"/>
        <v>547.57967646943644</v>
      </c>
      <c r="AC34" s="3">
        <v>10.38836631</v>
      </c>
      <c r="AD34" s="2">
        <f>0.3134*(AC34-0.1149)</f>
        <v>3.2197043415539999</v>
      </c>
      <c r="AH34">
        <v>5.3098507010000002</v>
      </c>
      <c r="AI34" t="s">
        <v>20</v>
      </c>
      <c r="AJ34" s="7" t="s">
        <v>20</v>
      </c>
      <c r="AN34" t="s">
        <v>20</v>
      </c>
      <c r="AX34" s="2"/>
    </row>
    <row r="35" spans="1:50" x14ac:dyDescent="0.2">
      <c r="A35" t="s">
        <v>24</v>
      </c>
      <c r="B35" t="s">
        <v>25</v>
      </c>
      <c r="C35">
        <v>55.084800000000001</v>
      </c>
      <c r="D35">
        <v>-132.82599999999999</v>
      </c>
      <c r="E35" t="s">
        <v>26</v>
      </c>
      <c r="F35">
        <v>-0.7</v>
      </c>
      <c r="G35">
        <v>4</v>
      </c>
      <c r="H35">
        <v>0.9</v>
      </c>
      <c r="I35">
        <v>6</v>
      </c>
      <c r="J35">
        <v>17.671458680000001</v>
      </c>
      <c r="K35" s="1">
        <v>1.685730677</v>
      </c>
      <c r="O35" s="4">
        <f>K35*(AD35/100)</f>
        <v>4.5305565191040537E-2</v>
      </c>
      <c r="S35">
        <v>2.5888399999999998</v>
      </c>
      <c r="T35" s="5">
        <f t="shared" si="0"/>
        <v>131.88181355068772</v>
      </c>
      <c r="U35" s="6">
        <f t="shared" si="3"/>
        <v>168.5730677</v>
      </c>
      <c r="V35" s="6">
        <f>AD35*(U35*1000)</f>
        <v>453055.65191040526</v>
      </c>
      <c r="W35" s="6">
        <f t="shared" si="2"/>
        <v>453.05565191040523</v>
      </c>
      <c r="AC35" s="3">
        <v>8.6904971310000008</v>
      </c>
      <c r="AD35" s="2">
        <f>0.3134*(AC35-0.1149)</f>
        <v>2.6875921408554002</v>
      </c>
      <c r="AH35">
        <v>4.3640870060000001</v>
      </c>
      <c r="AI35" t="s">
        <v>20</v>
      </c>
      <c r="AJ35" s="7" t="s">
        <v>20</v>
      </c>
      <c r="AN35" t="s">
        <v>20</v>
      </c>
      <c r="AX35" s="2"/>
    </row>
    <row r="36" spans="1:50" x14ac:dyDescent="0.2">
      <c r="A36" t="s">
        <v>24</v>
      </c>
      <c r="B36" t="s">
        <v>25</v>
      </c>
      <c r="C36">
        <v>55.084800000000001</v>
      </c>
      <c r="D36">
        <v>-132.82599999999999</v>
      </c>
      <c r="E36" t="s">
        <v>26</v>
      </c>
      <c r="F36">
        <v>-0.7</v>
      </c>
      <c r="G36">
        <v>5</v>
      </c>
      <c r="H36">
        <v>0.8</v>
      </c>
      <c r="I36">
        <v>8</v>
      </c>
      <c r="J36">
        <v>15.70796327</v>
      </c>
      <c r="K36" s="1">
        <v>1.579915205</v>
      </c>
      <c r="O36" s="4">
        <f>K36*(AD36/100)</f>
        <v>4.2877820715573833E-2</v>
      </c>
      <c r="S36">
        <v>2.1776</v>
      </c>
      <c r="T36" s="5">
        <f t="shared" si="0"/>
        <v>110.93224656138564</v>
      </c>
      <c r="U36" s="6">
        <f t="shared" si="3"/>
        <v>157.99152050000001</v>
      </c>
      <c r="V36" s="6">
        <f>AD36*(U36*1000)</f>
        <v>428778.20715573843</v>
      </c>
      <c r="W36" s="6">
        <f t="shared" si="2"/>
        <v>428.77820715573841</v>
      </c>
      <c r="AC36" s="3">
        <v>8.7745419009999992</v>
      </c>
      <c r="AD36" s="2">
        <f>0.3134*(AC36-0.1149)</f>
        <v>2.7139317717733995</v>
      </c>
      <c r="AH36">
        <v>3.440423349</v>
      </c>
      <c r="AI36" t="s">
        <v>20</v>
      </c>
      <c r="AJ36" s="7" t="s">
        <v>20</v>
      </c>
      <c r="AN36" t="s">
        <v>20</v>
      </c>
      <c r="AX36" s="2"/>
    </row>
    <row r="37" spans="1:50" x14ac:dyDescent="0.2">
      <c r="A37" t="s">
        <v>24</v>
      </c>
      <c r="B37" t="s">
        <v>25</v>
      </c>
      <c r="C37">
        <v>55.084800000000001</v>
      </c>
      <c r="D37">
        <v>-132.82599999999999</v>
      </c>
      <c r="E37" t="s">
        <v>26</v>
      </c>
      <c r="F37">
        <v>-0.7</v>
      </c>
      <c r="G37">
        <v>6</v>
      </c>
      <c r="H37">
        <v>1</v>
      </c>
      <c r="I37">
        <v>10</v>
      </c>
      <c r="J37">
        <v>19.63495408</v>
      </c>
      <c r="K37" s="1">
        <v>1.530568387</v>
      </c>
      <c r="O37" s="4">
        <f>K37*(AD37/100)</f>
        <v>3.0833133704846846E-2</v>
      </c>
      <c r="S37">
        <v>1.96627</v>
      </c>
      <c r="T37" s="5">
        <f t="shared" si="0"/>
        <v>100.16658176260826</v>
      </c>
      <c r="U37" s="6">
        <f t="shared" si="3"/>
        <v>153.05683869999999</v>
      </c>
      <c r="V37" s="6">
        <f>AD37*(U37*1000)</f>
        <v>308331.33704846847</v>
      </c>
      <c r="W37" s="6">
        <f t="shared" si="2"/>
        <v>308.33133704846847</v>
      </c>
      <c r="AC37" s="3">
        <v>6.5427529829999997</v>
      </c>
      <c r="AD37" s="2">
        <f>0.3134*(AC37-0.1149)</f>
        <v>2.0144891248721999</v>
      </c>
      <c r="AH37">
        <v>3.009510702</v>
      </c>
      <c r="AI37" t="s">
        <v>20</v>
      </c>
      <c r="AJ37" s="7" t="s">
        <v>20</v>
      </c>
      <c r="AN37" t="s">
        <v>20</v>
      </c>
      <c r="AX37" s="2"/>
    </row>
    <row r="38" spans="1:50" x14ac:dyDescent="0.2">
      <c r="A38" t="s">
        <v>24</v>
      </c>
      <c r="B38" t="s">
        <v>25</v>
      </c>
      <c r="C38">
        <v>55.084800000000001</v>
      </c>
      <c r="D38">
        <v>-132.82599999999999</v>
      </c>
      <c r="E38" t="s">
        <v>26</v>
      </c>
      <c r="F38">
        <v>-0.7</v>
      </c>
      <c r="G38">
        <v>7</v>
      </c>
      <c r="H38">
        <v>0.6</v>
      </c>
      <c r="I38">
        <v>12</v>
      </c>
      <c r="J38">
        <v>11.78097245</v>
      </c>
      <c r="K38" s="1">
        <v>1.6456366469999999</v>
      </c>
      <c r="O38" s="4">
        <f>K38*(AD38/100)</f>
        <v>8.428551341567854E-2</v>
      </c>
      <c r="S38">
        <v>3.1906400000000001</v>
      </c>
      <c r="T38" s="5">
        <f t="shared" si="0"/>
        <v>162.53897096281204</v>
      </c>
      <c r="U38" s="6">
        <f t="shared" si="3"/>
        <v>164.5636647</v>
      </c>
      <c r="V38" s="6">
        <f>AD38*(U38*1000)</f>
        <v>842855.13415678532</v>
      </c>
      <c r="W38" s="6">
        <f t="shared" si="2"/>
        <v>842.85513415678531</v>
      </c>
      <c r="AC38" s="3">
        <v>16.45745647</v>
      </c>
      <c r="AD38" s="2">
        <f>0.3134*(AC38-0.1149)</f>
        <v>5.1217571976980008</v>
      </c>
      <c r="AH38">
        <v>5.2506341110000001</v>
      </c>
      <c r="AI38">
        <v>2.2923300000000002</v>
      </c>
      <c r="AJ38" s="7">
        <v>7.707671156</v>
      </c>
      <c r="AN38">
        <v>3.7723422549999999</v>
      </c>
      <c r="AX38" s="2"/>
    </row>
    <row r="39" spans="1:50" x14ac:dyDescent="0.2">
      <c r="A39" t="s">
        <v>24</v>
      </c>
      <c r="B39" t="s">
        <v>25</v>
      </c>
      <c r="C39">
        <v>55.084800000000001</v>
      </c>
      <c r="D39">
        <v>-132.82599999999999</v>
      </c>
      <c r="E39" t="s">
        <v>26</v>
      </c>
      <c r="F39">
        <v>-0.7</v>
      </c>
      <c r="G39">
        <v>8</v>
      </c>
      <c r="H39">
        <v>1</v>
      </c>
      <c r="I39">
        <v>14</v>
      </c>
      <c r="J39">
        <v>19.63495408</v>
      </c>
      <c r="K39" s="1">
        <v>1.4363338910000001</v>
      </c>
      <c r="O39" s="4">
        <f>K39*(AD39/100)</f>
        <v>3.200367359905866E-2</v>
      </c>
      <c r="S39">
        <v>2.03748</v>
      </c>
      <c r="T39" s="5">
        <f t="shared" si="0"/>
        <v>103.79419256240449</v>
      </c>
      <c r="U39" s="6">
        <f t="shared" si="3"/>
        <v>143.63338910000002</v>
      </c>
      <c r="V39" s="6">
        <f>AD39*(U39*1000)</f>
        <v>320036.73599058663</v>
      </c>
      <c r="W39" s="6">
        <f t="shared" si="2"/>
        <v>320.03673599058664</v>
      </c>
      <c r="AC39" s="3">
        <v>7.2245043410000003</v>
      </c>
      <c r="AD39" s="2">
        <f>0.3134*(AC39-0.1149)</f>
        <v>2.2281500004694004</v>
      </c>
      <c r="AH39">
        <v>2.9265015760000002</v>
      </c>
      <c r="AI39" t="s">
        <v>20</v>
      </c>
      <c r="AJ39" s="7" t="s">
        <v>20</v>
      </c>
      <c r="AN39" t="s">
        <v>20</v>
      </c>
      <c r="AX39" s="2"/>
    </row>
    <row r="40" spans="1:50" x14ac:dyDescent="0.2">
      <c r="A40" t="s">
        <v>24</v>
      </c>
      <c r="B40" t="s">
        <v>25</v>
      </c>
      <c r="C40">
        <v>55.084800000000001</v>
      </c>
      <c r="D40">
        <v>-132.82599999999999</v>
      </c>
      <c r="E40" t="s">
        <v>26</v>
      </c>
      <c r="F40">
        <v>-0.7</v>
      </c>
      <c r="G40">
        <v>9</v>
      </c>
      <c r="H40">
        <v>0.8</v>
      </c>
      <c r="I40">
        <v>16</v>
      </c>
      <c r="J40">
        <v>15.70796327</v>
      </c>
      <c r="K40" s="1">
        <v>1.4326484989999999</v>
      </c>
      <c r="O40" s="4">
        <f>K40*(AD40/100)</f>
        <v>3.5540355687168734E-2</v>
      </c>
      <c r="S40">
        <v>1.80718</v>
      </c>
      <c r="T40" s="5">
        <f t="shared" si="0"/>
        <v>92.062149770759049</v>
      </c>
      <c r="U40" s="6">
        <f t="shared" si="3"/>
        <v>143.2648499</v>
      </c>
      <c r="V40" s="6">
        <f>AD40*(U40*1000)</f>
        <v>355403.55687168735</v>
      </c>
      <c r="W40" s="6">
        <f t="shared" si="2"/>
        <v>355.40355687168733</v>
      </c>
      <c r="AC40" s="3">
        <v>8.0304870380000004</v>
      </c>
      <c r="AD40" s="2">
        <f>0.3134*(AC40-0.1149)</f>
        <v>2.4807449777091999</v>
      </c>
      <c r="AH40">
        <v>2.5890537149999999</v>
      </c>
      <c r="AI40" t="s">
        <v>20</v>
      </c>
      <c r="AJ40" s="7" t="s">
        <v>20</v>
      </c>
      <c r="AN40" t="s">
        <v>20</v>
      </c>
      <c r="AX40" s="2"/>
    </row>
    <row r="41" spans="1:50" x14ac:dyDescent="0.2">
      <c r="A41" t="s">
        <v>24</v>
      </c>
      <c r="B41" t="s">
        <v>25</v>
      </c>
      <c r="C41">
        <v>55.084800000000001</v>
      </c>
      <c r="D41">
        <v>-132.82599999999999</v>
      </c>
      <c r="E41" t="s">
        <v>26</v>
      </c>
      <c r="F41">
        <v>-0.7</v>
      </c>
      <c r="G41">
        <v>10</v>
      </c>
      <c r="H41">
        <v>0.9</v>
      </c>
      <c r="I41">
        <v>18</v>
      </c>
      <c r="J41">
        <v>17.671458680000001</v>
      </c>
      <c r="K41" s="1">
        <v>1.853167902</v>
      </c>
      <c r="O41" s="4">
        <f>K41*(AD41/100)</f>
        <v>4.7207805930661671E-2</v>
      </c>
      <c r="S41">
        <v>2.6995</v>
      </c>
      <c r="T41" s="5">
        <f t="shared" si="0"/>
        <v>137.51910341314317</v>
      </c>
      <c r="U41" s="6">
        <f t="shared" si="3"/>
        <v>185.31679020000001</v>
      </c>
      <c r="V41" s="6">
        <f>AD41*(U41*1000)</f>
        <v>472078.05930661672</v>
      </c>
      <c r="W41" s="6">
        <f t="shared" si="2"/>
        <v>472.07805930661669</v>
      </c>
      <c r="AC41" s="3">
        <v>8.2432061870000002</v>
      </c>
      <c r="AD41" s="2">
        <f>0.3134*(AC41-0.1149)</f>
        <v>2.5474111590058</v>
      </c>
      <c r="AH41">
        <v>5.0026267510000002</v>
      </c>
      <c r="AI41" t="s">
        <v>20</v>
      </c>
      <c r="AJ41" s="7" t="s">
        <v>20</v>
      </c>
      <c r="AN41" t="s">
        <v>20</v>
      </c>
      <c r="AX41" s="2"/>
    </row>
    <row r="42" spans="1:50" x14ac:dyDescent="0.2">
      <c r="A42" t="s">
        <v>24</v>
      </c>
      <c r="B42" t="s">
        <v>25</v>
      </c>
      <c r="C42">
        <v>55.084800000000001</v>
      </c>
      <c r="D42">
        <v>-132.82599999999999</v>
      </c>
      <c r="E42" t="s">
        <v>26</v>
      </c>
      <c r="F42">
        <v>-0.7</v>
      </c>
      <c r="G42">
        <v>11</v>
      </c>
      <c r="H42">
        <v>0.9</v>
      </c>
      <c r="I42">
        <v>20</v>
      </c>
      <c r="J42">
        <v>17.671458680000001</v>
      </c>
      <c r="K42" s="1">
        <v>1.6069528</v>
      </c>
      <c r="O42" s="4">
        <f>K42*(AD42/100)</f>
        <v>3.0444671303506445E-2</v>
      </c>
      <c r="S42">
        <v>1.74929</v>
      </c>
      <c r="T42" s="5">
        <f t="shared" si="0"/>
        <v>89.113092205807447</v>
      </c>
      <c r="U42" s="6">
        <f t="shared" si="3"/>
        <v>160.69528</v>
      </c>
      <c r="V42" s="6">
        <f>AD42*(U42*1000)</f>
        <v>304446.71303506446</v>
      </c>
      <c r="W42" s="6">
        <f t="shared" si="2"/>
        <v>304.44671303506448</v>
      </c>
      <c r="AC42" s="3">
        <v>6.1600791629999998</v>
      </c>
      <c r="AD42" s="2">
        <f>0.3134*(AC42-0.1149)</f>
        <v>1.8945591496842002</v>
      </c>
      <c r="AH42">
        <v>2.8110264630000001</v>
      </c>
      <c r="AI42" t="s">
        <v>20</v>
      </c>
      <c r="AJ42" s="7" t="s">
        <v>20</v>
      </c>
      <c r="AN42" t="s">
        <v>20</v>
      </c>
      <c r="AX42" s="2"/>
    </row>
    <row r="43" spans="1:50" x14ac:dyDescent="0.2">
      <c r="A43" t="s">
        <v>24</v>
      </c>
      <c r="B43" t="s">
        <v>25</v>
      </c>
      <c r="C43">
        <v>55.084800000000001</v>
      </c>
      <c r="D43">
        <v>-132.82599999999999</v>
      </c>
      <c r="E43" t="s">
        <v>26</v>
      </c>
      <c r="F43">
        <v>-0.7</v>
      </c>
      <c r="G43">
        <v>12</v>
      </c>
      <c r="H43">
        <v>1</v>
      </c>
      <c r="I43">
        <v>22</v>
      </c>
      <c r="J43">
        <v>19.63495408</v>
      </c>
      <c r="K43" s="1">
        <v>1.6352388630000001</v>
      </c>
      <c r="O43" s="4">
        <f>K43*(AD43/100)</f>
        <v>3.6117748007850108E-2</v>
      </c>
      <c r="S43">
        <v>2.2997200000000002</v>
      </c>
      <c r="T43" s="5">
        <f t="shared" si="0"/>
        <v>117.15333672949569</v>
      </c>
      <c r="U43" s="6">
        <f t="shared" si="3"/>
        <v>163.52388630000002</v>
      </c>
      <c r="V43" s="6">
        <f>AD43*(U43*1000)</f>
        <v>361177.48007850104</v>
      </c>
      <c r="W43" s="6">
        <f t="shared" si="2"/>
        <v>361.17748007850105</v>
      </c>
      <c r="AC43" s="3">
        <v>7.1624874170000004</v>
      </c>
      <c r="AD43" s="2">
        <f>0.3134*(AC43-0.1149)</f>
        <v>2.2087138964878004</v>
      </c>
      <c r="AH43">
        <v>3.7605915190000001</v>
      </c>
      <c r="AI43">
        <v>2.27847</v>
      </c>
      <c r="AJ43" s="7">
        <v>8.0595690819999994</v>
      </c>
      <c r="AN43">
        <v>3.7258426930000001</v>
      </c>
      <c r="AX43" s="2"/>
    </row>
    <row r="44" spans="1:50" x14ac:dyDescent="0.2">
      <c r="A44" t="s">
        <v>24</v>
      </c>
      <c r="B44" t="s">
        <v>25</v>
      </c>
      <c r="C44">
        <v>55.084800000000001</v>
      </c>
      <c r="D44">
        <v>-132.82599999999999</v>
      </c>
      <c r="E44" t="s">
        <v>26</v>
      </c>
      <c r="F44">
        <v>-0.7</v>
      </c>
      <c r="G44">
        <v>13</v>
      </c>
      <c r="H44">
        <v>0.8</v>
      </c>
      <c r="I44">
        <v>24</v>
      </c>
      <c r="J44">
        <v>15.70796327</v>
      </c>
      <c r="K44" s="1">
        <v>1.9351299390000001</v>
      </c>
      <c r="O44" s="4">
        <f>K44*(AD44/100)</f>
        <v>4.0724615711853866E-2</v>
      </c>
      <c r="S44">
        <v>2.0760900000000002</v>
      </c>
      <c r="T44" s="5">
        <f t="shared" si="0"/>
        <v>105.76107997962305</v>
      </c>
      <c r="U44" s="6">
        <f t="shared" si="3"/>
        <v>193.5129939</v>
      </c>
      <c r="V44" s="6">
        <f>AD44*(U44*1000)</f>
        <v>407246.15711853863</v>
      </c>
      <c r="W44" s="6">
        <f t="shared" si="2"/>
        <v>407.24615711853863</v>
      </c>
      <c r="AC44" s="3">
        <v>6.8299286610000003</v>
      </c>
      <c r="AD44" s="2">
        <f>0.3134*(AC44-0.1149)</f>
        <v>2.1044899823573999</v>
      </c>
      <c r="AH44">
        <v>4.0175039149999998</v>
      </c>
      <c r="AI44" t="s">
        <v>20</v>
      </c>
      <c r="AJ44" s="7" t="s">
        <v>20</v>
      </c>
      <c r="AN44" t="s">
        <v>20</v>
      </c>
      <c r="AX44" s="2"/>
    </row>
    <row r="45" spans="1:50" x14ac:dyDescent="0.2">
      <c r="A45" t="s">
        <v>24</v>
      </c>
      <c r="B45" t="s">
        <v>25</v>
      </c>
      <c r="C45">
        <v>55.084800000000001</v>
      </c>
      <c r="D45">
        <v>-132.82599999999999</v>
      </c>
      <c r="E45" t="s">
        <v>26</v>
      </c>
      <c r="F45">
        <v>-0.7</v>
      </c>
      <c r="G45">
        <v>14</v>
      </c>
      <c r="H45">
        <v>0.9</v>
      </c>
      <c r="I45">
        <v>26</v>
      </c>
      <c r="J45">
        <v>17.671458680000001</v>
      </c>
      <c r="K45" s="1">
        <v>2.1953235840000001</v>
      </c>
      <c r="O45" s="4">
        <f>K45*(AD45/100)</f>
        <v>2.8912444216359478E-2</v>
      </c>
      <c r="S45">
        <v>1.6748400000000001</v>
      </c>
      <c r="T45" s="5">
        <f t="shared" si="0"/>
        <v>85.32042791645442</v>
      </c>
      <c r="U45" s="6">
        <f t="shared" si="3"/>
        <v>219.53235839999999</v>
      </c>
      <c r="V45" s="6">
        <f>AD45*(U45*1000)</f>
        <v>289124.44216359477</v>
      </c>
      <c r="W45" s="6">
        <f t="shared" si="2"/>
        <v>289.12444216359478</v>
      </c>
      <c r="AC45" s="3">
        <v>4.3172021239999996</v>
      </c>
      <c r="AD45" s="2">
        <f>0.3134*(AC45-0.1149)</f>
        <v>1.3170014856615997</v>
      </c>
      <c r="AH45">
        <v>3.676815752</v>
      </c>
      <c r="AI45" t="s">
        <v>20</v>
      </c>
      <c r="AJ45" s="7" t="s">
        <v>20</v>
      </c>
      <c r="AN45" t="s">
        <v>20</v>
      </c>
      <c r="AX45" s="2"/>
    </row>
    <row r="46" spans="1:50" x14ac:dyDescent="0.2">
      <c r="A46" t="s">
        <v>24</v>
      </c>
      <c r="B46" t="s">
        <v>25</v>
      </c>
      <c r="C46">
        <v>55.084800000000001</v>
      </c>
      <c r="D46">
        <v>-132.82599999999999</v>
      </c>
      <c r="E46" t="s">
        <v>26</v>
      </c>
      <c r="F46">
        <v>-0.7</v>
      </c>
      <c r="G46">
        <v>15</v>
      </c>
      <c r="H46">
        <v>0.9</v>
      </c>
      <c r="I46">
        <v>28</v>
      </c>
      <c r="J46">
        <v>17.671458680000001</v>
      </c>
      <c r="K46" s="1">
        <v>1.618049224</v>
      </c>
      <c r="O46" s="4">
        <f>K46*(AD46/100)</f>
        <v>3.2865911074430453E-2</v>
      </c>
      <c r="S46">
        <v>1.8860399999999999</v>
      </c>
      <c r="T46" s="5">
        <f t="shared" si="0"/>
        <v>96.079470198675509</v>
      </c>
      <c r="U46" s="6">
        <f t="shared" si="3"/>
        <v>161.80492240000001</v>
      </c>
      <c r="V46" s="6">
        <f>AD46*(U46*1000)</f>
        <v>328659.11074430461</v>
      </c>
      <c r="W46" s="6">
        <f t="shared" si="2"/>
        <v>328.6591107443046</v>
      </c>
      <c r="AC46" s="3">
        <v>6.5960929989999997</v>
      </c>
      <c r="AD46" s="2">
        <f>0.3134*(AC46-0.1149)</f>
        <v>2.0312058858866</v>
      </c>
      <c r="AH46">
        <v>3.0517055590000002</v>
      </c>
      <c r="AI46" t="s">
        <v>20</v>
      </c>
      <c r="AJ46" s="7" t="s">
        <v>20</v>
      </c>
      <c r="AN46" t="s">
        <v>20</v>
      </c>
      <c r="AX46" s="2"/>
    </row>
    <row r="47" spans="1:50" x14ac:dyDescent="0.2">
      <c r="A47" t="s">
        <v>27</v>
      </c>
      <c r="B47" t="s">
        <v>28</v>
      </c>
      <c r="C47">
        <v>55.552669000000002</v>
      </c>
      <c r="D47">
        <v>-133.43139199999999</v>
      </c>
      <c r="E47" t="s">
        <v>29</v>
      </c>
      <c r="F47">
        <v>-0.59</v>
      </c>
      <c r="G47">
        <v>1</v>
      </c>
      <c r="H47">
        <v>1.1000000000000001</v>
      </c>
      <c r="I47">
        <v>0</v>
      </c>
      <c r="J47">
        <v>21.59844949</v>
      </c>
      <c r="K47" s="1">
        <v>0.313275266</v>
      </c>
      <c r="L47" s="1">
        <f>AVERAGE(K47:K61)</f>
        <v>1.6651833585333333</v>
      </c>
      <c r="M47" s="1">
        <f>STDEV(K47:K61)</f>
        <v>0.58751793703609667</v>
      </c>
      <c r="N47" s="1">
        <f>M47/SQRT(COUNT(K47:K61))</f>
        <v>0.15169647904926267</v>
      </c>
      <c r="O47" s="4">
        <f>K47*(AD47/100)</f>
        <v>9.1944939928862469E-3</v>
      </c>
      <c r="P47" s="4">
        <f>AVERAGE(O47:O61)</f>
        <v>1.4244590661176388E-2</v>
      </c>
      <c r="Q47" s="4">
        <f>STDEV(O47:O61)</f>
        <v>6.085711209721927E-3</v>
      </c>
      <c r="R47" s="4">
        <f>Q47/SQRT(COUNT(O47:O61))</f>
        <v>1.5713238776720543E-3</v>
      </c>
      <c r="S47">
        <v>0.54886000000000001</v>
      </c>
      <c r="T47" s="5">
        <f t="shared" si="0"/>
        <v>27.960264900662256</v>
      </c>
      <c r="U47" s="6">
        <f t="shared" si="3"/>
        <v>31.327526599999999</v>
      </c>
      <c r="V47" s="6">
        <f>AD47*(U47*1000)</f>
        <v>91944.939928862455</v>
      </c>
      <c r="W47" s="6">
        <f t="shared" si="2"/>
        <v>91.944939928862453</v>
      </c>
      <c r="X47" s="6">
        <f>AVERAGE(W47:W61)</f>
        <v>142.44590661176389</v>
      </c>
      <c r="Y47" s="6">
        <f>STDEV(W47:W61)</f>
        <v>60.857112097219215</v>
      </c>
      <c r="Z47" s="6">
        <f>Y47/SQRT(COUNT(W47:W61))</f>
        <v>15.713238776720528</v>
      </c>
      <c r="AA47" s="6">
        <f>SUM(W47:W61)</f>
        <v>2136.6885991764584</v>
      </c>
      <c r="AC47" s="3">
        <v>9.4797911500000005</v>
      </c>
      <c r="AD47" s="2">
        <f>0.3134*(AC47-0.1149)</f>
        <v>2.9349568864100002</v>
      </c>
      <c r="AE47" s="2">
        <f>AVERAGE(AD47:AD61)</f>
        <v>1.0404320004970802</v>
      </c>
      <c r="AF47" s="2">
        <f>STDEV(AD47:AD61)</f>
        <v>0.72792631005078512</v>
      </c>
      <c r="AG47" s="2">
        <f>AF47/SQRT(COUNT(AD47:AD61))</f>
        <v>0.18794976507286049</v>
      </c>
      <c r="AH47">
        <v>0.17194426199999999</v>
      </c>
      <c r="AI47" t="s">
        <v>20</v>
      </c>
      <c r="AJ47" s="7" t="s">
        <v>20</v>
      </c>
      <c r="AK47" s="7">
        <f>AVERAGE(AJ47:AJ61)</f>
        <v>3.9704086849999998</v>
      </c>
      <c r="AL47" s="7">
        <f>STDEV(AJ47:AJ61)</f>
        <v>1.7176570347153495</v>
      </c>
      <c r="AM47" s="7">
        <f>AL47/SQRT(COUNT(AJ47:AJ61))</f>
        <v>1.2145669370000005</v>
      </c>
      <c r="AN47" t="s">
        <v>20</v>
      </c>
      <c r="AX47" s="2"/>
    </row>
    <row r="48" spans="1:50" x14ac:dyDescent="0.2">
      <c r="A48" t="s">
        <v>27</v>
      </c>
      <c r="B48" t="s">
        <v>28</v>
      </c>
      <c r="C48">
        <v>55.552669000000002</v>
      </c>
      <c r="D48">
        <v>-133.43139199999999</v>
      </c>
      <c r="E48" t="s">
        <v>29</v>
      </c>
      <c r="F48">
        <v>-0.59</v>
      </c>
      <c r="G48">
        <v>2</v>
      </c>
      <c r="H48">
        <v>1.1000000000000001</v>
      </c>
      <c r="I48">
        <v>2</v>
      </c>
      <c r="J48">
        <v>21.59844949</v>
      </c>
      <c r="K48" s="1">
        <v>1.1886385639999999</v>
      </c>
      <c r="O48" s="4">
        <f>K48*(AD48/100)</f>
        <v>1.9098090839563937E-2</v>
      </c>
      <c r="S48">
        <v>1.2764599999999999</v>
      </c>
      <c r="T48" s="5">
        <f t="shared" si="0"/>
        <v>65.025980641874682</v>
      </c>
      <c r="U48" s="6">
        <f t="shared" si="3"/>
        <v>118.86385639999999</v>
      </c>
      <c r="V48" s="6">
        <f>AD48*(U48*1000)</f>
        <v>190980.90839563936</v>
      </c>
      <c r="W48" s="6">
        <f t="shared" si="2"/>
        <v>190.98090839563935</v>
      </c>
      <c r="AC48" s="3">
        <v>5.241638268</v>
      </c>
      <c r="AD48" s="2">
        <f t="shared" ref="AD48:AD76" si="5">0.3134*(AC48-0.1149)</f>
        <v>1.6067197731912002</v>
      </c>
      <c r="AH48">
        <v>1.517249582</v>
      </c>
      <c r="AI48" t="s">
        <v>20</v>
      </c>
      <c r="AJ48" s="7" t="s">
        <v>20</v>
      </c>
      <c r="AN48" t="s">
        <v>20</v>
      </c>
      <c r="AX48" s="2"/>
    </row>
    <row r="49" spans="1:50" x14ac:dyDescent="0.2">
      <c r="A49" t="s">
        <v>27</v>
      </c>
      <c r="B49" t="s">
        <v>28</v>
      </c>
      <c r="C49">
        <v>55.552669000000002</v>
      </c>
      <c r="D49">
        <v>-133.43139199999999</v>
      </c>
      <c r="E49" t="s">
        <v>29</v>
      </c>
      <c r="F49">
        <v>-0.59</v>
      </c>
      <c r="G49">
        <v>3</v>
      </c>
      <c r="H49">
        <v>1.1000000000000001</v>
      </c>
      <c r="I49">
        <v>4</v>
      </c>
      <c r="J49">
        <v>21.59844949</v>
      </c>
      <c r="K49" s="1">
        <v>2.9371117600000001</v>
      </c>
      <c r="O49" s="4">
        <f>K49*(AD49/100)</f>
        <v>1.8862777647938467E-2</v>
      </c>
      <c r="S49">
        <v>1.3465400000000001</v>
      </c>
      <c r="T49" s="5">
        <f t="shared" si="0"/>
        <v>68.596026490066237</v>
      </c>
      <c r="U49" s="6">
        <f t="shared" si="3"/>
        <v>293.71117600000002</v>
      </c>
      <c r="V49" s="6">
        <f>AD49*(U49*1000)</f>
        <v>188627.77647938469</v>
      </c>
      <c r="W49" s="6">
        <f t="shared" si="2"/>
        <v>188.62777647938469</v>
      </c>
      <c r="AC49" s="3">
        <v>2.164108653</v>
      </c>
      <c r="AD49" s="2">
        <f t="shared" si="5"/>
        <v>0.64222199185020001</v>
      </c>
      <c r="AH49">
        <v>3.954938469</v>
      </c>
      <c r="AI49" t="s">
        <v>20</v>
      </c>
      <c r="AJ49" s="7" t="s">
        <v>20</v>
      </c>
      <c r="AN49" t="s">
        <v>20</v>
      </c>
      <c r="AX49" s="2"/>
    </row>
    <row r="50" spans="1:50" x14ac:dyDescent="0.2">
      <c r="A50" t="s">
        <v>27</v>
      </c>
      <c r="B50" t="s">
        <v>28</v>
      </c>
      <c r="C50">
        <v>55.552669000000002</v>
      </c>
      <c r="D50">
        <v>-133.43139199999999</v>
      </c>
      <c r="E50" t="s">
        <v>29</v>
      </c>
      <c r="F50">
        <v>-0.59</v>
      </c>
      <c r="G50">
        <v>4</v>
      </c>
      <c r="H50">
        <v>1.1000000000000001</v>
      </c>
      <c r="I50">
        <v>6</v>
      </c>
      <c r="J50">
        <v>21.59844949</v>
      </c>
      <c r="K50" s="1">
        <v>1.3654577379999999</v>
      </c>
      <c r="O50" s="4">
        <f>K50*(AD50/100)</f>
        <v>2.7096342212090715E-2</v>
      </c>
      <c r="S50">
        <v>1.8242400000000001</v>
      </c>
      <c r="T50" s="5">
        <f t="shared" si="0"/>
        <v>92.931227712684674</v>
      </c>
      <c r="U50" s="6">
        <f t="shared" si="3"/>
        <v>136.54577380000001</v>
      </c>
      <c r="V50" s="6">
        <f>AD50*(U50*1000)</f>
        <v>270963.42212090717</v>
      </c>
      <c r="W50" s="6">
        <f t="shared" si="2"/>
        <v>270.96342212090718</v>
      </c>
      <c r="AC50" s="3">
        <v>6.4467907579999997</v>
      </c>
      <c r="AD50" s="2">
        <f t="shared" si="5"/>
        <v>1.9844145635572001</v>
      </c>
      <c r="AH50">
        <v>2.4909226250000001</v>
      </c>
      <c r="AI50" t="s">
        <v>20</v>
      </c>
      <c r="AJ50" s="7" t="s">
        <v>20</v>
      </c>
      <c r="AN50" t="s">
        <v>20</v>
      </c>
      <c r="AX50" s="2"/>
    </row>
    <row r="51" spans="1:50" x14ac:dyDescent="0.2">
      <c r="A51" t="s">
        <v>27</v>
      </c>
      <c r="B51" t="s">
        <v>28</v>
      </c>
      <c r="C51">
        <v>55.552669000000002</v>
      </c>
      <c r="D51">
        <v>-133.43139199999999</v>
      </c>
      <c r="E51" t="s">
        <v>29</v>
      </c>
      <c r="F51">
        <v>-0.59</v>
      </c>
      <c r="G51">
        <v>5</v>
      </c>
      <c r="H51">
        <v>1.1000000000000001</v>
      </c>
      <c r="I51">
        <v>8</v>
      </c>
      <c r="J51">
        <v>21.59844949</v>
      </c>
      <c r="K51" s="1">
        <v>1.4239804579999999</v>
      </c>
      <c r="O51" s="4">
        <f>K51*(AD51/100)</f>
        <v>2.5295107442710484E-2</v>
      </c>
      <c r="S51">
        <v>1.69835</v>
      </c>
      <c r="T51" s="5">
        <f t="shared" si="0"/>
        <v>86.518084564442191</v>
      </c>
      <c r="U51" s="6">
        <f t="shared" si="3"/>
        <v>142.39804580000001</v>
      </c>
      <c r="V51" s="6">
        <f>AD51*(U51*1000)</f>
        <v>252951.07442710482</v>
      </c>
      <c r="W51" s="6">
        <f t="shared" si="2"/>
        <v>252.95107442710483</v>
      </c>
      <c r="AC51" s="3">
        <v>5.7829478380000001</v>
      </c>
      <c r="AD51" s="2">
        <f t="shared" si="5"/>
        <v>1.7763661924292</v>
      </c>
      <c r="AH51">
        <v>2.418417211</v>
      </c>
      <c r="AI51" t="s">
        <v>20</v>
      </c>
      <c r="AJ51" s="7" t="s">
        <v>20</v>
      </c>
      <c r="AN51" t="s">
        <v>20</v>
      </c>
      <c r="AX51" s="2"/>
    </row>
    <row r="52" spans="1:50" x14ac:dyDescent="0.2">
      <c r="A52" t="s">
        <v>27</v>
      </c>
      <c r="B52" t="s">
        <v>28</v>
      </c>
      <c r="C52">
        <v>55.552669000000002</v>
      </c>
      <c r="D52">
        <v>-133.43139199999999</v>
      </c>
      <c r="E52" t="s">
        <v>29</v>
      </c>
      <c r="F52">
        <v>-0.59</v>
      </c>
      <c r="G52">
        <v>6</v>
      </c>
      <c r="H52">
        <v>1.1000000000000001</v>
      </c>
      <c r="I52">
        <v>10</v>
      </c>
      <c r="J52">
        <v>21.59844949</v>
      </c>
      <c r="K52" s="1">
        <v>1.262035037</v>
      </c>
      <c r="O52" s="4">
        <f>K52*(AD52/100)</f>
        <v>1.5024615274899599E-2</v>
      </c>
      <c r="S52">
        <v>1.0237700000000001</v>
      </c>
      <c r="T52" s="5">
        <f t="shared" ref="T52:T100" si="6">S52*(1000/19.63)</f>
        <v>52.153336729495678</v>
      </c>
      <c r="U52" s="6">
        <f t="shared" si="3"/>
        <v>126.2035037</v>
      </c>
      <c r="V52" s="6">
        <f>AD52*(U52*1000)</f>
        <v>150246.15274899598</v>
      </c>
      <c r="W52" s="6">
        <f t="shared" si="2"/>
        <v>150.246152748996</v>
      </c>
      <c r="AC52" s="3">
        <v>3.9135821489999998</v>
      </c>
      <c r="AD52" s="2">
        <f t="shared" si="5"/>
        <v>1.1905069854965999</v>
      </c>
      <c r="AH52">
        <v>1.2920336100000001</v>
      </c>
      <c r="AI52" t="s">
        <v>20</v>
      </c>
      <c r="AJ52" s="7" t="s">
        <v>20</v>
      </c>
      <c r="AN52" t="s">
        <v>20</v>
      </c>
      <c r="AX52" s="2"/>
    </row>
    <row r="53" spans="1:50" x14ac:dyDescent="0.2">
      <c r="A53" t="s">
        <v>27</v>
      </c>
      <c r="B53" t="s">
        <v>28</v>
      </c>
      <c r="C53">
        <v>55.552669000000002</v>
      </c>
      <c r="D53">
        <v>-133.43139199999999</v>
      </c>
      <c r="E53" t="s">
        <v>29</v>
      </c>
      <c r="F53">
        <v>-0.59</v>
      </c>
      <c r="G53">
        <v>7</v>
      </c>
      <c r="H53">
        <v>1.1000000000000001</v>
      </c>
      <c r="I53">
        <v>12</v>
      </c>
      <c r="J53">
        <v>21.59844949</v>
      </c>
      <c r="K53" s="1">
        <v>1.387054196</v>
      </c>
      <c r="O53" s="4">
        <f>K53*(AD53/100)</f>
        <v>1.1825518093265855E-2</v>
      </c>
      <c r="S53">
        <v>0.82177</v>
      </c>
      <c r="T53" s="5">
        <f t="shared" si="6"/>
        <v>41.862964849719823</v>
      </c>
      <c r="U53" s="6">
        <f t="shared" si="3"/>
        <v>138.7054196</v>
      </c>
      <c r="V53" s="6">
        <f>AD53*(U53*1000)</f>
        <v>118255.18093265854</v>
      </c>
      <c r="W53" s="6">
        <f t="shared" si="2"/>
        <v>118.25518093265853</v>
      </c>
      <c r="AC53" s="3">
        <v>2.8352686060000001</v>
      </c>
      <c r="AD53" s="2">
        <f t="shared" si="5"/>
        <v>0.85256352112040001</v>
      </c>
      <c r="AH53">
        <v>1.1398395269999999</v>
      </c>
      <c r="AI53">
        <v>1.4112</v>
      </c>
      <c r="AJ53" s="7">
        <v>5.1849756219999996</v>
      </c>
      <c r="AN53">
        <v>1.957410882</v>
      </c>
      <c r="AX53" s="2"/>
    </row>
    <row r="54" spans="1:50" x14ac:dyDescent="0.2">
      <c r="A54" t="s">
        <v>27</v>
      </c>
      <c r="B54" t="s">
        <v>28</v>
      </c>
      <c r="C54">
        <v>55.552669000000002</v>
      </c>
      <c r="D54">
        <v>-133.43139199999999</v>
      </c>
      <c r="E54" t="s">
        <v>29</v>
      </c>
      <c r="F54">
        <v>-0.59</v>
      </c>
      <c r="G54">
        <v>8</v>
      </c>
      <c r="H54">
        <v>1.1000000000000001</v>
      </c>
      <c r="I54">
        <v>14</v>
      </c>
      <c r="J54">
        <v>21.59844949</v>
      </c>
      <c r="K54" s="1">
        <v>2.3775155720000001</v>
      </c>
      <c r="O54" s="4">
        <f>K54*(AD54/100)</f>
        <v>1.5869072341701981E-2</v>
      </c>
      <c r="S54">
        <v>1.11582</v>
      </c>
      <c r="T54" s="5">
        <f t="shared" si="6"/>
        <v>56.842587875700467</v>
      </c>
      <c r="U54" s="6">
        <f t="shared" si="3"/>
        <v>237.75155720000001</v>
      </c>
      <c r="V54" s="6">
        <f>AD54*(U54*1000)</f>
        <v>158690.72341701982</v>
      </c>
      <c r="W54" s="6">
        <f t="shared" si="2"/>
        <v>158.69072341701983</v>
      </c>
      <c r="AC54" s="3">
        <v>2.2446527010000001</v>
      </c>
      <c r="AD54" s="2">
        <f t="shared" si="5"/>
        <v>0.66746449649340012</v>
      </c>
      <c r="AH54">
        <v>2.6528794250000001</v>
      </c>
      <c r="AI54" t="s">
        <v>20</v>
      </c>
      <c r="AJ54" s="7" t="s">
        <v>20</v>
      </c>
      <c r="AN54" t="s">
        <v>20</v>
      </c>
      <c r="AX54" s="2"/>
    </row>
    <row r="55" spans="1:50" x14ac:dyDescent="0.2">
      <c r="A55" t="s">
        <v>27</v>
      </c>
      <c r="B55" t="s">
        <v>28</v>
      </c>
      <c r="C55">
        <v>55.552669000000002</v>
      </c>
      <c r="D55">
        <v>-133.43139199999999</v>
      </c>
      <c r="E55" t="s">
        <v>29</v>
      </c>
      <c r="F55">
        <v>-0.59</v>
      </c>
      <c r="G55">
        <v>9</v>
      </c>
      <c r="H55">
        <v>1.1000000000000001</v>
      </c>
      <c r="I55">
        <v>16</v>
      </c>
      <c r="J55">
        <v>21.59844949</v>
      </c>
      <c r="K55" s="1">
        <v>1.8019103649999999</v>
      </c>
      <c r="O55" s="4">
        <f>K55*(AD55/100)</f>
        <v>8.68102942744336E-3</v>
      </c>
      <c r="S55">
        <v>0.62153999999999998</v>
      </c>
      <c r="T55" s="5">
        <f t="shared" si="6"/>
        <v>31.662761079979624</v>
      </c>
      <c r="U55" s="6">
        <f t="shared" si="3"/>
        <v>180.1910365</v>
      </c>
      <c r="V55" s="6">
        <f>AD55*(U55*1000)</f>
        <v>86810.294274433603</v>
      </c>
      <c r="W55" s="6">
        <f t="shared" si="2"/>
        <v>86.810294274433602</v>
      </c>
      <c r="AC55" s="3">
        <v>1.652130713</v>
      </c>
      <c r="AD55" s="2">
        <f t="shared" si="5"/>
        <v>0.48176810545420001</v>
      </c>
      <c r="AH55">
        <v>1.119959368</v>
      </c>
      <c r="AI55" t="s">
        <v>20</v>
      </c>
      <c r="AJ55" s="7" t="s">
        <v>20</v>
      </c>
      <c r="AN55" t="s">
        <v>20</v>
      </c>
      <c r="AX55" s="2"/>
    </row>
    <row r="56" spans="1:50" x14ac:dyDescent="0.2">
      <c r="A56" t="s">
        <v>27</v>
      </c>
      <c r="B56" t="s">
        <v>28</v>
      </c>
      <c r="C56">
        <v>55.552669000000002</v>
      </c>
      <c r="D56">
        <v>-133.43139199999999</v>
      </c>
      <c r="E56" t="s">
        <v>29</v>
      </c>
      <c r="F56">
        <v>-0.59</v>
      </c>
      <c r="G56">
        <v>10</v>
      </c>
      <c r="H56">
        <v>1.1000000000000001</v>
      </c>
      <c r="I56">
        <v>18</v>
      </c>
      <c r="J56">
        <v>21.59844949</v>
      </c>
      <c r="K56" s="1">
        <v>1.7586026260000001</v>
      </c>
      <c r="O56" s="4">
        <f>K56*(AD56/100)</f>
        <v>1.5479827715326331E-2</v>
      </c>
      <c r="S56">
        <v>1.08135</v>
      </c>
      <c r="T56" s="5">
        <f t="shared" si="6"/>
        <v>55.086602139582276</v>
      </c>
      <c r="U56" s="6">
        <f t="shared" si="3"/>
        <v>175.8602626</v>
      </c>
      <c r="V56" s="6">
        <f>AD56*(U56*1000)</f>
        <v>154798.27715326328</v>
      </c>
      <c r="W56" s="6">
        <f t="shared" si="2"/>
        <v>154.79827715326329</v>
      </c>
      <c r="AC56" s="3">
        <v>2.9235615789999998</v>
      </c>
      <c r="AD56" s="2">
        <f t="shared" si="5"/>
        <v>0.88023453885859992</v>
      </c>
      <c r="AH56">
        <v>1.90166495</v>
      </c>
      <c r="AI56" t="s">
        <v>20</v>
      </c>
      <c r="AJ56" s="7" t="s">
        <v>20</v>
      </c>
      <c r="AN56" t="s">
        <v>20</v>
      </c>
      <c r="AX56" s="2"/>
    </row>
    <row r="57" spans="1:50" x14ac:dyDescent="0.2">
      <c r="A57" t="s">
        <v>27</v>
      </c>
      <c r="B57" t="s">
        <v>28</v>
      </c>
      <c r="C57">
        <v>55.552669000000002</v>
      </c>
      <c r="D57">
        <v>-133.43139199999999</v>
      </c>
      <c r="E57" t="s">
        <v>29</v>
      </c>
      <c r="F57">
        <v>-0.59</v>
      </c>
      <c r="G57">
        <v>11</v>
      </c>
      <c r="H57">
        <v>1.1000000000000001</v>
      </c>
      <c r="I57">
        <v>20</v>
      </c>
      <c r="J57">
        <v>21.59844949</v>
      </c>
      <c r="K57" s="1">
        <v>1.925240514</v>
      </c>
      <c r="O57" s="4">
        <f>K57*(AD57/100)</f>
        <v>1.0203637783832938E-2</v>
      </c>
      <c r="S57">
        <v>0.72760999999999998</v>
      </c>
      <c r="T57" s="5">
        <f t="shared" si="6"/>
        <v>37.066225165562919</v>
      </c>
      <c r="U57" s="6">
        <f t="shared" si="3"/>
        <v>192.52405139999999</v>
      </c>
      <c r="V57" s="6">
        <f>AD57*(U57*1000)</f>
        <v>102036.37783832937</v>
      </c>
      <c r="W57" s="6">
        <f t="shared" si="2"/>
        <v>102.03637783832937</v>
      </c>
      <c r="AC57" s="3">
        <v>1.806006851</v>
      </c>
      <c r="AD57" s="2">
        <f t="shared" si="5"/>
        <v>0.52999288710339998</v>
      </c>
      <c r="AH57">
        <v>1.4008242500000001</v>
      </c>
      <c r="AI57" t="s">
        <v>20</v>
      </c>
      <c r="AJ57" s="7" t="s">
        <v>20</v>
      </c>
      <c r="AN57" t="s">
        <v>20</v>
      </c>
      <c r="AX57" s="2"/>
    </row>
    <row r="58" spans="1:50" x14ac:dyDescent="0.2">
      <c r="A58" t="s">
        <v>27</v>
      </c>
      <c r="B58" t="s">
        <v>28</v>
      </c>
      <c r="C58">
        <v>55.552669000000002</v>
      </c>
      <c r="D58">
        <v>-133.43139199999999</v>
      </c>
      <c r="E58" t="s">
        <v>29</v>
      </c>
      <c r="F58">
        <v>-0.59</v>
      </c>
      <c r="G58">
        <v>12</v>
      </c>
      <c r="H58">
        <v>1.1000000000000001</v>
      </c>
      <c r="I58">
        <v>22</v>
      </c>
      <c r="J58">
        <v>21.59844949</v>
      </c>
      <c r="K58" s="1">
        <v>1.7536055079999999</v>
      </c>
      <c r="O58" s="4">
        <f>K58*(AD58/100)</f>
        <v>8.1340158567804726E-3</v>
      </c>
      <c r="S58">
        <v>0.59292999999999996</v>
      </c>
      <c r="T58" s="5">
        <f t="shared" si="6"/>
        <v>30.205298013245034</v>
      </c>
      <c r="U58" s="6">
        <f t="shared" si="3"/>
        <v>175.3605508</v>
      </c>
      <c r="V58" s="6">
        <f>AD58*(U58*1000)</f>
        <v>81340.158567804727</v>
      </c>
      <c r="W58" s="6">
        <f t="shared" si="2"/>
        <v>81.340158567804721</v>
      </c>
      <c r="AC58" s="3">
        <v>1.5949422790000001</v>
      </c>
      <c r="AD58" s="2">
        <f t="shared" si="5"/>
        <v>0.46384525023860002</v>
      </c>
      <c r="AH58">
        <v>1.0397653140000001</v>
      </c>
      <c r="AI58">
        <v>0.9869</v>
      </c>
      <c r="AJ58" s="7">
        <v>2.7558417479999999</v>
      </c>
      <c r="AN58">
        <v>1.7306332760000001</v>
      </c>
      <c r="AX58" s="2"/>
    </row>
    <row r="59" spans="1:50" x14ac:dyDescent="0.2">
      <c r="A59" t="s">
        <v>27</v>
      </c>
      <c r="B59" t="s">
        <v>28</v>
      </c>
      <c r="C59">
        <v>55.552669000000002</v>
      </c>
      <c r="D59">
        <v>-133.43139199999999</v>
      </c>
      <c r="E59" t="s">
        <v>29</v>
      </c>
      <c r="F59">
        <v>-0.59</v>
      </c>
      <c r="G59">
        <v>13</v>
      </c>
      <c r="H59">
        <v>1.1000000000000001</v>
      </c>
      <c r="I59">
        <v>24</v>
      </c>
      <c r="J59">
        <v>21.59844949</v>
      </c>
      <c r="K59" s="1">
        <v>1.979360139</v>
      </c>
      <c r="O59" s="4">
        <f>K59*(AD59/100)</f>
        <v>1.0493326930527673E-2</v>
      </c>
      <c r="S59">
        <v>0.752</v>
      </c>
      <c r="T59" s="5">
        <f t="shared" si="6"/>
        <v>38.308711156393279</v>
      </c>
      <c r="U59" s="6">
        <f t="shared" si="3"/>
        <v>197.93601390000001</v>
      </c>
      <c r="V59" s="6">
        <f>AD59*(U59*1000)</f>
        <v>104933.26930527674</v>
      </c>
      <c r="W59" s="6">
        <f t="shared" si="2"/>
        <v>104.93326930527674</v>
      </c>
      <c r="AC59" s="3">
        <v>1.8064677309999999</v>
      </c>
      <c r="AD59" s="2">
        <f t="shared" si="5"/>
        <v>0.53013732689539994</v>
      </c>
      <c r="AH59">
        <v>1.4884788250000001</v>
      </c>
      <c r="AI59" t="s">
        <v>20</v>
      </c>
      <c r="AJ59" s="7" t="s">
        <v>20</v>
      </c>
      <c r="AN59" t="s">
        <v>20</v>
      </c>
      <c r="AX59" s="2"/>
    </row>
    <row r="60" spans="1:50" x14ac:dyDescent="0.2">
      <c r="A60" t="s">
        <v>27</v>
      </c>
      <c r="B60" t="s">
        <v>28</v>
      </c>
      <c r="C60">
        <v>55.552669000000002</v>
      </c>
      <c r="D60">
        <v>-133.43139199999999</v>
      </c>
      <c r="E60" t="s">
        <v>29</v>
      </c>
      <c r="F60">
        <v>-0.59</v>
      </c>
      <c r="G60">
        <v>14</v>
      </c>
      <c r="H60">
        <v>1.1000000000000001</v>
      </c>
      <c r="I60">
        <v>26</v>
      </c>
      <c r="J60">
        <v>21.59844949</v>
      </c>
      <c r="K60" s="1">
        <v>1.5971104780000001</v>
      </c>
      <c r="O60" s="4">
        <f>K60*(AD60/100)</f>
        <v>9.8095541286750028E-3</v>
      </c>
      <c r="S60">
        <v>0.69415000000000004</v>
      </c>
      <c r="T60" s="5">
        <f t="shared" si="6"/>
        <v>35.361691288843609</v>
      </c>
      <c r="U60" s="6">
        <f t="shared" si="3"/>
        <v>159.71104780000002</v>
      </c>
      <c r="V60" s="6">
        <f>AD60*(U60*1000)</f>
        <v>98095.541286750042</v>
      </c>
      <c r="W60" s="6">
        <f t="shared" si="2"/>
        <v>98.095541286750048</v>
      </c>
      <c r="AC60" s="3">
        <v>2.074716081</v>
      </c>
      <c r="AD60" s="2">
        <f t="shared" si="5"/>
        <v>0.61420635978540006</v>
      </c>
      <c r="AH60">
        <v>1.108634238</v>
      </c>
      <c r="AI60" t="s">
        <v>20</v>
      </c>
      <c r="AJ60" s="7" t="s">
        <v>20</v>
      </c>
      <c r="AN60" t="s">
        <v>20</v>
      </c>
      <c r="AX60" s="2"/>
    </row>
    <row r="61" spans="1:50" x14ac:dyDescent="0.2">
      <c r="A61" t="s">
        <v>27</v>
      </c>
      <c r="B61" t="s">
        <v>28</v>
      </c>
      <c r="C61">
        <v>55.552669000000002</v>
      </c>
      <c r="D61">
        <v>-133.43139199999999</v>
      </c>
      <c r="E61" t="s">
        <v>29</v>
      </c>
      <c r="F61">
        <v>-0.59</v>
      </c>
      <c r="G61">
        <v>15</v>
      </c>
      <c r="H61">
        <v>1.1000000000000001</v>
      </c>
      <c r="I61">
        <v>28</v>
      </c>
      <c r="J61">
        <v>21.59844949</v>
      </c>
      <c r="K61" s="1">
        <v>1.9068521570000001</v>
      </c>
      <c r="O61" s="4">
        <f>K61*(AD61/100)</f>
        <v>8.601450230002753E-3</v>
      </c>
      <c r="S61">
        <v>0.62256</v>
      </c>
      <c r="T61" s="5">
        <f t="shared" si="6"/>
        <v>31.714722363728988</v>
      </c>
      <c r="U61" s="6">
        <f t="shared" si="3"/>
        <v>190.68521570000001</v>
      </c>
      <c r="V61" s="6">
        <f>AD61*(U61*1000)</f>
        <v>86014.502300027525</v>
      </c>
      <c r="W61" s="6">
        <f t="shared" si="2"/>
        <v>86.01450230002753</v>
      </c>
      <c r="AC61" s="3">
        <v>1.5542143859999999</v>
      </c>
      <c r="AD61" s="2">
        <f t="shared" si="5"/>
        <v>0.45108112857240001</v>
      </c>
      <c r="AH61">
        <v>1.187129879</v>
      </c>
      <c r="AI61" t="s">
        <v>20</v>
      </c>
      <c r="AJ61" s="7" t="s">
        <v>20</v>
      </c>
      <c r="AN61" t="s">
        <v>20</v>
      </c>
      <c r="AX61" s="2"/>
    </row>
    <row r="62" spans="1:50" x14ac:dyDescent="0.2">
      <c r="A62" t="s">
        <v>30</v>
      </c>
      <c r="B62" t="s">
        <v>31</v>
      </c>
      <c r="C62">
        <v>55.192860000000003</v>
      </c>
      <c r="D62">
        <v>-132.9</v>
      </c>
      <c r="E62" t="s">
        <v>32</v>
      </c>
      <c r="F62">
        <v>-0.91</v>
      </c>
      <c r="G62">
        <v>1</v>
      </c>
      <c r="H62">
        <v>1.5</v>
      </c>
      <c r="I62">
        <v>0</v>
      </c>
      <c r="J62">
        <v>29.452431130000001</v>
      </c>
      <c r="K62" s="1">
        <v>0.526459766</v>
      </c>
      <c r="L62" s="1">
        <f>AVERAGE(K62:K76)</f>
        <v>1.5813037988</v>
      </c>
      <c r="M62" s="1">
        <f>STDEV(K62:K76)</f>
        <v>0.32629848962656433</v>
      </c>
      <c r="N62" s="1">
        <f>M62/SQRT(COUNT(K62:K76))</f>
        <v>8.4249907747754482E-2</v>
      </c>
      <c r="O62" s="4">
        <f>K62*(AD62/100)</f>
        <v>5.2861892787801771E-3</v>
      </c>
      <c r="P62" s="4">
        <f>AVERAGE(O62:O76)</f>
        <v>1.0132858788266618E-2</v>
      </c>
      <c r="Q62" s="4">
        <f>STDEV(O62:O76)</f>
        <v>4.480536129945957E-3</v>
      </c>
      <c r="R62" s="4">
        <f>Q62/SQRT(COUNT(O62:O76))</f>
        <v>1.1568694542240881E-3</v>
      </c>
      <c r="S62">
        <v>0.46438000000000001</v>
      </c>
      <c r="T62" s="5">
        <f t="shared" si="6"/>
        <v>23.65664798777382</v>
      </c>
      <c r="U62" s="6">
        <f t="shared" si="3"/>
        <v>52.645976599999997</v>
      </c>
      <c r="V62" s="6">
        <f>AD62*(U62*1000)</f>
        <v>52861.892787801764</v>
      </c>
      <c r="W62" s="6">
        <f t="shared" si="2"/>
        <v>52.861892787801764</v>
      </c>
      <c r="X62" s="6">
        <f>AVERAGE(W62:W76)</f>
        <v>101.32858788266617</v>
      </c>
      <c r="Y62" s="6">
        <f>STDEV(W62:W76)</f>
        <v>44.805361299459612</v>
      </c>
      <c r="Z62" s="6">
        <f>Y62/SQRT(COUNT(W62:W76))</f>
        <v>11.568694542240891</v>
      </c>
      <c r="AA62" s="6">
        <f>SUM(W62:W76)</f>
        <v>1519.9288182399926</v>
      </c>
      <c r="AC62" s="3">
        <v>3.3187968909999999</v>
      </c>
      <c r="AD62" s="2">
        <f t="shared" si="5"/>
        <v>1.0041012856394</v>
      </c>
      <c r="AE62" s="2">
        <f>AVERAGE(AD62:AD76)</f>
        <v>0.65311418039348001</v>
      </c>
      <c r="AF62" s="2">
        <f>STDEV(AD62:AD76)</f>
        <v>0.25406202352528789</v>
      </c>
      <c r="AG62" s="2">
        <f>AF62/SQRT(COUNT(AD62:AD76))</f>
        <v>6.5598532401146464E-2</v>
      </c>
      <c r="AH62">
        <v>0.24447738599999999</v>
      </c>
      <c r="AI62" t="s">
        <v>20</v>
      </c>
      <c r="AJ62" s="7" t="s">
        <v>20</v>
      </c>
      <c r="AK62" s="7">
        <f>AVERAGE(AJ62:AJ76)</f>
        <v>5.1886092186666675</v>
      </c>
      <c r="AL62" s="7">
        <f>STDEV(AJ62:AJ76)</f>
        <v>1.2399070839564379</v>
      </c>
      <c r="AM62" s="7">
        <f>AL62/SQRT(COUNT(AJ62:AJ76))</f>
        <v>0.7158606886923734</v>
      </c>
      <c r="AN62" t="s">
        <v>20</v>
      </c>
      <c r="AX62" s="2"/>
    </row>
    <row r="63" spans="1:50" x14ac:dyDescent="0.2">
      <c r="A63" t="s">
        <v>30</v>
      </c>
      <c r="B63" t="s">
        <v>31</v>
      </c>
      <c r="C63">
        <v>55.192860000000003</v>
      </c>
      <c r="D63">
        <v>-132.9</v>
      </c>
      <c r="E63" t="s">
        <v>32</v>
      </c>
      <c r="F63">
        <v>-0.91</v>
      </c>
      <c r="G63">
        <v>2</v>
      </c>
      <c r="H63">
        <v>1.4</v>
      </c>
      <c r="I63">
        <v>2</v>
      </c>
      <c r="J63">
        <v>27.488935720000001</v>
      </c>
      <c r="K63" s="1">
        <v>1.476775253</v>
      </c>
      <c r="O63" s="4">
        <f>K63*(AD63/100)</f>
        <v>9.4805441068892861E-3</v>
      </c>
      <c r="S63">
        <v>0.84077999999999997</v>
      </c>
      <c r="T63" s="5">
        <f t="shared" si="6"/>
        <v>42.831380539989816</v>
      </c>
      <c r="U63" s="6">
        <f t="shared" si="3"/>
        <v>147.67752530000001</v>
      </c>
      <c r="V63" s="6">
        <f>AD63*(U63*1000)</f>
        <v>94805.441068892877</v>
      </c>
      <c r="W63" s="6">
        <f t="shared" si="2"/>
        <v>94.805441068892875</v>
      </c>
      <c r="AC63" s="3">
        <v>2.1633240439999999</v>
      </c>
      <c r="AD63" s="2">
        <f t="shared" si="5"/>
        <v>0.64197609538959999</v>
      </c>
      <c r="AH63">
        <v>1.2416430970000001</v>
      </c>
      <c r="AI63">
        <v>1.47983</v>
      </c>
      <c r="AJ63" s="7">
        <v>3.8914753229999999</v>
      </c>
      <c r="AN63">
        <v>2.1853763229999998</v>
      </c>
      <c r="AX63" s="2"/>
    </row>
    <row r="64" spans="1:50" x14ac:dyDescent="0.2">
      <c r="A64" t="s">
        <v>30</v>
      </c>
      <c r="B64" t="s">
        <v>31</v>
      </c>
      <c r="C64">
        <v>55.192860000000003</v>
      </c>
      <c r="D64">
        <v>-132.9</v>
      </c>
      <c r="E64" t="s">
        <v>32</v>
      </c>
      <c r="F64">
        <v>-0.91</v>
      </c>
      <c r="G64">
        <v>3</v>
      </c>
      <c r="H64">
        <v>1.2</v>
      </c>
      <c r="I64">
        <v>4</v>
      </c>
      <c r="J64">
        <v>23.5619449</v>
      </c>
      <c r="K64" s="1">
        <v>1.5850457229999999</v>
      </c>
      <c r="O64" s="4">
        <f>K64*(AD64/100)</f>
        <v>1.0589150627490116E-2</v>
      </c>
      <c r="S64">
        <v>0.79859000000000002</v>
      </c>
      <c r="T64" s="5">
        <f t="shared" si="6"/>
        <v>40.682119205298015</v>
      </c>
      <c r="U64" s="6">
        <f t="shared" si="3"/>
        <v>158.50457229999998</v>
      </c>
      <c r="V64" s="6">
        <f>AD64*(U64*1000)</f>
        <v>105891.50627490114</v>
      </c>
      <c r="W64" s="6">
        <f t="shared" si="2"/>
        <v>105.89150627490115</v>
      </c>
      <c r="AC64" s="3">
        <v>2.2465717970000001</v>
      </c>
      <c r="AD64" s="2">
        <f t="shared" si="5"/>
        <v>0.6680659411798</v>
      </c>
      <c r="AH64">
        <v>1.265801664</v>
      </c>
      <c r="AI64" t="s">
        <v>20</v>
      </c>
      <c r="AJ64" s="7" t="s">
        <v>20</v>
      </c>
      <c r="AN64" t="s">
        <v>20</v>
      </c>
      <c r="AX64" s="2"/>
    </row>
    <row r="65" spans="1:50" x14ac:dyDescent="0.2">
      <c r="A65" t="s">
        <v>30</v>
      </c>
      <c r="B65" t="s">
        <v>31</v>
      </c>
      <c r="C65">
        <v>55.192860000000003</v>
      </c>
      <c r="D65">
        <v>-132.9</v>
      </c>
      <c r="E65" t="s">
        <v>32</v>
      </c>
      <c r="F65">
        <v>-0.91</v>
      </c>
      <c r="G65">
        <v>4</v>
      </c>
      <c r="H65">
        <v>1.3</v>
      </c>
      <c r="I65">
        <v>6</v>
      </c>
      <c r="J65">
        <v>25.52544031</v>
      </c>
      <c r="K65" s="1">
        <v>1.366957811</v>
      </c>
      <c r="O65" s="4">
        <f>K65*(AD65/100)</f>
        <v>9.2337357796621992E-3</v>
      </c>
      <c r="S65">
        <v>0.74938000000000005</v>
      </c>
      <c r="T65" s="5">
        <f t="shared" si="6"/>
        <v>38.175241976566483</v>
      </c>
      <c r="U65" s="6">
        <f t="shared" si="3"/>
        <v>136.6957811</v>
      </c>
      <c r="V65" s="6">
        <f>AD65*(U65*1000)</f>
        <v>92337.357796621989</v>
      </c>
      <c r="W65" s="6">
        <f t="shared" si="2"/>
        <v>92.337357796621987</v>
      </c>
      <c r="AC65" s="3">
        <v>2.270277476</v>
      </c>
      <c r="AD65" s="2">
        <f t="shared" si="5"/>
        <v>0.67549530097840005</v>
      </c>
      <c r="AH65">
        <v>1.0243708439999999</v>
      </c>
      <c r="AI65" t="s">
        <v>20</v>
      </c>
      <c r="AJ65" s="7" t="s">
        <v>20</v>
      </c>
      <c r="AN65" t="s">
        <v>20</v>
      </c>
      <c r="AX65" s="2"/>
    </row>
    <row r="66" spans="1:50" x14ac:dyDescent="0.2">
      <c r="A66" t="s">
        <v>30</v>
      </c>
      <c r="B66" t="s">
        <v>31</v>
      </c>
      <c r="C66">
        <v>55.192860000000003</v>
      </c>
      <c r="D66">
        <v>-132.9</v>
      </c>
      <c r="E66" t="s">
        <v>32</v>
      </c>
      <c r="F66">
        <v>-0.91</v>
      </c>
      <c r="G66">
        <v>5</v>
      </c>
      <c r="H66">
        <v>1.4</v>
      </c>
      <c r="I66">
        <v>8</v>
      </c>
      <c r="J66">
        <v>27.488935720000001</v>
      </c>
      <c r="K66" s="1">
        <v>1.471052223</v>
      </c>
      <c r="O66" s="4">
        <f>K66*(AD66/100)</f>
        <v>2.5504762255524238E-3</v>
      </c>
      <c r="S66">
        <v>0.25863999999999998</v>
      </c>
      <c r="T66" s="5">
        <f t="shared" si="6"/>
        <v>13.175751400916964</v>
      </c>
      <c r="U66" s="6">
        <f t="shared" si="3"/>
        <v>147.10522230000001</v>
      </c>
      <c r="V66" s="6">
        <f>AD66*(U66*1000)</f>
        <v>25504.762255524238</v>
      </c>
      <c r="W66" s="6">
        <f t="shared" si="2"/>
        <v>25.504762255524238</v>
      </c>
      <c r="AC66" s="3">
        <v>0.66811531800000001</v>
      </c>
      <c r="AD66" s="2">
        <f t="shared" si="5"/>
        <v>0.17337768066120002</v>
      </c>
      <c r="AH66">
        <v>0.38047294700000001</v>
      </c>
      <c r="AI66" t="s">
        <v>20</v>
      </c>
      <c r="AJ66" s="7" t="s">
        <v>20</v>
      </c>
      <c r="AN66" t="s">
        <v>20</v>
      </c>
      <c r="AX66" s="2"/>
    </row>
    <row r="67" spans="1:50" x14ac:dyDescent="0.2">
      <c r="A67" t="s">
        <v>30</v>
      </c>
      <c r="B67" t="s">
        <v>31</v>
      </c>
      <c r="C67">
        <v>55.192860000000003</v>
      </c>
      <c r="D67">
        <v>-132.9</v>
      </c>
      <c r="E67" t="s">
        <v>32</v>
      </c>
      <c r="F67">
        <v>-0.91</v>
      </c>
      <c r="G67">
        <v>6</v>
      </c>
      <c r="H67">
        <v>1.4</v>
      </c>
      <c r="I67">
        <v>10</v>
      </c>
      <c r="J67">
        <v>27.488935720000001</v>
      </c>
      <c r="K67" s="1">
        <v>1.6847760300000001</v>
      </c>
      <c r="O67" s="4">
        <f>K67*(AD67/100)</f>
        <v>1.3487941064969283E-2</v>
      </c>
      <c r="S67">
        <v>1.1870000000000001</v>
      </c>
      <c r="T67" s="5">
        <f t="shared" si="6"/>
        <v>60.468670402445248</v>
      </c>
      <c r="U67" s="6">
        <f t="shared" si="3"/>
        <v>168.47760300000002</v>
      </c>
      <c r="V67" s="6">
        <f>AD67*(U67*1000)</f>
        <v>134879.41064969281</v>
      </c>
      <c r="W67" s="6">
        <f t="shared" ref="W67:W130" si="7">V67/1000</f>
        <v>134.8794106496928</v>
      </c>
      <c r="AC67" s="3">
        <v>2.6693916799999999</v>
      </c>
      <c r="AD67" s="2">
        <f t="shared" si="5"/>
        <v>0.80057769251200006</v>
      </c>
      <c r="AH67">
        <v>1.9998291479999999</v>
      </c>
      <c r="AI67" t="s">
        <v>20</v>
      </c>
      <c r="AJ67" s="7" t="s">
        <v>20</v>
      </c>
      <c r="AN67" t="s">
        <v>20</v>
      </c>
      <c r="AX67" s="2"/>
    </row>
    <row r="68" spans="1:50" x14ac:dyDescent="0.2">
      <c r="A68" t="s">
        <v>30</v>
      </c>
      <c r="B68" t="s">
        <v>31</v>
      </c>
      <c r="C68">
        <v>55.192860000000003</v>
      </c>
      <c r="D68">
        <v>-132.9</v>
      </c>
      <c r="E68" t="s">
        <v>32</v>
      </c>
      <c r="F68">
        <v>-0.91</v>
      </c>
      <c r="G68">
        <v>7</v>
      </c>
      <c r="H68">
        <v>1.4</v>
      </c>
      <c r="I68">
        <v>12</v>
      </c>
      <c r="J68">
        <v>27.488935720000001</v>
      </c>
      <c r="K68" s="1">
        <v>1.472167945</v>
      </c>
      <c r="O68" s="4">
        <f>K68*(AD68/100)</f>
        <v>8.2464587434466045E-3</v>
      </c>
      <c r="S68">
        <v>0.73324999999999996</v>
      </c>
      <c r="T68" s="5">
        <f t="shared" si="6"/>
        <v>37.353540499235862</v>
      </c>
      <c r="U68" s="6">
        <f t="shared" si="3"/>
        <v>147.21679449999999</v>
      </c>
      <c r="V68" s="6">
        <f>AD68*(U68*1000)</f>
        <v>82464.587434466041</v>
      </c>
      <c r="W68" s="6">
        <f t="shared" si="7"/>
        <v>82.46458743446604</v>
      </c>
      <c r="AC68" s="3">
        <v>1.9022563240000001</v>
      </c>
      <c r="AD68" s="2">
        <f t="shared" si="5"/>
        <v>0.56015747194160004</v>
      </c>
      <c r="AH68">
        <v>1.079467145</v>
      </c>
      <c r="AI68">
        <v>2.0075500000000002</v>
      </c>
      <c r="AJ68" s="7">
        <v>5.3123406500000003</v>
      </c>
      <c r="AN68">
        <v>2.9554507569999999</v>
      </c>
      <c r="AX68" s="2"/>
    </row>
    <row r="69" spans="1:50" x14ac:dyDescent="0.2">
      <c r="A69" t="s">
        <v>30</v>
      </c>
      <c r="B69" t="s">
        <v>31</v>
      </c>
      <c r="C69">
        <v>55.192860000000003</v>
      </c>
      <c r="D69">
        <v>-132.9</v>
      </c>
      <c r="E69" t="s">
        <v>32</v>
      </c>
      <c r="F69">
        <v>-0.91</v>
      </c>
      <c r="G69">
        <v>8</v>
      </c>
      <c r="H69">
        <v>1.3</v>
      </c>
      <c r="I69">
        <v>14</v>
      </c>
      <c r="J69">
        <v>25.52544031</v>
      </c>
      <c r="K69" s="1">
        <v>1.768487025</v>
      </c>
      <c r="O69" s="4">
        <f>K69*(AD69/100)</f>
        <v>7.8859986116781404E-3</v>
      </c>
      <c r="S69">
        <v>0.66159000000000001</v>
      </c>
      <c r="T69" s="5">
        <f t="shared" si="6"/>
        <v>33.703005603667862</v>
      </c>
      <c r="U69" s="6">
        <f t="shared" si="3"/>
        <v>176.8487025</v>
      </c>
      <c r="V69" s="6">
        <f>AD69*(U69*1000)</f>
        <v>78859.986116781409</v>
      </c>
      <c r="W69" s="6">
        <f t="shared" si="7"/>
        <v>78.859986116781414</v>
      </c>
      <c r="AC69" s="3">
        <v>1.537739215</v>
      </c>
      <c r="AD69" s="2">
        <f t="shared" si="5"/>
        <v>0.445917809981</v>
      </c>
      <c r="AH69">
        <v>1.170013331</v>
      </c>
      <c r="AI69" t="s">
        <v>20</v>
      </c>
      <c r="AJ69" s="7" t="s">
        <v>20</v>
      </c>
      <c r="AN69" t="s">
        <v>20</v>
      </c>
      <c r="AX69" s="2"/>
    </row>
    <row r="70" spans="1:50" x14ac:dyDescent="0.2">
      <c r="A70" t="s">
        <v>30</v>
      </c>
      <c r="B70" t="s">
        <v>31</v>
      </c>
      <c r="C70">
        <v>55.192860000000003</v>
      </c>
      <c r="D70">
        <v>-132.9</v>
      </c>
      <c r="E70" t="s">
        <v>32</v>
      </c>
      <c r="F70">
        <v>-0.91</v>
      </c>
      <c r="G70">
        <v>9</v>
      </c>
      <c r="H70">
        <v>1.4</v>
      </c>
      <c r="I70">
        <v>16</v>
      </c>
      <c r="J70">
        <v>27.488935720000001</v>
      </c>
      <c r="K70" s="1">
        <v>1.716733252</v>
      </c>
      <c r="O70" s="4">
        <f>K70*(AD70/100)</f>
        <v>9.226251144722291E-3</v>
      </c>
      <c r="S70">
        <v>0.83782999999999996</v>
      </c>
      <c r="T70" s="5">
        <f t="shared" si="6"/>
        <v>42.681100356597049</v>
      </c>
      <c r="U70" s="6">
        <f t="shared" si="3"/>
        <v>171.67332519999999</v>
      </c>
      <c r="V70" s="6">
        <f>AD70*(U70*1000)</f>
        <v>92262.511447222903</v>
      </c>
      <c r="W70" s="6">
        <f t="shared" si="7"/>
        <v>92.262511447222906</v>
      </c>
      <c r="AC70" s="3">
        <v>1.8297394300000001</v>
      </c>
      <c r="AD70" s="2">
        <f t="shared" si="5"/>
        <v>0.53743067736200001</v>
      </c>
      <c r="AH70">
        <v>1.4383306199999999</v>
      </c>
      <c r="AI70" t="s">
        <v>20</v>
      </c>
      <c r="AJ70" s="7" t="s">
        <v>20</v>
      </c>
      <c r="AN70" t="s">
        <v>20</v>
      </c>
      <c r="AX70" s="2"/>
    </row>
    <row r="71" spans="1:50" x14ac:dyDescent="0.2">
      <c r="A71" t="s">
        <v>30</v>
      </c>
      <c r="B71" t="s">
        <v>31</v>
      </c>
      <c r="C71">
        <v>55.192860000000003</v>
      </c>
      <c r="D71">
        <v>-132.9</v>
      </c>
      <c r="E71" t="s">
        <v>32</v>
      </c>
      <c r="F71">
        <v>-0.91</v>
      </c>
      <c r="G71">
        <v>10</v>
      </c>
      <c r="H71">
        <v>1.4</v>
      </c>
      <c r="I71">
        <v>18</v>
      </c>
      <c r="J71">
        <v>27.488935720000001</v>
      </c>
      <c r="K71" s="1">
        <v>1.7201819119999999</v>
      </c>
      <c r="O71" s="4">
        <f>K71*(AD71/100)</f>
        <v>1.1930144071663054E-2</v>
      </c>
      <c r="S71">
        <v>1.05091</v>
      </c>
      <c r="T71" s="5">
        <f t="shared" si="6"/>
        <v>53.535914416709126</v>
      </c>
      <c r="U71" s="6">
        <f t="shared" si="3"/>
        <v>172.01819119999999</v>
      </c>
      <c r="V71" s="6">
        <f>AD71*(U71*1000)</f>
        <v>119301.44071663055</v>
      </c>
      <c r="W71" s="6">
        <f t="shared" si="7"/>
        <v>119.30144071663055</v>
      </c>
      <c r="AC71" s="3">
        <v>2.3278536590000001</v>
      </c>
      <c r="AD71" s="2">
        <f t="shared" si="5"/>
        <v>0.69353967673060002</v>
      </c>
      <c r="AH71">
        <v>1.8077563729999999</v>
      </c>
      <c r="AI71" t="s">
        <v>20</v>
      </c>
      <c r="AJ71" s="7" t="s">
        <v>20</v>
      </c>
      <c r="AN71" t="s">
        <v>20</v>
      </c>
      <c r="AX71" s="2"/>
    </row>
    <row r="72" spans="1:50" x14ac:dyDescent="0.2">
      <c r="A72" t="s">
        <v>30</v>
      </c>
      <c r="B72" t="s">
        <v>31</v>
      </c>
      <c r="C72">
        <v>55.192860000000003</v>
      </c>
      <c r="D72">
        <v>-132.9</v>
      </c>
      <c r="E72" t="s">
        <v>32</v>
      </c>
      <c r="F72">
        <v>-0.91</v>
      </c>
      <c r="G72">
        <v>11</v>
      </c>
      <c r="H72">
        <v>1.4</v>
      </c>
      <c r="I72">
        <v>20</v>
      </c>
      <c r="J72">
        <v>27.488935720000001</v>
      </c>
      <c r="K72" s="1">
        <v>1.7557034760000001</v>
      </c>
      <c r="O72" s="4">
        <f>K72*(AD72/100)</f>
        <v>1.2652546912709169E-2</v>
      </c>
      <c r="S72">
        <v>1.1108800000000001</v>
      </c>
      <c r="T72" s="5">
        <f t="shared" si="6"/>
        <v>56.590932246561394</v>
      </c>
      <c r="U72" s="6">
        <f t="shared" si="3"/>
        <v>175.57034760000002</v>
      </c>
      <c r="V72" s="6">
        <f>AD72*(U72*1000)</f>
        <v>126525.4691270917</v>
      </c>
      <c r="W72" s="6">
        <f t="shared" si="7"/>
        <v>126.5254691270917</v>
      </c>
      <c r="AC72" s="3">
        <v>2.4143702500000002</v>
      </c>
      <c r="AD72" s="2">
        <f t="shared" si="5"/>
        <v>0.72065397635000006</v>
      </c>
      <c r="AH72">
        <v>1.950375878</v>
      </c>
      <c r="AI72" t="s">
        <v>20</v>
      </c>
      <c r="AJ72" s="7" t="s">
        <v>20</v>
      </c>
      <c r="AN72" t="s">
        <v>20</v>
      </c>
      <c r="AX72" s="2"/>
    </row>
    <row r="73" spans="1:50" x14ac:dyDescent="0.2">
      <c r="A73" t="s">
        <v>30</v>
      </c>
      <c r="B73" t="s">
        <v>31</v>
      </c>
      <c r="C73">
        <v>55.192860000000003</v>
      </c>
      <c r="D73">
        <v>-132.9</v>
      </c>
      <c r="E73" t="s">
        <v>32</v>
      </c>
      <c r="F73">
        <v>-0.91</v>
      </c>
      <c r="G73">
        <v>12</v>
      </c>
      <c r="H73">
        <v>1.3</v>
      </c>
      <c r="I73">
        <v>22</v>
      </c>
      <c r="J73">
        <v>25.52544031</v>
      </c>
      <c r="K73" s="1">
        <v>1.834823197</v>
      </c>
      <c r="O73" s="4">
        <f>K73*(AD73/100)</f>
        <v>6.0777850624722284E-3</v>
      </c>
      <c r="S73">
        <v>0.52725999999999995</v>
      </c>
      <c r="T73" s="5">
        <f t="shared" si="6"/>
        <v>26.859908303616912</v>
      </c>
      <c r="U73" s="6">
        <f t="shared" si="3"/>
        <v>183.48231970000001</v>
      </c>
      <c r="V73" s="6">
        <f>AD73*(U73*1000)</f>
        <v>60777.850624722283</v>
      </c>
      <c r="W73" s="6">
        <f t="shared" si="7"/>
        <v>60.777850624722284</v>
      </c>
      <c r="AC73" s="3">
        <v>1.1718443540000001</v>
      </c>
      <c r="AD73" s="2">
        <f t="shared" si="5"/>
        <v>0.33124636054360002</v>
      </c>
      <c r="AH73">
        <v>0.96742887899999996</v>
      </c>
      <c r="AI73">
        <v>2.8286699999999998</v>
      </c>
      <c r="AJ73" s="7">
        <v>6.3620116830000004</v>
      </c>
      <c r="AN73">
        <v>5.1901093329999997</v>
      </c>
      <c r="AX73" s="2"/>
    </row>
    <row r="74" spans="1:50" x14ac:dyDescent="0.2">
      <c r="A74" t="s">
        <v>30</v>
      </c>
      <c r="B74" t="s">
        <v>31</v>
      </c>
      <c r="C74">
        <v>55.192860000000003</v>
      </c>
      <c r="D74">
        <v>-132.9</v>
      </c>
      <c r="E74" t="s">
        <v>32</v>
      </c>
      <c r="F74">
        <v>-0.91</v>
      </c>
      <c r="G74">
        <v>13</v>
      </c>
      <c r="H74">
        <v>1.4</v>
      </c>
      <c r="I74">
        <v>24</v>
      </c>
      <c r="J74">
        <v>27.488935720000001</v>
      </c>
      <c r="K74" s="1">
        <v>1.766304469</v>
      </c>
      <c r="O74" s="4">
        <f>K74*(AD74/100)</f>
        <v>1.0101936952313857E-2</v>
      </c>
      <c r="S74">
        <v>0.89878000000000002</v>
      </c>
      <c r="T74" s="5">
        <f t="shared" si="6"/>
        <v>45.786041772796743</v>
      </c>
      <c r="U74" s="6">
        <f t="shared" si="3"/>
        <v>176.63044690000001</v>
      </c>
      <c r="V74" s="6">
        <f>AD74*(U74*1000)</f>
        <v>101019.36952313858</v>
      </c>
      <c r="W74" s="6">
        <f t="shared" si="7"/>
        <v>101.01936952313858</v>
      </c>
      <c r="AC74" s="3">
        <v>1.939804297</v>
      </c>
      <c r="AD74" s="2">
        <f t="shared" si="5"/>
        <v>0.57192500667980006</v>
      </c>
      <c r="AH74">
        <v>1.58751913</v>
      </c>
      <c r="AI74" t="s">
        <v>20</v>
      </c>
      <c r="AJ74" s="7" t="s">
        <v>20</v>
      </c>
      <c r="AN74" t="s">
        <v>20</v>
      </c>
      <c r="AX74" s="2"/>
    </row>
    <row r="75" spans="1:50" x14ac:dyDescent="0.2">
      <c r="A75" t="s">
        <v>30</v>
      </c>
      <c r="B75" t="s">
        <v>31</v>
      </c>
      <c r="C75">
        <v>55.192860000000003</v>
      </c>
      <c r="D75">
        <v>-132.9</v>
      </c>
      <c r="E75" t="s">
        <v>32</v>
      </c>
      <c r="F75">
        <v>-0.91</v>
      </c>
      <c r="G75">
        <v>14</v>
      </c>
      <c r="H75">
        <v>1.4</v>
      </c>
      <c r="I75">
        <v>26</v>
      </c>
      <c r="J75">
        <v>27.488935720000001</v>
      </c>
      <c r="K75" s="1">
        <v>1.787288912</v>
      </c>
      <c r="O75" s="4">
        <f>K75*(AD75/100)</f>
        <v>1.3163800507560797E-2</v>
      </c>
      <c r="S75">
        <v>1.1611800000000001</v>
      </c>
      <c r="T75" s="5">
        <f t="shared" si="6"/>
        <v>59.153336729495678</v>
      </c>
      <c r="U75" s="6">
        <f t="shared" si="3"/>
        <v>178.72889119999999</v>
      </c>
      <c r="V75" s="6">
        <f>AD75*(U75*1000)</f>
        <v>131638.00507560797</v>
      </c>
      <c r="W75" s="6">
        <f t="shared" si="7"/>
        <v>131.63800507560796</v>
      </c>
      <c r="AC75" s="3">
        <v>2.4650064739999999</v>
      </c>
      <c r="AD75" s="2">
        <f t="shared" si="5"/>
        <v>0.73652336895159998</v>
      </c>
      <c r="AH75">
        <v>2.0753641379999999</v>
      </c>
      <c r="AI75" t="s">
        <v>20</v>
      </c>
      <c r="AJ75" s="7" t="s">
        <v>20</v>
      </c>
      <c r="AN75" t="s">
        <v>20</v>
      </c>
      <c r="AX75" s="2"/>
    </row>
    <row r="76" spans="1:50" x14ac:dyDescent="0.2">
      <c r="A76" t="s">
        <v>30</v>
      </c>
      <c r="B76" t="s">
        <v>31</v>
      </c>
      <c r="C76">
        <v>55.192860000000003</v>
      </c>
      <c r="D76">
        <v>-132.9</v>
      </c>
      <c r="E76" t="s">
        <v>32</v>
      </c>
      <c r="F76">
        <v>-0.91</v>
      </c>
      <c r="G76">
        <v>15</v>
      </c>
      <c r="H76">
        <v>1.4</v>
      </c>
      <c r="I76">
        <v>28</v>
      </c>
      <c r="J76">
        <v>27.488935720000001</v>
      </c>
      <c r="K76" s="1">
        <v>1.7867999880000001</v>
      </c>
      <c r="O76" s="4">
        <f>K76*(AD76/100)</f>
        <v>2.2079922734089666E-2</v>
      </c>
      <c r="S76">
        <v>1.9017500000000001</v>
      </c>
      <c r="T76" s="5">
        <f t="shared" si="6"/>
        <v>96.879775853285793</v>
      </c>
      <c r="U76" s="6">
        <f t="shared" si="3"/>
        <v>178.67999879999999</v>
      </c>
      <c r="V76" s="6">
        <f>AD76*(U76*1000)</f>
        <v>220799.22734089664</v>
      </c>
      <c r="W76" s="6">
        <f t="shared" si="7"/>
        <v>220.79922734089664</v>
      </c>
      <c r="AC76" s="3">
        <v>4.057862224</v>
      </c>
      <c r="AD76" s="2">
        <f t="shared" si="5"/>
        <v>1.2357243610016</v>
      </c>
      <c r="AH76">
        <v>3.398046876</v>
      </c>
      <c r="AI76" t="s">
        <v>20</v>
      </c>
      <c r="AJ76" s="7" t="s">
        <v>20</v>
      </c>
      <c r="AN76" t="s">
        <v>20</v>
      </c>
      <c r="AX76" s="2"/>
    </row>
    <row r="77" spans="1:50" x14ac:dyDescent="0.2">
      <c r="A77" t="s">
        <v>33</v>
      </c>
      <c r="B77" t="s">
        <v>34</v>
      </c>
      <c r="C77">
        <v>55.155625000000001</v>
      </c>
      <c r="D77">
        <v>-132.589934</v>
      </c>
      <c r="E77" t="s">
        <v>35</v>
      </c>
      <c r="F77">
        <v>-0.7</v>
      </c>
      <c r="G77">
        <v>1</v>
      </c>
      <c r="H77">
        <v>1.4</v>
      </c>
      <c r="I77">
        <v>0</v>
      </c>
      <c r="J77">
        <v>27.488935720000001</v>
      </c>
      <c r="K77" s="1">
        <v>1.1174863340000001</v>
      </c>
      <c r="L77" s="1">
        <f>AVERAGE(K77:K91)</f>
        <v>1.6367864104666665</v>
      </c>
      <c r="M77" s="1">
        <f>STDEV(K77:K91)</f>
        <v>0.26194573287969075</v>
      </c>
      <c r="N77" s="1">
        <f>M77/SQRT(COUNT(K77:K91))</f>
        <v>6.7634097403542592E-2</v>
      </c>
      <c r="O77" s="4">
        <f>K77*(AD77/100)</f>
        <v>8.6519240958621985E-3</v>
      </c>
      <c r="P77" s="4">
        <f>AVERAGE(O77:O91)</f>
        <v>7.3928470674682932E-3</v>
      </c>
      <c r="Q77" s="4">
        <f>STDEV(O77:O91)</f>
        <v>1.3213626195339914E-3</v>
      </c>
      <c r="R77" s="4">
        <f>Q77/SQRT(COUNT(O77:O91))</f>
        <v>3.4117436131707703E-4</v>
      </c>
      <c r="S77">
        <v>0.75497999999999998</v>
      </c>
      <c r="T77" s="5">
        <f t="shared" si="6"/>
        <v>38.460519612837494</v>
      </c>
      <c r="U77" s="6">
        <f t="shared" si="3"/>
        <v>111.7486334</v>
      </c>
      <c r="V77" s="6">
        <f>AD77*(U77*1000)</f>
        <v>86519.240958621987</v>
      </c>
      <c r="W77" s="6">
        <f t="shared" si="7"/>
        <v>86.519240958621992</v>
      </c>
      <c r="X77" s="6">
        <f>AVERAGE(W77:W91)</f>
        <v>73.928470674682956</v>
      </c>
      <c r="Y77" s="6">
        <f>STDEV(W77:W91)</f>
        <v>13.213626195339767</v>
      </c>
      <c r="Z77" s="6">
        <f>Y77/SQRT(COUNT(W77:W91))</f>
        <v>3.4117436131707324</v>
      </c>
      <c r="AA77" s="6">
        <f>SUM(W77:W91)</f>
        <v>1108.9270601202443</v>
      </c>
      <c r="AC77" s="3">
        <v>2.5853239430000001</v>
      </c>
      <c r="AD77" s="2">
        <f>0.3134*(AC77-0.1149)</f>
        <v>0.77423086373620009</v>
      </c>
      <c r="AE77" s="2">
        <f>AVERAGE(AD77:AD91)</f>
        <v>0.46542747811477342</v>
      </c>
      <c r="AF77" s="2">
        <f>STDEV(AD77:AD91)</f>
        <v>0.12597835555218945</v>
      </c>
      <c r="AG77" s="2">
        <f>AF77/SQRT(COUNT(AD77:AD91))</f>
        <v>3.2527471535748427E-2</v>
      </c>
      <c r="AH77">
        <v>0.84367983199999996</v>
      </c>
      <c r="AI77" t="s">
        <v>20</v>
      </c>
      <c r="AJ77" s="7" t="s">
        <v>20</v>
      </c>
      <c r="AK77" s="7">
        <f>AVERAGE(AJ77:AJ91)</f>
        <v>2.4031600280000003</v>
      </c>
      <c r="AL77" s="7">
        <f>STDEV(AJ77:AJ91)</f>
        <v>0.23380520506533006</v>
      </c>
      <c r="AM77" s="7">
        <f>AL77/SQRT(COUNT(AJ77:AJ91))</f>
        <v>0.13498749808240398</v>
      </c>
      <c r="AN77" t="s">
        <v>20</v>
      </c>
      <c r="AX77" s="2"/>
    </row>
    <row r="78" spans="1:50" x14ac:dyDescent="0.2">
      <c r="A78" t="s">
        <v>33</v>
      </c>
      <c r="B78" t="s">
        <v>34</v>
      </c>
      <c r="C78">
        <v>55.155625000000001</v>
      </c>
      <c r="D78">
        <v>-132.589934</v>
      </c>
      <c r="E78" t="s">
        <v>35</v>
      </c>
      <c r="F78">
        <v>-0.7</v>
      </c>
      <c r="G78">
        <v>2</v>
      </c>
      <c r="H78">
        <v>1.4</v>
      </c>
      <c r="I78">
        <v>2</v>
      </c>
      <c r="J78">
        <v>27.488935720000001</v>
      </c>
      <c r="K78" s="1">
        <v>1.2544501669999999</v>
      </c>
      <c r="O78" s="4">
        <f>K78*(AD78/100)</f>
        <v>6.6947208556807176E-3</v>
      </c>
      <c r="S78">
        <v>0.5978</v>
      </c>
      <c r="T78" s="5">
        <f t="shared" si="6"/>
        <v>30.45338767193072</v>
      </c>
      <c r="U78" s="6">
        <f t="shared" si="3"/>
        <v>125.4450167</v>
      </c>
      <c r="V78" s="6">
        <f>AD78*(U78*1000)</f>
        <v>66947.208556807178</v>
      </c>
      <c r="W78" s="6">
        <f t="shared" si="7"/>
        <v>66.947208556807183</v>
      </c>
      <c r="AC78" s="3">
        <v>1.8177644049999999</v>
      </c>
      <c r="AD78" s="2">
        <f t="shared" ref="AD78:AD121" si="8">0.3134*(AC78-0.1149)</f>
        <v>0.53367770452700003</v>
      </c>
      <c r="AH78">
        <v>0.74991030999999997</v>
      </c>
      <c r="AI78">
        <v>0.84519999999999995</v>
      </c>
      <c r="AJ78" s="7">
        <v>2.6343677140000001</v>
      </c>
      <c r="AN78">
        <v>1.0602612810000001</v>
      </c>
      <c r="AX78" s="2"/>
    </row>
    <row r="79" spans="1:50" x14ac:dyDescent="0.2">
      <c r="A79" t="s">
        <v>33</v>
      </c>
      <c r="B79" t="s">
        <v>34</v>
      </c>
      <c r="C79">
        <v>55.155625000000001</v>
      </c>
      <c r="D79">
        <v>-132.589934</v>
      </c>
      <c r="E79" t="s">
        <v>35</v>
      </c>
      <c r="F79">
        <v>-0.7</v>
      </c>
      <c r="G79">
        <v>3</v>
      </c>
      <c r="H79">
        <v>1.3</v>
      </c>
      <c r="I79">
        <v>4</v>
      </c>
      <c r="J79">
        <v>25.52544031</v>
      </c>
      <c r="K79" s="1">
        <v>1.3914204640000001</v>
      </c>
      <c r="O79" s="4">
        <f>K79*(AD79/100)</f>
        <v>5.4691730723684497E-3</v>
      </c>
      <c r="S79">
        <v>0.46651999999999999</v>
      </c>
      <c r="T79" s="5">
        <f t="shared" si="6"/>
        <v>23.765664798777383</v>
      </c>
      <c r="U79" s="6">
        <f t="shared" si="3"/>
        <v>139.1420464</v>
      </c>
      <c r="V79" s="6">
        <f>AD79*(U79*1000)</f>
        <v>54691.730723684486</v>
      </c>
      <c r="W79" s="6">
        <f t="shared" si="7"/>
        <v>54.691730723684486</v>
      </c>
      <c r="AC79" s="3">
        <v>1.369092757</v>
      </c>
      <c r="AD79" s="2">
        <f t="shared" si="8"/>
        <v>0.39306401004380004</v>
      </c>
      <c r="AH79">
        <v>0.64912547499999995</v>
      </c>
      <c r="AI79" t="s">
        <v>20</v>
      </c>
      <c r="AJ79" s="7" t="s">
        <v>20</v>
      </c>
      <c r="AN79" t="s">
        <v>20</v>
      </c>
      <c r="AX79" s="2"/>
    </row>
    <row r="80" spans="1:50" x14ac:dyDescent="0.2">
      <c r="A80" t="s">
        <v>33</v>
      </c>
      <c r="B80" t="s">
        <v>34</v>
      </c>
      <c r="C80">
        <v>55.155625000000001</v>
      </c>
      <c r="D80">
        <v>-132.589934</v>
      </c>
      <c r="E80" t="s">
        <v>35</v>
      </c>
      <c r="F80">
        <v>-0.7</v>
      </c>
      <c r="G80">
        <v>4</v>
      </c>
      <c r="H80">
        <v>1.3</v>
      </c>
      <c r="I80">
        <v>6</v>
      </c>
      <c r="J80">
        <v>25.52544031</v>
      </c>
      <c r="K80" s="1">
        <v>1.576975343</v>
      </c>
      <c r="O80" s="4">
        <f>K80*(AD80/100)</f>
        <v>7.1610052398831409E-3</v>
      </c>
      <c r="S80">
        <v>0.60331000000000001</v>
      </c>
      <c r="T80" s="5">
        <f t="shared" si="6"/>
        <v>30.734080489047379</v>
      </c>
      <c r="U80" s="6">
        <f t="shared" si="3"/>
        <v>157.6975343</v>
      </c>
      <c r="V80" s="6">
        <f>AD80*(U80*1000)</f>
        <v>71610.052398831423</v>
      </c>
      <c r="W80" s="6">
        <f t="shared" si="7"/>
        <v>71.610052398831428</v>
      </c>
      <c r="AC80" s="3">
        <v>1.563838981</v>
      </c>
      <c r="AD80" s="2">
        <f t="shared" si="8"/>
        <v>0.45409747664540001</v>
      </c>
      <c r="AH80">
        <v>0.951404994</v>
      </c>
      <c r="AI80" t="s">
        <v>20</v>
      </c>
      <c r="AJ80" s="7" t="s">
        <v>20</v>
      </c>
      <c r="AN80" t="s">
        <v>20</v>
      </c>
      <c r="AX80" s="2"/>
    </row>
    <row r="81" spans="1:50" x14ac:dyDescent="0.2">
      <c r="A81" t="s">
        <v>33</v>
      </c>
      <c r="B81" t="s">
        <v>34</v>
      </c>
      <c r="C81">
        <v>55.155625000000001</v>
      </c>
      <c r="D81">
        <v>-132.589934</v>
      </c>
      <c r="E81" t="s">
        <v>35</v>
      </c>
      <c r="F81">
        <v>-0.7</v>
      </c>
      <c r="G81">
        <v>5</v>
      </c>
      <c r="H81">
        <v>1.3</v>
      </c>
      <c r="I81">
        <v>8</v>
      </c>
      <c r="J81">
        <v>25.52544031</v>
      </c>
      <c r="K81" s="1">
        <v>1.505558358</v>
      </c>
      <c r="O81" s="4">
        <f>K81*(AD81/100)</f>
        <v>7.248146434704208E-3</v>
      </c>
      <c r="S81">
        <v>0.61009999999999998</v>
      </c>
      <c r="T81" s="5">
        <f t="shared" si="6"/>
        <v>31.079979623025981</v>
      </c>
      <c r="U81" s="6">
        <f t="shared" si="3"/>
        <v>150.55583580000001</v>
      </c>
      <c r="V81" s="6">
        <f t="shared" ref="V81:V144" si="9">AD81*(U81*1000)</f>
        <v>72481.464347042085</v>
      </c>
      <c r="W81" s="6">
        <f t="shared" si="7"/>
        <v>72.481464347042092</v>
      </c>
      <c r="AC81" s="3">
        <v>1.6510384950000001</v>
      </c>
      <c r="AD81" s="2">
        <f t="shared" si="8"/>
        <v>0.48142580433300003</v>
      </c>
      <c r="AH81">
        <v>0.91854115400000003</v>
      </c>
      <c r="AI81" t="s">
        <v>20</v>
      </c>
      <c r="AJ81" s="7" t="s">
        <v>20</v>
      </c>
      <c r="AN81" t="s">
        <v>20</v>
      </c>
      <c r="AX81" s="2"/>
    </row>
    <row r="82" spans="1:50" x14ac:dyDescent="0.2">
      <c r="A82" t="s">
        <v>33</v>
      </c>
      <c r="B82" t="s">
        <v>34</v>
      </c>
      <c r="C82">
        <v>55.155625000000001</v>
      </c>
      <c r="D82">
        <v>-132.589934</v>
      </c>
      <c r="E82" t="s">
        <v>35</v>
      </c>
      <c r="F82">
        <v>-0.7</v>
      </c>
      <c r="G82">
        <v>6</v>
      </c>
      <c r="H82">
        <v>1.4</v>
      </c>
      <c r="I82">
        <v>10</v>
      </c>
      <c r="J82">
        <v>27.488935720000001</v>
      </c>
      <c r="K82" s="1">
        <v>1.6667560530000001</v>
      </c>
      <c r="O82" s="4">
        <f>K82*(AD82/100)</f>
        <v>7.0585085067680735E-3</v>
      </c>
      <c r="S82">
        <v>0.64841000000000004</v>
      </c>
      <c r="T82" s="5">
        <f t="shared" si="6"/>
        <v>33.031584309730007</v>
      </c>
      <c r="U82" s="6">
        <f t="shared" ref="U82:U145" si="10">10000*0.01*K82</f>
        <v>166.6756053</v>
      </c>
      <c r="V82" s="6">
        <f t="shared" si="9"/>
        <v>70585.085067680731</v>
      </c>
      <c r="W82" s="6">
        <f t="shared" si="7"/>
        <v>70.585085067680737</v>
      </c>
      <c r="AC82" s="3">
        <v>1.4661692980000001</v>
      </c>
      <c r="AD82" s="2">
        <f t="shared" si="8"/>
        <v>0.42348779799320002</v>
      </c>
      <c r="AH82">
        <v>1.0807412919999999</v>
      </c>
      <c r="AI82" t="s">
        <v>20</v>
      </c>
      <c r="AJ82" s="7" t="s">
        <v>20</v>
      </c>
      <c r="AN82" t="s">
        <v>20</v>
      </c>
      <c r="AX82" s="2"/>
    </row>
    <row r="83" spans="1:50" x14ac:dyDescent="0.2">
      <c r="A83" t="s">
        <v>33</v>
      </c>
      <c r="B83" t="s">
        <v>34</v>
      </c>
      <c r="C83">
        <v>55.155625000000001</v>
      </c>
      <c r="D83">
        <v>-132.589934</v>
      </c>
      <c r="E83" t="s">
        <v>35</v>
      </c>
      <c r="F83">
        <v>-0.7</v>
      </c>
      <c r="G83">
        <v>7</v>
      </c>
      <c r="H83">
        <v>1.4</v>
      </c>
      <c r="I83">
        <v>12</v>
      </c>
      <c r="J83">
        <v>27.488935720000001</v>
      </c>
      <c r="K83" s="1">
        <v>1.71628107</v>
      </c>
      <c r="O83" s="4">
        <f>K83*(AD83/100)</f>
        <v>5.665079193473717E-3</v>
      </c>
      <c r="S83">
        <v>0.53083999999999998</v>
      </c>
      <c r="T83" s="5">
        <f t="shared" si="6"/>
        <v>27.042282221090169</v>
      </c>
      <c r="U83" s="6">
        <f t="shared" si="10"/>
        <v>171.628107</v>
      </c>
      <c r="V83" s="6">
        <f t="shared" si="9"/>
        <v>56650.791934737172</v>
      </c>
      <c r="W83" s="6">
        <f t="shared" si="7"/>
        <v>56.650791934737171</v>
      </c>
      <c r="AC83" s="3">
        <v>1.1681187470000001</v>
      </c>
      <c r="AD83" s="2">
        <f t="shared" si="8"/>
        <v>0.33007875530980002</v>
      </c>
      <c r="AH83">
        <v>0.91107064299999996</v>
      </c>
      <c r="AI83">
        <v>1.0759000000000001</v>
      </c>
      <c r="AJ83" s="7">
        <v>2.4082712559999999</v>
      </c>
      <c r="AN83">
        <v>1.8465468030000001</v>
      </c>
      <c r="AX83" s="2"/>
    </row>
    <row r="84" spans="1:50" x14ac:dyDescent="0.2">
      <c r="A84" t="s">
        <v>33</v>
      </c>
      <c r="B84" t="s">
        <v>34</v>
      </c>
      <c r="C84">
        <v>55.155625000000001</v>
      </c>
      <c r="D84">
        <v>-132.589934</v>
      </c>
      <c r="E84" t="s">
        <v>35</v>
      </c>
      <c r="F84">
        <v>-0.7</v>
      </c>
      <c r="G84">
        <v>8</v>
      </c>
      <c r="H84">
        <v>1.4</v>
      </c>
      <c r="I84">
        <v>14</v>
      </c>
      <c r="J84">
        <v>27.488935720000001</v>
      </c>
      <c r="K84" s="1">
        <v>1.585370218</v>
      </c>
      <c r="O84" s="4">
        <f>K84*(AD84/100)</f>
        <v>9.0410554577532633E-3</v>
      </c>
      <c r="S84">
        <v>0.80857000000000001</v>
      </c>
      <c r="T84" s="5">
        <f t="shared" si="6"/>
        <v>41.190524707081003</v>
      </c>
      <c r="U84" s="6">
        <f t="shared" si="10"/>
        <v>158.53702179999999</v>
      </c>
      <c r="V84" s="6">
        <f t="shared" si="9"/>
        <v>90410.554577532617</v>
      </c>
      <c r="W84" s="6">
        <f t="shared" si="7"/>
        <v>90.410554577532622</v>
      </c>
      <c r="AC84" s="3">
        <v>1.9345566359999999</v>
      </c>
      <c r="AD84" s="2">
        <f t="shared" si="8"/>
        <v>0.57028038972240003</v>
      </c>
      <c r="AH84">
        <v>1.281882797</v>
      </c>
      <c r="AI84" t="s">
        <v>20</v>
      </c>
      <c r="AJ84" s="7" t="s">
        <v>20</v>
      </c>
      <c r="AN84" t="s">
        <v>20</v>
      </c>
      <c r="AX84" s="2"/>
    </row>
    <row r="85" spans="1:50" x14ac:dyDescent="0.2">
      <c r="A85" t="s">
        <v>33</v>
      </c>
      <c r="B85" t="s">
        <v>34</v>
      </c>
      <c r="C85">
        <v>55.155625000000001</v>
      </c>
      <c r="D85">
        <v>-132.589934</v>
      </c>
      <c r="E85" t="s">
        <v>35</v>
      </c>
      <c r="F85">
        <v>-0.7</v>
      </c>
      <c r="G85">
        <v>9</v>
      </c>
      <c r="H85">
        <v>1.6</v>
      </c>
      <c r="I85">
        <v>16</v>
      </c>
      <c r="J85">
        <v>31.415926540000001</v>
      </c>
      <c r="K85" s="1">
        <v>1.5209715349999999</v>
      </c>
      <c r="O85" s="4">
        <f>K85*(AD85/100)</f>
        <v>8.9550548473067652E-3</v>
      </c>
      <c r="S85">
        <v>0.91647000000000001</v>
      </c>
      <c r="T85" s="5">
        <f t="shared" si="6"/>
        <v>46.687213448802858</v>
      </c>
      <c r="U85" s="6">
        <f t="shared" si="10"/>
        <v>152.09715349999999</v>
      </c>
      <c r="V85" s="6">
        <f t="shared" si="9"/>
        <v>89550.548473067654</v>
      </c>
      <c r="W85" s="6">
        <f t="shared" si="7"/>
        <v>89.55054847306765</v>
      </c>
      <c r="AC85" s="3">
        <v>1.993559927</v>
      </c>
      <c r="AD85" s="2">
        <f t="shared" si="8"/>
        <v>0.58877202112180005</v>
      </c>
      <c r="AH85">
        <v>1.393924782</v>
      </c>
      <c r="AI85" t="s">
        <v>20</v>
      </c>
      <c r="AJ85" s="7" t="s">
        <v>20</v>
      </c>
      <c r="AN85" t="s">
        <v>20</v>
      </c>
      <c r="AX85" s="2"/>
    </row>
    <row r="86" spans="1:50" x14ac:dyDescent="0.2">
      <c r="A86" t="s">
        <v>33</v>
      </c>
      <c r="B86" t="s">
        <v>34</v>
      </c>
      <c r="C86">
        <v>55.155625000000001</v>
      </c>
      <c r="D86">
        <v>-132.589934</v>
      </c>
      <c r="E86" t="s">
        <v>35</v>
      </c>
      <c r="F86">
        <v>-0.7</v>
      </c>
      <c r="G86">
        <v>10</v>
      </c>
      <c r="H86">
        <v>1.4</v>
      </c>
      <c r="I86">
        <v>18</v>
      </c>
      <c r="J86">
        <v>27.488935720000001</v>
      </c>
      <c r="K86" s="1">
        <v>1.8198703839999999</v>
      </c>
      <c r="O86" s="4">
        <f>K86*(AD86/100)</f>
        <v>7.1943294632376758E-3</v>
      </c>
      <c r="S86">
        <v>0.66712000000000005</v>
      </c>
      <c r="T86" s="5">
        <f t="shared" si="6"/>
        <v>33.984717269485486</v>
      </c>
      <c r="U86" s="6">
        <f t="shared" si="10"/>
        <v>181.98703839999999</v>
      </c>
      <c r="V86" s="6">
        <f t="shared" si="9"/>
        <v>71943.294632376768</v>
      </c>
      <c r="W86" s="6">
        <f t="shared" si="7"/>
        <v>71.943294632376762</v>
      </c>
      <c r="AC86" s="3">
        <v>1.3762943249999999</v>
      </c>
      <c r="AD86" s="2">
        <f t="shared" si="8"/>
        <v>0.395320981455</v>
      </c>
      <c r="AH86">
        <v>1.2140719310000001</v>
      </c>
      <c r="AI86" t="s">
        <v>20</v>
      </c>
      <c r="AJ86" s="7" t="s">
        <v>20</v>
      </c>
      <c r="AN86" t="s">
        <v>20</v>
      </c>
      <c r="AX86" s="2"/>
    </row>
    <row r="87" spans="1:50" x14ac:dyDescent="0.2">
      <c r="A87" t="s">
        <v>33</v>
      </c>
      <c r="B87" t="s">
        <v>34</v>
      </c>
      <c r="C87">
        <v>55.155625000000001</v>
      </c>
      <c r="D87">
        <v>-132.589934</v>
      </c>
      <c r="E87" t="s">
        <v>35</v>
      </c>
      <c r="F87">
        <v>-0.7</v>
      </c>
      <c r="G87">
        <v>11</v>
      </c>
      <c r="H87">
        <v>1.6</v>
      </c>
      <c r="I87">
        <v>20</v>
      </c>
      <c r="J87">
        <v>31.415926540000001</v>
      </c>
      <c r="K87" s="1">
        <v>1.7281040539999999</v>
      </c>
      <c r="O87" s="4">
        <f>K87*(AD87/100)</f>
        <v>1.0040609529911248E-2</v>
      </c>
      <c r="S87">
        <v>1.0298400000000001</v>
      </c>
      <c r="T87" s="5">
        <f t="shared" si="6"/>
        <v>52.46255731023944</v>
      </c>
      <c r="U87" s="6">
        <f t="shared" si="10"/>
        <v>172.81040539999998</v>
      </c>
      <c r="V87" s="6">
        <f t="shared" si="9"/>
        <v>100406.09529911246</v>
      </c>
      <c r="W87" s="6">
        <f t="shared" si="7"/>
        <v>100.40609529911247</v>
      </c>
      <c r="AC87" s="3">
        <v>1.968820885</v>
      </c>
      <c r="AD87" s="2">
        <f t="shared" si="8"/>
        <v>0.58101880535899997</v>
      </c>
      <c r="AH87">
        <v>1.7796706790000001</v>
      </c>
      <c r="AI87" t="s">
        <v>20</v>
      </c>
      <c r="AJ87" s="7" t="s">
        <v>20</v>
      </c>
      <c r="AN87" t="s">
        <v>20</v>
      </c>
      <c r="AX87" s="2"/>
    </row>
    <row r="88" spans="1:50" x14ac:dyDescent="0.2">
      <c r="A88" t="s">
        <v>33</v>
      </c>
      <c r="B88" t="s">
        <v>34</v>
      </c>
      <c r="C88">
        <v>55.155625000000001</v>
      </c>
      <c r="D88">
        <v>-132.589934</v>
      </c>
      <c r="E88" t="s">
        <v>35</v>
      </c>
      <c r="F88">
        <v>-0.7</v>
      </c>
      <c r="G88">
        <v>12</v>
      </c>
      <c r="H88">
        <v>1.5</v>
      </c>
      <c r="I88">
        <v>22</v>
      </c>
      <c r="J88">
        <v>29.452431130000001</v>
      </c>
      <c r="K88" s="1">
        <v>1.7031646650000001</v>
      </c>
      <c r="O88" s="4">
        <f>K88*(AD88/100)</f>
        <v>6.6377654061961118E-3</v>
      </c>
      <c r="S88">
        <v>0.65991</v>
      </c>
      <c r="T88" s="5">
        <f t="shared" si="6"/>
        <v>33.617422312786552</v>
      </c>
      <c r="U88" s="6">
        <f t="shared" si="10"/>
        <v>170.31646650000002</v>
      </c>
      <c r="V88" s="6">
        <f t="shared" si="9"/>
        <v>66377.654061961119</v>
      </c>
      <c r="W88" s="6">
        <f t="shared" si="7"/>
        <v>66.377654061961124</v>
      </c>
      <c r="AC88" s="3">
        <v>1.358458639</v>
      </c>
      <c r="AD88" s="2">
        <f t="shared" si="8"/>
        <v>0.3897312774626</v>
      </c>
      <c r="AH88">
        <v>1.1239353940000001</v>
      </c>
      <c r="AI88">
        <v>1.0350999999999999</v>
      </c>
      <c r="AJ88" s="7">
        <v>2.1668411139999999</v>
      </c>
      <c r="AN88">
        <v>1.7629457449999999</v>
      </c>
      <c r="AX88" s="2"/>
    </row>
    <row r="89" spans="1:50" x14ac:dyDescent="0.2">
      <c r="A89" t="s">
        <v>33</v>
      </c>
      <c r="B89" t="s">
        <v>34</v>
      </c>
      <c r="C89">
        <v>55.155625000000001</v>
      </c>
      <c r="D89">
        <v>-132.589934</v>
      </c>
      <c r="E89" t="s">
        <v>35</v>
      </c>
      <c r="F89">
        <v>-0.7</v>
      </c>
      <c r="G89">
        <v>13</v>
      </c>
      <c r="H89">
        <v>1.3</v>
      </c>
      <c r="I89">
        <v>24</v>
      </c>
      <c r="J89">
        <v>25.52544031</v>
      </c>
      <c r="K89" s="1">
        <v>1.8660771140000001</v>
      </c>
      <c r="O89" s="4">
        <f>K89*(AD89/100)</f>
        <v>8.0243136981015661E-3</v>
      </c>
      <c r="S89">
        <v>0.68433999999999995</v>
      </c>
      <c r="T89" s="5">
        <f t="shared" si="6"/>
        <v>34.86194600101885</v>
      </c>
      <c r="U89" s="6">
        <f t="shared" si="10"/>
        <v>186.6077114</v>
      </c>
      <c r="V89" s="6">
        <f t="shared" si="9"/>
        <v>80243.136981015661</v>
      </c>
      <c r="W89" s="6">
        <f t="shared" si="7"/>
        <v>80.243136981015667</v>
      </c>
      <c r="AC89" s="3">
        <v>1.4869796390000001</v>
      </c>
      <c r="AD89" s="2">
        <f t="shared" si="8"/>
        <v>0.43000975886260007</v>
      </c>
      <c r="AH89">
        <v>1.2770312130000001</v>
      </c>
      <c r="AI89" t="s">
        <v>20</v>
      </c>
      <c r="AJ89" s="7" t="s">
        <v>20</v>
      </c>
      <c r="AN89" t="s">
        <v>20</v>
      </c>
      <c r="AX89" s="2"/>
    </row>
    <row r="90" spans="1:50" x14ac:dyDescent="0.2">
      <c r="A90" t="s">
        <v>33</v>
      </c>
      <c r="B90" t="s">
        <v>34</v>
      </c>
      <c r="C90">
        <v>55.155625000000001</v>
      </c>
      <c r="D90">
        <v>-132.589934</v>
      </c>
      <c r="E90" t="s">
        <v>35</v>
      </c>
      <c r="F90">
        <v>-0.7</v>
      </c>
      <c r="G90">
        <v>14</v>
      </c>
      <c r="H90">
        <v>1.4</v>
      </c>
      <c r="I90">
        <v>26</v>
      </c>
      <c r="J90">
        <v>27.488935720000001</v>
      </c>
      <c r="K90" s="1">
        <v>2.0305864360000001</v>
      </c>
      <c r="O90" s="4">
        <f>K90*(AD90/100)</f>
        <v>5.8857546748565933E-3</v>
      </c>
      <c r="S90">
        <v>0.56276999999999999</v>
      </c>
      <c r="T90" s="5">
        <f t="shared" si="6"/>
        <v>28.668874172185433</v>
      </c>
      <c r="U90" s="6">
        <f t="shared" si="10"/>
        <v>203.05864360000001</v>
      </c>
      <c r="V90" s="6">
        <f t="shared" si="9"/>
        <v>58857.546748565932</v>
      </c>
      <c r="W90" s="6">
        <f t="shared" si="7"/>
        <v>58.85754674856593</v>
      </c>
      <c r="AC90" s="3">
        <v>1.0397721099999999</v>
      </c>
      <c r="AD90" s="2">
        <f t="shared" si="8"/>
        <v>0.28985491927399998</v>
      </c>
      <c r="AH90">
        <v>1.1427531280000001</v>
      </c>
      <c r="AI90" t="s">
        <v>20</v>
      </c>
      <c r="AJ90" s="7" t="s">
        <v>20</v>
      </c>
      <c r="AN90" t="s">
        <v>20</v>
      </c>
      <c r="AX90" s="2"/>
    </row>
    <row r="91" spans="1:50" x14ac:dyDescent="0.2">
      <c r="A91" t="s">
        <v>33</v>
      </c>
      <c r="B91" t="s">
        <v>34</v>
      </c>
      <c r="C91">
        <v>55.155625000000001</v>
      </c>
      <c r="D91">
        <v>-132.589934</v>
      </c>
      <c r="E91" t="s">
        <v>35</v>
      </c>
      <c r="F91">
        <v>-0.7</v>
      </c>
      <c r="G91">
        <v>15</v>
      </c>
      <c r="H91">
        <v>1.5</v>
      </c>
      <c r="I91">
        <v>28</v>
      </c>
      <c r="J91">
        <v>29.452431130000001</v>
      </c>
      <c r="K91" s="1">
        <v>2.068723962</v>
      </c>
      <c r="O91" s="4">
        <f>K91*(AD91/100)</f>
        <v>7.1652655359206738E-3</v>
      </c>
      <c r="S91">
        <v>0.72138999999999998</v>
      </c>
      <c r="T91" s="5">
        <f t="shared" si="6"/>
        <v>36.7493632195619</v>
      </c>
      <c r="U91" s="6">
        <f t="shared" si="10"/>
        <v>206.8723962</v>
      </c>
      <c r="V91" s="6">
        <f t="shared" si="9"/>
        <v>71652.655359206736</v>
      </c>
      <c r="W91" s="6">
        <f t="shared" si="7"/>
        <v>71.652655359206733</v>
      </c>
      <c r="AC91" s="3">
        <v>1.220074237</v>
      </c>
      <c r="AD91" s="2">
        <f t="shared" si="8"/>
        <v>0.3463616058758</v>
      </c>
      <c r="AH91">
        <v>1.4923567790000001</v>
      </c>
      <c r="AI91" t="s">
        <v>20</v>
      </c>
      <c r="AJ91" s="7" t="s">
        <v>20</v>
      </c>
      <c r="AN91" t="s">
        <v>20</v>
      </c>
      <c r="AX91" s="2"/>
    </row>
    <row r="92" spans="1:50" x14ac:dyDescent="0.2">
      <c r="A92" t="s">
        <v>36</v>
      </c>
      <c r="B92" t="s">
        <v>37</v>
      </c>
      <c r="C92">
        <v>55.733609999999999</v>
      </c>
      <c r="D92">
        <v>-133.29</v>
      </c>
      <c r="E92" t="s">
        <v>38</v>
      </c>
      <c r="F92">
        <v>-1.03</v>
      </c>
      <c r="G92">
        <v>1</v>
      </c>
      <c r="H92">
        <v>1.3</v>
      </c>
      <c r="I92">
        <v>0</v>
      </c>
      <c r="J92">
        <v>25.52544031</v>
      </c>
      <c r="K92" s="1">
        <v>1.193240925</v>
      </c>
      <c r="L92" s="1">
        <f>AVERAGE(K92:K106)</f>
        <v>1.0398725643333335</v>
      </c>
      <c r="M92" s="1">
        <f>STDEV(K92:K106)</f>
        <v>0.22481941985411374</v>
      </c>
      <c r="N92" s="1">
        <f>M92/SQRT(COUNT(K92:K106))</f>
        <v>5.804812459993304E-2</v>
      </c>
      <c r="O92" s="4">
        <f>K92*(AD92/100)</f>
        <v>1.4635416831392092E-2</v>
      </c>
      <c r="P92" s="4">
        <f>AVERAGE(O92:O106)</f>
        <v>1.0969545155125975E-2</v>
      </c>
      <c r="Q92" s="4">
        <f>STDEV(O92:O106)</f>
        <v>3.6051358682150508E-3</v>
      </c>
      <c r="R92" s="4">
        <f>Q92/SQRT(COUNT(O92:O106))</f>
        <v>9.3084207856079391E-4</v>
      </c>
      <c r="S92">
        <v>1.17248</v>
      </c>
      <c r="T92" s="5">
        <f t="shared" si="6"/>
        <v>59.728986245542544</v>
      </c>
      <c r="U92" s="6">
        <f t="shared" si="10"/>
        <v>119.32409250000001</v>
      </c>
      <c r="V92" s="6">
        <f t="shared" si="9"/>
        <v>146354.16831392091</v>
      </c>
      <c r="W92" s="6">
        <f t="shared" si="7"/>
        <v>146.35416831392089</v>
      </c>
      <c r="X92" s="6">
        <f>AVERAGE(W92:W106)</f>
        <v>117.17310123526451</v>
      </c>
      <c r="Y92" s="6">
        <f>STDEV(W92:W106)</f>
        <v>22.280735163089961</v>
      </c>
      <c r="Z92" s="6">
        <f>Y92/SQRT(COUNT(W92:W106))</f>
        <v>5.9547769504092463</v>
      </c>
      <c r="AA92" s="6">
        <f>SUM(W92:W106)</f>
        <v>1640.4234172937031</v>
      </c>
      <c r="AC92" s="3">
        <v>4.0285137740000003</v>
      </c>
      <c r="AD92" s="2">
        <f t="shared" si="8"/>
        <v>1.2265265567716002</v>
      </c>
      <c r="AE92" s="2">
        <f>AVERAGE(AD92:AD106)</f>
        <v>1.07999491122172</v>
      </c>
      <c r="AF92" s="2">
        <f>STDEV(AD92:AD106)</f>
        <v>0.30174277241864977</v>
      </c>
      <c r="AG92" s="2">
        <f>AF92/SQRT(COUNT(AD92:AD106))</f>
        <v>7.7909648827725678E-2</v>
      </c>
      <c r="AH92">
        <v>1.3990511189999999</v>
      </c>
      <c r="AI92" t="s">
        <v>20</v>
      </c>
      <c r="AJ92" s="7" t="s">
        <v>20</v>
      </c>
      <c r="AK92" s="7">
        <f>AVERAGE(AJ92:AJ106)</f>
        <v>5.2566045076666663</v>
      </c>
      <c r="AL92" s="7">
        <f>STDEV(AJ92:AJ106)</f>
        <v>1.4782525043672257</v>
      </c>
      <c r="AM92" s="7">
        <f>AL92/SQRT(COUNT(AJ92:AJ106))</f>
        <v>0.85346948132665623</v>
      </c>
      <c r="AN92" t="s">
        <v>20</v>
      </c>
      <c r="AX92" s="2"/>
    </row>
    <row r="93" spans="1:50" x14ac:dyDescent="0.2">
      <c r="A93" t="s">
        <v>36</v>
      </c>
      <c r="B93" t="s">
        <v>37</v>
      </c>
      <c r="C93">
        <v>55.733609999999999</v>
      </c>
      <c r="D93">
        <v>-133.29</v>
      </c>
      <c r="E93" t="s">
        <v>38</v>
      </c>
      <c r="F93">
        <v>-1.03</v>
      </c>
      <c r="G93">
        <v>2</v>
      </c>
      <c r="H93">
        <v>1.3</v>
      </c>
      <c r="I93">
        <v>2</v>
      </c>
      <c r="J93">
        <v>25.52544031</v>
      </c>
      <c r="K93" s="1">
        <v>0.71692632000000001</v>
      </c>
      <c r="O93" s="4">
        <f>K93*(AD93/100)</f>
        <v>8.1920129673527745E-3</v>
      </c>
      <c r="S93">
        <v>0.62968999999999997</v>
      </c>
      <c r="T93" s="5">
        <f t="shared" si="6"/>
        <v>32.077941925624046</v>
      </c>
      <c r="U93" s="6">
        <f t="shared" si="10"/>
        <v>71.692632000000003</v>
      </c>
      <c r="V93" s="6">
        <f t="shared" si="9"/>
        <v>81920.129673527743</v>
      </c>
      <c r="W93" s="6">
        <f t="shared" si="7"/>
        <v>81.92012967352774</v>
      </c>
      <c r="AC93" s="3">
        <v>3.7609037779999999</v>
      </c>
      <c r="AD93" s="2">
        <f t="shared" si="8"/>
        <v>1.1426575840252</v>
      </c>
      <c r="AH93">
        <v>0.451441335</v>
      </c>
      <c r="AI93">
        <v>1.0232399999999999</v>
      </c>
      <c r="AJ93" s="7">
        <v>6.3489345229999996</v>
      </c>
      <c r="AN93">
        <v>0.73358768799999996</v>
      </c>
      <c r="AX93" s="2"/>
    </row>
    <row r="94" spans="1:50" x14ac:dyDescent="0.2">
      <c r="A94" t="s">
        <v>36</v>
      </c>
      <c r="B94" t="s">
        <v>37</v>
      </c>
      <c r="C94">
        <v>55.733609999999999</v>
      </c>
      <c r="D94">
        <v>-133.29</v>
      </c>
      <c r="E94" t="s">
        <v>38</v>
      </c>
      <c r="F94">
        <v>-1.03</v>
      </c>
      <c r="G94">
        <v>3</v>
      </c>
      <c r="H94">
        <v>1.3</v>
      </c>
      <c r="I94">
        <v>4</v>
      </c>
      <c r="J94">
        <v>25.52544031</v>
      </c>
      <c r="K94" s="1">
        <v>0.47407722899999999</v>
      </c>
      <c r="O94" s="4">
        <f>K94*(AD94/100)</f>
        <v>6.3295865727429294E-3</v>
      </c>
      <c r="S94">
        <v>0.46690999999999999</v>
      </c>
      <c r="T94" s="5">
        <f t="shared" si="6"/>
        <v>23.785532348446257</v>
      </c>
      <c r="U94" s="6">
        <f t="shared" si="10"/>
        <v>47.407722899999996</v>
      </c>
      <c r="V94" s="6">
        <f t="shared" si="9"/>
        <v>63295.865727429285</v>
      </c>
      <c r="W94" s="6">
        <f t="shared" si="7"/>
        <v>63.295865727429288</v>
      </c>
      <c r="AC94" s="3">
        <v>4.3750732049999996</v>
      </c>
      <c r="AD94" s="2">
        <f t="shared" si="8"/>
        <v>1.3351382824469997</v>
      </c>
      <c r="AH94">
        <v>0.221351399</v>
      </c>
      <c r="AI94" t="s">
        <v>20</v>
      </c>
      <c r="AJ94" s="7" t="s">
        <v>20</v>
      </c>
      <c r="AN94" t="s">
        <v>20</v>
      </c>
      <c r="AX94" s="2"/>
    </row>
    <row r="95" spans="1:50" x14ac:dyDescent="0.2">
      <c r="A95" t="s">
        <v>36</v>
      </c>
      <c r="B95" t="s">
        <v>37</v>
      </c>
      <c r="C95">
        <v>55.733609999999999</v>
      </c>
      <c r="D95">
        <v>-133.29</v>
      </c>
      <c r="E95" t="s">
        <v>38</v>
      </c>
      <c r="F95">
        <v>-1.03</v>
      </c>
      <c r="G95">
        <v>4</v>
      </c>
      <c r="H95">
        <v>1.2</v>
      </c>
      <c r="I95">
        <v>6</v>
      </c>
      <c r="J95">
        <v>23.5619449</v>
      </c>
      <c r="K95" s="1">
        <v>0.863257685</v>
      </c>
      <c r="O95" s="4">
        <f>K95*(AD95/100)</f>
        <v>1.0873186157198025E-2</v>
      </c>
      <c r="S95">
        <v>0.78610999999999998</v>
      </c>
      <c r="T95" s="5">
        <f t="shared" si="6"/>
        <v>40.046357615894038</v>
      </c>
      <c r="U95" s="6">
        <f t="shared" si="10"/>
        <v>86.325768499999995</v>
      </c>
      <c r="V95" s="6">
        <f t="shared" si="9"/>
        <v>108731.86157198023</v>
      </c>
      <c r="W95" s="6">
        <f t="shared" si="7"/>
        <v>108.73186157198023</v>
      </c>
      <c r="AC95" s="3">
        <v>4.1338941880000002</v>
      </c>
      <c r="AD95" s="2">
        <f t="shared" si="8"/>
        <v>1.2595527785192002</v>
      </c>
      <c r="AH95">
        <v>0.67861549799999998</v>
      </c>
      <c r="AI95" t="s">
        <v>20</v>
      </c>
      <c r="AJ95" s="7" t="s">
        <v>20</v>
      </c>
      <c r="AN95" t="s">
        <v>20</v>
      </c>
      <c r="AX95" s="2"/>
    </row>
    <row r="96" spans="1:50" x14ac:dyDescent="0.2">
      <c r="A96" t="s">
        <v>36</v>
      </c>
      <c r="B96" t="s">
        <v>37</v>
      </c>
      <c r="C96">
        <v>55.733609999999999</v>
      </c>
      <c r="D96">
        <v>-133.29</v>
      </c>
      <c r="E96" t="s">
        <v>38</v>
      </c>
      <c r="F96">
        <v>-1.03</v>
      </c>
      <c r="G96">
        <v>5</v>
      </c>
      <c r="H96">
        <v>1.2</v>
      </c>
      <c r="I96">
        <v>8</v>
      </c>
      <c r="J96">
        <v>23.5619449</v>
      </c>
      <c r="K96" s="1">
        <v>0.93412365100000005</v>
      </c>
      <c r="O96" s="4">
        <f>K96*(AD96/100)</f>
        <v>1.0415314656628842E-2</v>
      </c>
      <c r="S96">
        <v>0.7621</v>
      </c>
      <c r="T96" s="5">
        <f t="shared" si="6"/>
        <v>38.823229750382069</v>
      </c>
      <c r="U96" s="6">
        <f t="shared" si="10"/>
        <v>93.412365100000002</v>
      </c>
      <c r="V96" s="6">
        <f t="shared" si="9"/>
        <v>104153.14656628841</v>
      </c>
      <c r="W96" s="6">
        <f t="shared" si="7"/>
        <v>104.15314656628841</v>
      </c>
      <c r="AC96" s="3">
        <v>3.672597632</v>
      </c>
      <c r="AD96" s="2">
        <f t="shared" si="8"/>
        <v>1.1149824378688</v>
      </c>
      <c r="AH96">
        <v>0.71189563499999997</v>
      </c>
      <c r="AI96" t="s">
        <v>20</v>
      </c>
      <c r="AJ96" s="7" t="s">
        <v>20</v>
      </c>
      <c r="AN96" t="s">
        <v>20</v>
      </c>
      <c r="AX96" s="2"/>
    </row>
    <row r="97" spans="1:50" x14ac:dyDescent="0.2">
      <c r="A97" t="s">
        <v>36</v>
      </c>
      <c r="B97" t="s">
        <v>37</v>
      </c>
      <c r="C97">
        <v>55.733609999999999</v>
      </c>
      <c r="D97">
        <v>-133.29</v>
      </c>
      <c r="E97" t="s">
        <v>38</v>
      </c>
      <c r="F97">
        <v>-1.03</v>
      </c>
      <c r="G97">
        <v>6</v>
      </c>
      <c r="H97">
        <v>1.3</v>
      </c>
      <c r="I97">
        <v>10</v>
      </c>
      <c r="J97">
        <v>25.52544031</v>
      </c>
      <c r="K97" s="1">
        <v>0.95600231400000002</v>
      </c>
      <c r="O97" s="4">
        <f>K97*(AD97/100)</f>
        <v>1.1567993373104138E-2</v>
      </c>
      <c r="S97">
        <v>0.90898000000000001</v>
      </c>
      <c r="T97" s="5">
        <f t="shared" si="6"/>
        <v>46.305654610290375</v>
      </c>
      <c r="U97" s="6">
        <f t="shared" si="10"/>
        <v>95.600231399999998</v>
      </c>
      <c r="V97" s="6">
        <f t="shared" si="9"/>
        <v>115679.93373104138</v>
      </c>
      <c r="W97" s="6">
        <f t="shared" si="7"/>
        <v>115.67993373104139</v>
      </c>
      <c r="AC97" s="3">
        <v>3.9759026130000001</v>
      </c>
      <c r="AD97" s="2">
        <f t="shared" si="8"/>
        <v>1.2100382189142</v>
      </c>
      <c r="AH97">
        <v>0.86898698299999999</v>
      </c>
      <c r="AI97" t="s">
        <v>20</v>
      </c>
      <c r="AJ97" s="7" t="s">
        <v>20</v>
      </c>
      <c r="AN97" t="s">
        <v>20</v>
      </c>
      <c r="AX97" s="2"/>
    </row>
    <row r="98" spans="1:50" x14ac:dyDescent="0.2">
      <c r="A98" t="s">
        <v>36</v>
      </c>
      <c r="B98" t="s">
        <v>37</v>
      </c>
      <c r="C98">
        <v>55.733609999999999</v>
      </c>
      <c r="D98">
        <v>-133.29</v>
      </c>
      <c r="E98" t="s">
        <v>38</v>
      </c>
      <c r="F98">
        <v>-1.03</v>
      </c>
      <c r="G98">
        <v>7</v>
      </c>
      <c r="H98">
        <v>1.2</v>
      </c>
      <c r="I98">
        <v>12</v>
      </c>
      <c r="J98">
        <v>23.5619449</v>
      </c>
      <c r="K98" s="1">
        <v>1.036591848</v>
      </c>
      <c r="O98" s="4">
        <f>K98*(AD98/100)</f>
        <v>1.1431914320261277E-2</v>
      </c>
      <c r="S98">
        <v>0.83496000000000004</v>
      </c>
      <c r="T98" s="5">
        <f t="shared" si="6"/>
        <v>42.534895568008153</v>
      </c>
      <c r="U98" s="6">
        <f t="shared" si="10"/>
        <v>103.65918480000001</v>
      </c>
      <c r="V98" s="6">
        <f t="shared" si="9"/>
        <v>114319.14320261276</v>
      </c>
      <c r="W98" s="6">
        <f t="shared" si="7"/>
        <v>114.31914320261276</v>
      </c>
      <c r="AC98" s="3">
        <v>3.633842574</v>
      </c>
      <c r="AD98" s="2">
        <f t="shared" si="8"/>
        <v>1.1028366026916001</v>
      </c>
      <c r="AH98">
        <v>0.86551272899999998</v>
      </c>
      <c r="AI98">
        <v>0.79156000000000004</v>
      </c>
      <c r="AJ98" s="7">
        <v>3.5745073629999999</v>
      </c>
      <c r="AN98">
        <v>0.82052464300000005</v>
      </c>
      <c r="AX98" s="2"/>
    </row>
    <row r="99" spans="1:50" x14ac:dyDescent="0.2">
      <c r="A99" t="s">
        <v>36</v>
      </c>
      <c r="B99" t="s">
        <v>37</v>
      </c>
      <c r="C99">
        <v>55.733609999999999</v>
      </c>
      <c r="D99">
        <v>-133.29</v>
      </c>
      <c r="E99" t="s">
        <v>38</v>
      </c>
      <c r="F99">
        <v>-1.03</v>
      </c>
      <c r="G99">
        <v>8</v>
      </c>
      <c r="H99">
        <v>1.2</v>
      </c>
      <c r="I99">
        <v>14</v>
      </c>
      <c r="J99">
        <v>23.5619449</v>
      </c>
      <c r="K99" s="1">
        <v>1.0694571310000001</v>
      </c>
      <c r="O99" s="4">
        <f>K99*(AD99/100)</f>
        <v>1.1891389416097981E-2</v>
      </c>
      <c r="S99">
        <v>0.87812000000000001</v>
      </c>
      <c r="T99" s="5">
        <f t="shared" si="6"/>
        <v>44.733571064696896</v>
      </c>
      <c r="U99" s="6">
        <f t="shared" si="10"/>
        <v>106.94571310000001</v>
      </c>
      <c r="V99" s="6">
        <f t="shared" si="9"/>
        <v>118913.89416097983</v>
      </c>
      <c r="W99" s="6">
        <f t="shared" si="7"/>
        <v>118.91389416097984</v>
      </c>
      <c r="AC99" s="3">
        <v>3.6627906729999999</v>
      </c>
      <c r="AD99" s="2">
        <f t="shared" si="8"/>
        <v>1.1119089369182</v>
      </c>
      <c r="AH99">
        <v>0.939111696</v>
      </c>
      <c r="AI99" t="s">
        <v>20</v>
      </c>
      <c r="AJ99" s="7" t="s">
        <v>20</v>
      </c>
      <c r="AN99" t="s">
        <v>20</v>
      </c>
      <c r="AX99" s="2"/>
    </row>
    <row r="100" spans="1:50" x14ac:dyDescent="0.2">
      <c r="A100" t="s">
        <v>36</v>
      </c>
      <c r="B100" t="s">
        <v>37</v>
      </c>
      <c r="C100">
        <v>55.733609999999999</v>
      </c>
      <c r="D100">
        <v>-133.29</v>
      </c>
      <c r="E100" t="s">
        <v>38</v>
      </c>
      <c r="F100">
        <v>-1.03</v>
      </c>
      <c r="G100">
        <v>9</v>
      </c>
      <c r="H100">
        <v>1.2</v>
      </c>
      <c r="I100">
        <v>16</v>
      </c>
      <c r="J100">
        <v>23.5619449</v>
      </c>
      <c r="K100" s="1">
        <v>1.128411093</v>
      </c>
      <c r="O100" s="4">
        <f>K100*(AD100/100)</f>
        <v>1.3164615761311468E-2</v>
      </c>
      <c r="S100">
        <v>0.95950000000000002</v>
      </c>
      <c r="T100" s="5">
        <f t="shared" si="6"/>
        <v>48.87926642893531</v>
      </c>
      <c r="U100" s="6">
        <f t="shared" si="10"/>
        <v>112.8411093</v>
      </c>
      <c r="V100" s="6">
        <f t="shared" si="9"/>
        <v>131646.15761311469</v>
      </c>
      <c r="W100" s="6">
        <f t="shared" si="7"/>
        <v>131.6461576131147</v>
      </c>
      <c r="AC100" s="3">
        <v>3.8374612199999998</v>
      </c>
      <c r="AD100" s="2">
        <f t="shared" si="8"/>
        <v>1.166650686348</v>
      </c>
      <c r="AH100">
        <v>1.0827104439999999</v>
      </c>
      <c r="AI100" t="s">
        <v>20</v>
      </c>
      <c r="AJ100" s="7" t="s">
        <v>20</v>
      </c>
      <c r="AN100" t="s">
        <v>20</v>
      </c>
      <c r="AX100" s="2"/>
    </row>
    <row r="101" spans="1:50" x14ac:dyDescent="0.2">
      <c r="A101" t="s">
        <v>36</v>
      </c>
      <c r="B101" t="s">
        <v>37</v>
      </c>
      <c r="C101">
        <v>55.733609999999999</v>
      </c>
      <c r="D101">
        <v>-133.29</v>
      </c>
      <c r="E101" t="s">
        <v>38</v>
      </c>
      <c r="F101">
        <v>-1.03</v>
      </c>
      <c r="G101">
        <v>10</v>
      </c>
      <c r="H101">
        <v>1.2</v>
      </c>
      <c r="I101">
        <v>18</v>
      </c>
      <c r="J101">
        <v>23.5619449</v>
      </c>
      <c r="K101" s="1">
        <v>1.0313363390000001</v>
      </c>
      <c r="O101" s="4">
        <f>K101*(AD101/100)</f>
        <v>1.313399720973123E-2</v>
      </c>
      <c r="S101">
        <v>0.95357999999999998</v>
      </c>
      <c r="T101" s="5">
        <f t="shared" ref="T101:T149" si="11">S101*(1000/19.63)</f>
        <v>48.577687213448804</v>
      </c>
      <c r="U101" s="6">
        <f t="shared" si="10"/>
        <v>103.13363390000001</v>
      </c>
      <c r="V101" s="6">
        <f t="shared" si="9"/>
        <v>131339.9720973123</v>
      </c>
      <c r="W101" s="6">
        <f t="shared" si="7"/>
        <v>131.33997209731231</v>
      </c>
      <c r="AC101" s="3">
        <v>4.1783751410000001</v>
      </c>
      <c r="AD101" s="2">
        <f t="shared" si="8"/>
        <v>1.2734931091894</v>
      </c>
      <c r="AH101">
        <v>0.98346170600000005</v>
      </c>
      <c r="AI101" t="s">
        <v>20</v>
      </c>
      <c r="AJ101" s="7" t="s">
        <v>20</v>
      </c>
      <c r="AN101" t="s">
        <v>20</v>
      </c>
      <c r="AX101" s="2"/>
    </row>
    <row r="102" spans="1:50" x14ac:dyDescent="0.2">
      <c r="A102" t="s">
        <v>36</v>
      </c>
      <c r="B102" t="s">
        <v>37</v>
      </c>
      <c r="C102">
        <v>55.733609999999999</v>
      </c>
      <c r="D102">
        <v>-133.29</v>
      </c>
      <c r="E102" t="s">
        <v>38</v>
      </c>
      <c r="F102">
        <v>-1.03</v>
      </c>
      <c r="G102">
        <v>11</v>
      </c>
      <c r="H102">
        <v>1.3</v>
      </c>
      <c r="I102">
        <v>20</v>
      </c>
      <c r="J102">
        <v>25.52544031</v>
      </c>
      <c r="K102" s="1">
        <v>1.2181729139999999</v>
      </c>
      <c r="O102" s="4">
        <f>K102*(AD102/100)</f>
        <v>5.0083559751930263E-4</v>
      </c>
      <c r="S102">
        <v>7.3069999999999996E-2</v>
      </c>
      <c r="T102" s="5">
        <f t="shared" si="11"/>
        <v>3.7223637289862457</v>
      </c>
      <c r="U102" s="6">
        <f t="shared" si="10"/>
        <v>121.81729139999999</v>
      </c>
      <c r="V102" s="6">
        <f t="shared" si="9"/>
        <v>5008.355975193027</v>
      </c>
      <c r="AC102" s="3">
        <v>0.24608593000000001</v>
      </c>
      <c r="AD102" s="2">
        <f t="shared" si="8"/>
        <v>4.1113670462000006E-2</v>
      </c>
      <c r="AH102">
        <v>8.9011894999999994E-2</v>
      </c>
      <c r="AI102" t="s">
        <v>20</v>
      </c>
      <c r="AJ102" s="7" t="s">
        <v>20</v>
      </c>
      <c r="AN102" t="s">
        <v>20</v>
      </c>
      <c r="AX102" s="2"/>
    </row>
    <row r="103" spans="1:50" x14ac:dyDescent="0.2">
      <c r="A103" t="s">
        <v>36</v>
      </c>
      <c r="B103" t="s">
        <v>37</v>
      </c>
      <c r="C103">
        <v>55.733609999999999</v>
      </c>
      <c r="D103">
        <v>-133.29</v>
      </c>
      <c r="E103" t="s">
        <v>38</v>
      </c>
      <c r="F103">
        <v>-1.03</v>
      </c>
      <c r="G103">
        <v>12</v>
      </c>
      <c r="H103">
        <v>1.4</v>
      </c>
      <c r="I103">
        <v>22</v>
      </c>
      <c r="J103">
        <v>27.488935720000001</v>
      </c>
      <c r="K103" s="1">
        <v>1.198539308</v>
      </c>
      <c r="O103" s="4">
        <f>K103*(AD103/100)</f>
        <v>1.3298334436107659E-2</v>
      </c>
      <c r="S103">
        <v>1.1493800000000001</v>
      </c>
      <c r="T103" s="5">
        <f t="shared" si="11"/>
        <v>58.552215995924612</v>
      </c>
      <c r="U103" s="6">
        <f t="shared" si="10"/>
        <v>119.8539308</v>
      </c>
      <c r="V103" s="6">
        <f t="shared" si="9"/>
        <v>132983.3443610766</v>
      </c>
      <c r="W103" s="6">
        <f t="shared" si="7"/>
        <v>132.9833443610766</v>
      </c>
      <c r="AC103" s="3">
        <v>3.65524819</v>
      </c>
      <c r="AD103" s="2">
        <f t="shared" si="8"/>
        <v>1.109545122746</v>
      </c>
      <c r="AH103">
        <v>1.37757711</v>
      </c>
      <c r="AI103">
        <v>1.77088</v>
      </c>
      <c r="AJ103" s="7">
        <v>5.8463716369999998</v>
      </c>
      <c r="AN103">
        <v>2.1224692900000002</v>
      </c>
      <c r="AX103" s="2"/>
    </row>
    <row r="104" spans="1:50" x14ac:dyDescent="0.2">
      <c r="A104" t="s">
        <v>36</v>
      </c>
      <c r="B104" t="s">
        <v>37</v>
      </c>
      <c r="C104">
        <v>55.733609999999999</v>
      </c>
      <c r="D104">
        <v>-133.29</v>
      </c>
      <c r="E104" t="s">
        <v>38</v>
      </c>
      <c r="F104">
        <v>-1.03</v>
      </c>
      <c r="G104">
        <v>13</v>
      </c>
      <c r="H104">
        <v>1.2</v>
      </c>
      <c r="I104">
        <v>24</v>
      </c>
      <c r="J104">
        <v>23.5619449</v>
      </c>
      <c r="K104" s="1">
        <v>1.2594995920000001</v>
      </c>
      <c r="O104" s="4">
        <f>K104*(AD104/100)</f>
        <v>1.2724922054751755E-2</v>
      </c>
      <c r="S104">
        <v>0.93654999999999999</v>
      </c>
      <c r="T104" s="5">
        <f t="shared" si="11"/>
        <v>47.710137544574636</v>
      </c>
      <c r="U104" s="6">
        <f t="shared" si="10"/>
        <v>125.94995920000001</v>
      </c>
      <c r="V104" s="6">
        <f t="shared" si="9"/>
        <v>127249.22054751754</v>
      </c>
      <c r="W104" s="6">
        <f t="shared" si="7"/>
        <v>127.24922054751754</v>
      </c>
      <c r="AC104" s="3">
        <v>3.3386258930000001</v>
      </c>
      <c r="AD104" s="2">
        <f t="shared" si="8"/>
        <v>1.0103156948662</v>
      </c>
      <c r="AH104">
        <v>1.1795843429999999</v>
      </c>
      <c r="AI104" t="s">
        <v>20</v>
      </c>
      <c r="AJ104" s="7" t="s">
        <v>20</v>
      </c>
      <c r="AN104" t="s">
        <v>20</v>
      </c>
      <c r="AX104" s="2"/>
    </row>
    <row r="105" spans="1:50" x14ac:dyDescent="0.2">
      <c r="A105" t="s">
        <v>36</v>
      </c>
      <c r="B105" t="s">
        <v>37</v>
      </c>
      <c r="C105">
        <v>55.733609999999999</v>
      </c>
      <c r="D105">
        <v>-133.29</v>
      </c>
      <c r="E105" t="s">
        <v>38</v>
      </c>
      <c r="F105">
        <v>-1.03</v>
      </c>
      <c r="G105">
        <v>14</v>
      </c>
      <c r="H105">
        <v>1.2</v>
      </c>
      <c r="I105">
        <v>26</v>
      </c>
      <c r="J105">
        <v>23.5619449</v>
      </c>
      <c r="K105" s="1">
        <v>1.2553271859999999</v>
      </c>
      <c r="O105" s="4">
        <f>K105*(AD105/100)</f>
        <v>1.3020650426544034E-2</v>
      </c>
      <c r="S105">
        <v>0.96486000000000005</v>
      </c>
      <c r="T105" s="5">
        <f t="shared" si="11"/>
        <v>49.152317880794712</v>
      </c>
      <c r="U105" s="6">
        <f t="shared" si="10"/>
        <v>125.5327186</v>
      </c>
      <c r="V105" s="6">
        <f t="shared" si="9"/>
        <v>130206.50426544035</v>
      </c>
      <c r="W105" s="6">
        <f t="shared" si="7"/>
        <v>130.20650426544034</v>
      </c>
      <c r="AC105" s="3">
        <v>3.424509488</v>
      </c>
      <c r="AD105" s="2">
        <f t="shared" si="8"/>
        <v>1.0372316135392001</v>
      </c>
      <c r="AH105">
        <v>1.2112149889999999</v>
      </c>
      <c r="AI105" t="s">
        <v>20</v>
      </c>
      <c r="AJ105" s="7" t="s">
        <v>20</v>
      </c>
      <c r="AN105" t="s">
        <v>20</v>
      </c>
      <c r="AX105" s="2"/>
    </row>
    <row r="106" spans="1:50" x14ac:dyDescent="0.2">
      <c r="A106" t="s">
        <v>36</v>
      </c>
      <c r="B106" t="s">
        <v>37</v>
      </c>
      <c r="C106">
        <v>55.733609999999999</v>
      </c>
      <c r="D106">
        <v>-133.29</v>
      </c>
      <c r="E106" t="s">
        <v>38</v>
      </c>
      <c r="F106">
        <v>-1.03</v>
      </c>
      <c r="G106">
        <v>15</v>
      </c>
      <c r="H106">
        <v>1.3</v>
      </c>
      <c r="I106">
        <v>28</v>
      </c>
      <c r="J106">
        <v>25.52544031</v>
      </c>
      <c r="K106" s="1">
        <v>1.26312493</v>
      </c>
      <c r="O106" s="4">
        <f>K106*(AD106/100)</f>
        <v>1.3363007546146111E-2</v>
      </c>
      <c r="S106">
        <v>1.0675300000000001</v>
      </c>
      <c r="T106" s="5">
        <f t="shared" si="11"/>
        <v>54.382577687213455</v>
      </c>
      <c r="U106" s="6">
        <f t="shared" si="10"/>
        <v>126.312493</v>
      </c>
      <c r="V106" s="6">
        <f t="shared" si="9"/>
        <v>133630.07546146109</v>
      </c>
      <c r="W106" s="6">
        <f t="shared" si="7"/>
        <v>133.6300754614611</v>
      </c>
      <c r="AC106" s="3">
        <v>3.4905616880000001</v>
      </c>
      <c r="AD106" s="2">
        <f t="shared" si="8"/>
        <v>1.0579323730192001</v>
      </c>
      <c r="AH106">
        <v>1.3484237560000001</v>
      </c>
      <c r="AI106" t="s">
        <v>20</v>
      </c>
      <c r="AJ106" s="7" t="s">
        <v>20</v>
      </c>
      <c r="AN106" t="s">
        <v>20</v>
      </c>
      <c r="AX106" s="2"/>
    </row>
    <row r="107" spans="1:50" x14ac:dyDescent="0.2">
      <c r="A107" t="s">
        <v>39</v>
      </c>
      <c r="B107" t="s">
        <v>40</v>
      </c>
      <c r="C107">
        <v>55.250509999999998</v>
      </c>
      <c r="D107">
        <v>-132.88300000000001</v>
      </c>
      <c r="E107" t="s">
        <v>41</v>
      </c>
      <c r="F107">
        <v>-0.4</v>
      </c>
      <c r="G107">
        <v>1</v>
      </c>
      <c r="H107">
        <v>1.9</v>
      </c>
      <c r="I107">
        <v>0</v>
      </c>
      <c r="J107">
        <v>37.306412760000001</v>
      </c>
      <c r="K107" s="1">
        <v>0.56902335100000001</v>
      </c>
      <c r="L107" s="1">
        <f>AVERAGE(K107:K121)</f>
        <v>1.2796726188666667</v>
      </c>
      <c r="M107" s="1">
        <f>STDEV(K107:K121)</f>
        <v>0.26983275891128722</v>
      </c>
      <c r="N107" s="1">
        <f>M107/SQRT(COUNT(K107:K121))</f>
        <v>6.9670518768307751E-2</v>
      </c>
      <c r="O107" s="4">
        <f>K107*(AD107/100)</f>
        <v>6.045886465047833E-3</v>
      </c>
      <c r="P107" s="4">
        <f>AVERAGE(O107:O121)</f>
        <v>1.0967245952099063E-2</v>
      </c>
      <c r="Q107" s="4">
        <f>STDEV(O107:O121)</f>
        <v>3.1339415795998173E-3</v>
      </c>
      <c r="R107" s="4">
        <f>Q107/SQRT(COUNT(O107:O121))</f>
        <v>8.0918023638513721E-4</v>
      </c>
      <c r="S107">
        <v>0.69471000000000005</v>
      </c>
      <c r="T107" s="5">
        <f t="shared" si="11"/>
        <v>35.390219052470712</v>
      </c>
      <c r="U107" s="6">
        <f t="shared" si="10"/>
        <v>56.902335100000002</v>
      </c>
      <c r="V107" s="6">
        <f t="shared" si="9"/>
        <v>60458.864650478339</v>
      </c>
      <c r="W107" s="6">
        <f t="shared" si="7"/>
        <v>60.45886465047834</v>
      </c>
      <c r="X107" s="6">
        <f>AVERAGE(W107:W121)</f>
        <v>109.67245952099064</v>
      </c>
      <c r="Y107" s="6">
        <f>STDEV(W107:W121)</f>
        <v>31.339415795998203</v>
      </c>
      <c r="Z107" s="6">
        <f>Y107/SQRT(COUNT(W107:W121))</f>
        <v>8.0918023638513787</v>
      </c>
      <c r="AA107" s="6">
        <f>SUM(W107:W121)</f>
        <v>1645.0868928148595</v>
      </c>
      <c r="AC107" s="3">
        <v>3.5051436119999999</v>
      </c>
      <c r="AD107" s="2">
        <f t="shared" si="8"/>
        <v>1.0625023480008</v>
      </c>
      <c r="AE107" s="2">
        <f>AVERAGE(AD107:AD121)</f>
        <v>0.8778960337003735</v>
      </c>
      <c r="AF107" s="2">
        <f>STDEV(AD107:AD121)</f>
        <v>0.22588876992233783</v>
      </c>
      <c r="AG107" s="2">
        <f>AF107/SQRT(COUNT(AD107:AD121))</f>
        <v>5.8324229600299551E-2</v>
      </c>
      <c r="AH107">
        <v>0.39530621199999999</v>
      </c>
      <c r="AI107" t="s">
        <v>20</v>
      </c>
      <c r="AJ107" s="7" t="s">
        <v>20</v>
      </c>
      <c r="AK107" s="7">
        <f>AVERAGE(AJ107:AJ121)</f>
        <v>4.7855785776666666</v>
      </c>
      <c r="AL107" s="7">
        <f>STDEV(AJ107:AJ121)</f>
        <v>1.1246501946592025</v>
      </c>
      <c r="AM107" s="7">
        <f>AL107/SQRT(COUNT(AJ107:AJ121))</f>
        <v>0.64931709263065562</v>
      </c>
      <c r="AN107" t="s">
        <v>20</v>
      </c>
      <c r="AX107" s="2"/>
    </row>
    <row r="108" spans="1:50" x14ac:dyDescent="0.2">
      <c r="A108" t="s">
        <v>39</v>
      </c>
      <c r="B108" t="s">
        <v>40</v>
      </c>
      <c r="C108">
        <v>55.250509999999998</v>
      </c>
      <c r="D108">
        <v>-132.88300000000001</v>
      </c>
      <c r="E108" t="s">
        <v>41</v>
      </c>
      <c r="F108">
        <v>-0.4</v>
      </c>
      <c r="G108">
        <v>2</v>
      </c>
      <c r="H108">
        <v>1.9</v>
      </c>
      <c r="I108">
        <v>2</v>
      </c>
      <c r="J108">
        <v>37.306412760000001</v>
      </c>
      <c r="K108" s="1">
        <v>1.687536146</v>
      </c>
      <c r="O108" s="4">
        <f>K108*(AD108/100)</f>
        <v>1.3986099187207749E-2</v>
      </c>
      <c r="S108">
        <v>1.69693</v>
      </c>
      <c r="T108" s="5">
        <f t="shared" si="11"/>
        <v>86.44574630667347</v>
      </c>
      <c r="U108" s="6">
        <f t="shared" si="10"/>
        <v>168.75361459999999</v>
      </c>
      <c r="V108" s="6">
        <f t="shared" si="9"/>
        <v>139860.99187207749</v>
      </c>
      <c r="W108" s="6">
        <f t="shared" si="7"/>
        <v>139.86099187207748</v>
      </c>
      <c r="AC108" s="3">
        <v>2.7594058239999999</v>
      </c>
      <c r="AD108" s="2">
        <f t="shared" si="8"/>
        <v>0.82878812524159995</v>
      </c>
      <c r="AH108">
        <v>2.863630712</v>
      </c>
      <c r="AI108">
        <v>2.1006300000000002</v>
      </c>
      <c r="AJ108" s="7">
        <v>3.5144946990000001</v>
      </c>
      <c r="AN108">
        <v>3.544889054</v>
      </c>
      <c r="AX108" s="2"/>
    </row>
    <row r="109" spans="1:50" x14ac:dyDescent="0.2">
      <c r="A109" t="s">
        <v>39</v>
      </c>
      <c r="B109" t="s">
        <v>40</v>
      </c>
      <c r="C109">
        <v>55.250509999999998</v>
      </c>
      <c r="D109">
        <v>-132.88300000000001</v>
      </c>
      <c r="E109" t="s">
        <v>41</v>
      </c>
      <c r="F109">
        <v>-0.4</v>
      </c>
      <c r="G109">
        <v>3</v>
      </c>
      <c r="H109">
        <v>1.6</v>
      </c>
      <c r="I109">
        <v>4</v>
      </c>
      <c r="J109">
        <v>31.415926540000001</v>
      </c>
      <c r="K109" s="1">
        <v>1.4977918910000001</v>
      </c>
      <c r="O109" s="4">
        <f>K109*(AD109/100)</f>
        <v>1.9029321704682852E-2</v>
      </c>
      <c r="S109">
        <v>1.9019699999999999</v>
      </c>
      <c r="T109" s="5">
        <f t="shared" si="11"/>
        <v>96.890983188996444</v>
      </c>
      <c r="U109" s="6">
        <f t="shared" si="10"/>
        <v>149.7791891</v>
      </c>
      <c r="V109" s="6">
        <f t="shared" si="9"/>
        <v>190293.2170468285</v>
      </c>
      <c r="W109" s="6">
        <f t="shared" si="7"/>
        <v>190.29321704682852</v>
      </c>
      <c r="AC109" s="3">
        <v>4.1687982229999996</v>
      </c>
      <c r="AD109" s="2">
        <f t="shared" si="8"/>
        <v>1.2704917030881997</v>
      </c>
      <c r="AH109">
        <v>2.8487552420000002</v>
      </c>
      <c r="AI109" t="s">
        <v>20</v>
      </c>
      <c r="AJ109" s="7" t="s">
        <v>20</v>
      </c>
      <c r="AN109" t="s">
        <v>20</v>
      </c>
      <c r="AX109" s="2"/>
    </row>
    <row r="110" spans="1:50" x14ac:dyDescent="0.2">
      <c r="A110" t="s">
        <v>39</v>
      </c>
      <c r="B110" t="s">
        <v>40</v>
      </c>
      <c r="C110">
        <v>55.250509999999998</v>
      </c>
      <c r="D110">
        <v>-132.88300000000001</v>
      </c>
      <c r="E110" t="s">
        <v>41</v>
      </c>
      <c r="F110">
        <v>-0.4</v>
      </c>
      <c r="G110">
        <v>4</v>
      </c>
      <c r="H110">
        <v>1.6</v>
      </c>
      <c r="I110">
        <v>6</v>
      </c>
      <c r="J110">
        <v>31.415926540000001</v>
      </c>
      <c r="K110" s="1">
        <v>1.3667440289999999</v>
      </c>
      <c r="O110" s="4">
        <f>K110*(AD110/100)</f>
        <v>8.4669025846616681E-3</v>
      </c>
      <c r="S110">
        <v>0.86750000000000005</v>
      </c>
      <c r="T110" s="5">
        <f t="shared" si="11"/>
        <v>44.192562404482942</v>
      </c>
      <c r="U110" s="6">
        <f t="shared" si="10"/>
        <v>136.67440289999999</v>
      </c>
      <c r="V110" s="6">
        <f t="shared" si="9"/>
        <v>84669.025846616685</v>
      </c>
      <c r="W110" s="6">
        <f t="shared" si="7"/>
        <v>84.669025846616691</v>
      </c>
      <c r="AC110" s="3">
        <v>2.091589183</v>
      </c>
      <c r="AD110" s="2">
        <f t="shared" si="8"/>
        <v>0.61949438995219996</v>
      </c>
      <c r="AH110">
        <v>1.1856504450000001</v>
      </c>
      <c r="AI110" t="s">
        <v>20</v>
      </c>
      <c r="AJ110" s="7" t="s">
        <v>20</v>
      </c>
      <c r="AN110" t="s">
        <v>20</v>
      </c>
      <c r="AX110" s="2"/>
    </row>
    <row r="111" spans="1:50" x14ac:dyDescent="0.2">
      <c r="A111" t="s">
        <v>39</v>
      </c>
      <c r="B111" t="s">
        <v>40</v>
      </c>
      <c r="C111">
        <v>55.250509999999998</v>
      </c>
      <c r="D111">
        <v>-132.88300000000001</v>
      </c>
      <c r="E111" t="s">
        <v>41</v>
      </c>
      <c r="F111">
        <v>-0.4</v>
      </c>
      <c r="G111">
        <v>5</v>
      </c>
      <c r="H111">
        <v>1.6</v>
      </c>
      <c r="I111">
        <v>8</v>
      </c>
      <c r="J111">
        <v>31.415926540000001</v>
      </c>
      <c r="K111" s="1">
        <v>1.2239222030000001</v>
      </c>
      <c r="O111" s="4">
        <f>K111*(AD111/100)</f>
        <v>1.3964710331439117E-2</v>
      </c>
      <c r="S111">
        <v>1.38263</v>
      </c>
      <c r="T111" s="5">
        <f t="shared" si="11"/>
        <v>70.434538970962819</v>
      </c>
      <c r="U111" s="6">
        <f t="shared" si="10"/>
        <v>122.39222030000001</v>
      </c>
      <c r="V111" s="6">
        <f t="shared" si="9"/>
        <v>139647.10331439116</v>
      </c>
      <c r="W111" s="6">
        <f t="shared" si="7"/>
        <v>139.64710331439116</v>
      </c>
      <c r="AC111" s="3">
        <v>3.7555516500000001</v>
      </c>
      <c r="AD111" s="2">
        <f t="shared" si="8"/>
        <v>1.14098022711</v>
      </c>
      <c r="AH111">
        <v>1.692231555</v>
      </c>
      <c r="AI111" t="s">
        <v>20</v>
      </c>
      <c r="AJ111" s="7" t="s">
        <v>20</v>
      </c>
      <c r="AN111" t="s">
        <v>20</v>
      </c>
      <c r="AX111" s="2"/>
    </row>
    <row r="112" spans="1:50" x14ac:dyDescent="0.2">
      <c r="A112" t="s">
        <v>39</v>
      </c>
      <c r="B112" t="s">
        <v>40</v>
      </c>
      <c r="C112">
        <v>55.250509999999998</v>
      </c>
      <c r="D112">
        <v>-132.88300000000001</v>
      </c>
      <c r="E112" t="s">
        <v>41</v>
      </c>
      <c r="F112">
        <v>-0.4</v>
      </c>
      <c r="G112">
        <v>6</v>
      </c>
      <c r="H112">
        <v>1.8</v>
      </c>
      <c r="I112">
        <v>10</v>
      </c>
      <c r="J112">
        <v>35.34291735</v>
      </c>
      <c r="K112" s="1">
        <v>1.702128305</v>
      </c>
      <c r="O112" s="4">
        <f>K112*(AD112/100)</f>
        <v>7.9684635020137989E-3</v>
      </c>
      <c r="S112">
        <v>0.94184999999999997</v>
      </c>
      <c r="T112" s="5">
        <f t="shared" si="11"/>
        <v>47.980132450331126</v>
      </c>
      <c r="U112" s="6">
        <f t="shared" si="10"/>
        <v>170.2128305</v>
      </c>
      <c r="V112" s="6">
        <f t="shared" si="9"/>
        <v>79684.635020137983</v>
      </c>
      <c r="W112" s="6">
        <f t="shared" si="7"/>
        <v>79.684635020137989</v>
      </c>
      <c r="AC112" s="3">
        <v>1.6086685169999999</v>
      </c>
      <c r="AD112" s="2">
        <f t="shared" si="8"/>
        <v>0.46814705322779998</v>
      </c>
      <c r="AH112">
        <v>1.6031495440000001</v>
      </c>
      <c r="AI112" t="s">
        <v>20</v>
      </c>
      <c r="AJ112" s="7" t="s">
        <v>20</v>
      </c>
      <c r="AN112" t="s">
        <v>20</v>
      </c>
      <c r="AX112" s="2"/>
    </row>
    <row r="113" spans="1:50" x14ac:dyDescent="0.2">
      <c r="A113" t="s">
        <v>39</v>
      </c>
      <c r="B113" t="s">
        <v>40</v>
      </c>
      <c r="C113">
        <v>55.250509999999998</v>
      </c>
      <c r="D113">
        <v>-132.88300000000001</v>
      </c>
      <c r="E113" t="s">
        <v>41</v>
      </c>
      <c r="F113">
        <v>-0.4</v>
      </c>
      <c r="G113">
        <v>7</v>
      </c>
      <c r="H113">
        <v>1.7</v>
      </c>
      <c r="I113">
        <v>12</v>
      </c>
      <c r="J113">
        <v>33.37942194</v>
      </c>
      <c r="K113" s="1">
        <v>1.42764096</v>
      </c>
      <c r="O113" s="4">
        <f>K113*(AD113/100)</f>
        <v>8.3956046237469491E-3</v>
      </c>
      <c r="S113">
        <v>0.92103000000000002</v>
      </c>
      <c r="T113" s="5">
        <f t="shared" si="11"/>
        <v>46.91951095262354</v>
      </c>
      <c r="U113" s="6">
        <f t="shared" si="10"/>
        <v>142.764096</v>
      </c>
      <c r="V113" s="6">
        <f t="shared" si="9"/>
        <v>83956.046237469476</v>
      </c>
      <c r="W113" s="6">
        <f t="shared" si="7"/>
        <v>83.956046237469479</v>
      </c>
      <c r="AC113" s="3">
        <v>1.991336993</v>
      </c>
      <c r="AD113" s="2">
        <f t="shared" si="8"/>
        <v>0.5880753536062</v>
      </c>
      <c r="AH113">
        <v>1.314900154</v>
      </c>
      <c r="AI113">
        <v>2.5607000000000002</v>
      </c>
      <c r="AJ113" s="7">
        <v>5.6515492270000003</v>
      </c>
      <c r="AN113">
        <v>3.6557602070000002</v>
      </c>
      <c r="AX113" s="2"/>
    </row>
    <row r="114" spans="1:50" x14ac:dyDescent="0.2">
      <c r="A114" t="s">
        <v>39</v>
      </c>
      <c r="B114" t="s">
        <v>40</v>
      </c>
      <c r="C114">
        <v>55.250509999999998</v>
      </c>
      <c r="D114">
        <v>-132.88300000000001</v>
      </c>
      <c r="E114" t="s">
        <v>41</v>
      </c>
      <c r="F114">
        <v>-0.4</v>
      </c>
      <c r="G114">
        <v>8</v>
      </c>
      <c r="H114">
        <v>1.8</v>
      </c>
      <c r="I114">
        <v>14</v>
      </c>
      <c r="J114">
        <v>35.34291735</v>
      </c>
      <c r="K114" s="1">
        <v>1.2656473589999999</v>
      </c>
      <c r="O114" s="4">
        <f>K114*(AD114/100)</f>
        <v>1.1475717046645002E-2</v>
      </c>
      <c r="S114">
        <v>1.29735</v>
      </c>
      <c r="T114" s="5">
        <f t="shared" si="11"/>
        <v>66.090168110035663</v>
      </c>
      <c r="U114" s="6">
        <f t="shared" si="10"/>
        <v>126.56473589999999</v>
      </c>
      <c r="V114" s="6">
        <f t="shared" si="9"/>
        <v>114757.17046645</v>
      </c>
      <c r="W114" s="6">
        <f t="shared" si="7"/>
        <v>114.75717046645001</v>
      </c>
      <c r="AC114" s="3">
        <v>3.0080311549999998</v>
      </c>
      <c r="AD114" s="2">
        <f t="shared" si="8"/>
        <v>0.90670730397699995</v>
      </c>
      <c r="AH114">
        <v>1.6419876010000001</v>
      </c>
      <c r="AI114" t="s">
        <v>20</v>
      </c>
      <c r="AJ114" s="7" t="s">
        <v>20</v>
      </c>
      <c r="AN114" t="s">
        <v>20</v>
      </c>
      <c r="AX114" s="2"/>
    </row>
    <row r="115" spans="1:50" x14ac:dyDescent="0.2">
      <c r="A115" t="s">
        <v>39</v>
      </c>
      <c r="B115" t="s">
        <v>40</v>
      </c>
      <c r="C115">
        <v>55.250509999999998</v>
      </c>
      <c r="D115">
        <v>-132.88300000000001</v>
      </c>
      <c r="E115" t="s">
        <v>41</v>
      </c>
      <c r="F115">
        <v>-0.4</v>
      </c>
      <c r="G115">
        <v>9</v>
      </c>
      <c r="H115">
        <v>1.9</v>
      </c>
      <c r="I115">
        <v>16</v>
      </c>
      <c r="J115">
        <v>37.306412760000001</v>
      </c>
      <c r="K115" s="1">
        <v>1.2496208170000001</v>
      </c>
      <c r="O115" s="4">
        <f>K115*(AD115/100)</f>
        <v>1.1380357403916E-2</v>
      </c>
      <c r="S115">
        <v>1.36263</v>
      </c>
      <c r="T115" s="5">
        <f t="shared" si="11"/>
        <v>69.415690269994911</v>
      </c>
      <c r="U115" s="6">
        <f t="shared" si="10"/>
        <v>124.9620817</v>
      </c>
      <c r="V115" s="6">
        <f t="shared" si="9"/>
        <v>113803.57403916</v>
      </c>
      <c r="W115" s="6">
        <f t="shared" si="7"/>
        <v>113.80357403916</v>
      </c>
      <c r="AC115" s="3">
        <v>3.0207865709999999</v>
      </c>
      <c r="AD115" s="2">
        <f t="shared" si="8"/>
        <v>0.9107048513514</v>
      </c>
      <c r="AH115">
        <v>1.702770814</v>
      </c>
      <c r="AI115" t="s">
        <v>20</v>
      </c>
      <c r="AJ115" s="7" t="s">
        <v>20</v>
      </c>
      <c r="AN115" t="s">
        <v>20</v>
      </c>
      <c r="AX115" s="2"/>
    </row>
    <row r="116" spans="1:50" x14ac:dyDescent="0.2">
      <c r="A116" t="s">
        <v>39</v>
      </c>
      <c r="B116" t="s">
        <v>40</v>
      </c>
      <c r="C116">
        <v>55.250509999999998</v>
      </c>
      <c r="D116">
        <v>-132.88300000000001</v>
      </c>
      <c r="E116" t="s">
        <v>41</v>
      </c>
      <c r="F116">
        <v>-0.4</v>
      </c>
      <c r="G116">
        <v>10</v>
      </c>
      <c r="H116">
        <v>1.8</v>
      </c>
      <c r="I116">
        <v>18</v>
      </c>
      <c r="J116">
        <v>35.34291735</v>
      </c>
      <c r="K116" s="1">
        <v>1.3036289430000001</v>
      </c>
      <c r="O116" s="4">
        <f>K116*(AD116/100)</f>
        <v>1.066864504775503E-2</v>
      </c>
      <c r="S116">
        <v>1.21929</v>
      </c>
      <c r="T116" s="5">
        <f t="shared" si="11"/>
        <v>62.113601630157923</v>
      </c>
      <c r="U116" s="6">
        <f t="shared" si="10"/>
        <v>130.36289430000002</v>
      </c>
      <c r="V116" s="6">
        <f t="shared" si="9"/>
        <v>106686.45047755032</v>
      </c>
      <c r="W116" s="6">
        <f t="shared" si="7"/>
        <v>106.68645047755031</v>
      </c>
      <c r="AC116" s="3">
        <v>2.7261970610000001</v>
      </c>
      <c r="AD116" s="2">
        <f t="shared" si="8"/>
        <v>0.81838049891740006</v>
      </c>
      <c r="AH116">
        <v>1.5895017339999999</v>
      </c>
      <c r="AI116" t="s">
        <v>20</v>
      </c>
      <c r="AJ116" s="7" t="s">
        <v>20</v>
      </c>
      <c r="AN116" t="s">
        <v>20</v>
      </c>
      <c r="AX116" s="2"/>
    </row>
    <row r="117" spans="1:50" x14ac:dyDescent="0.2">
      <c r="A117" t="s">
        <v>39</v>
      </c>
      <c r="B117" t="s">
        <v>40</v>
      </c>
      <c r="C117">
        <v>55.250509999999998</v>
      </c>
      <c r="D117">
        <v>-132.88300000000001</v>
      </c>
      <c r="E117" t="s">
        <v>41</v>
      </c>
      <c r="F117">
        <v>-0.4</v>
      </c>
      <c r="G117">
        <v>11</v>
      </c>
      <c r="H117">
        <v>1.6</v>
      </c>
      <c r="I117">
        <v>20</v>
      </c>
      <c r="J117">
        <v>31.415926540000001</v>
      </c>
      <c r="K117" s="1">
        <v>1.032788257</v>
      </c>
      <c r="O117" s="4">
        <f>K117*(AD117/100)</f>
        <v>1.1692802376180382E-2</v>
      </c>
      <c r="S117">
        <v>1.16184</v>
      </c>
      <c r="T117" s="5">
        <f t="shared" si="11"/>
        <v>59.186958736627616</v>
      </c>
      <c r="U117" s="6">
        <f t="shared" si="10"/>
        <v>103.2788257</v>
      </c>
      <c r="V117" s="6">
        <f t="shared" si="9"/>
        <v>116928.02376180384</v>
      </c>
      <c r="W117" s="6">
        <f t="shared" si="7"/>
        <v>116.92802376180384</v>
      </c>
      <c r="AC117" s="3">
        <v>3.7274039129999998</v>
      </c>
      <c r="AD117" s="2">
        <f t="shared" si="8"/>
        <v>1.1321587263341999</v>
      </c>
      <c r="AH117">
        <v>1.199934708</v>
      </c>
      <c r="AI117" t="s">
        <v>20</v>
      </c>
      <c r="AJ117" s="7" t="s">
        <v>20</v>
      </c>
      <c r="AN117" t="s">
        <v>20</v>
      </c>
      <c r="AX117" s="2"/>
    </row>
    <row r="118" spans="1:50" x14ac:dyDescent="0.2">
      <c r="A118" t="s">
        <v>39</v>
      </c>
      <c r="B118" t="s">
        <v>40</v>
      </c>
      <c r="C118">
        <v>55.250509999999998</v>
      </c>
      <c r="D118">
        <v>-132.88300000000001</v>
      </c>
      <c r="E118" t="s">
        <v>41</v>
      </c>
      <c r="F118">
        <v>-0.4</v>
      </c>
      <c r="G118">
        <v>12</v>
      </c>
      <c r="H118">
        <v>1.7</v>
      </c>
      <c r="I118">
        <v>22</v>
      </c>
      <c r="J118">
        <v>33.37942194</v>
      </c>
      <c r="K118" s="1">
        <v>1.26355873</v>
      </c>
      <c r="O118" s="4">
        <f>K118*(AD118/100)</f>
        <v>8.7747453191714397E-3</v>
      </c>
      <c r="S118">
        <v>0.95415000000000005</v>
      </c>
      <c r="T118" s="5">
        <f t="shared" si="11"/>
        <v>48.606724401426398</v>
      </c>
      <c r="U118" s="6">
        <f t="shared" si="10"/>
        <v>126.355873</v>
      </c>
      <c r="V118" s="6">
        <f t="shared" si="9"/>
        <v>87747.453191714405</v>
      </c>
      <c r="W118" s="6">
        <f t="shared" si="7"/>
        <v>87.747453191714399</v>
      </c>
      <c r="AC118" s="3">
        <v>2.3307486609999999</v>
      </c>
      <c r="AD118" s="2">
        <f t="shared" si="8"/>
        <v>0.6944469703574</v>
      </c>
      <c r="AH118">
        <v>1.2056245619999999</v>
      </c>
      <c r="AI118">
        <v>2.0737800000000002</v>
      </c>
      <c r="AJ118" s="7">
        <v>5.1906918070000003</v>
      </c>
      <c r="AN118">
        <v>2.6203428230000001</v>
      </c>
      <c r="AX118" s="2"/>
    </row>
    <row r="119" spans="1:50" x14ac:dyDescent="0.2">
      <c r="A119" t="s">
        <v>39</v>
      </c>
      <c r="B119" t="s">
        <v>40</v>
      </c>
      <c r="C119">
        <v>55.250509999999998</v>
      </c>
      <c r="D119">
        <v>-132.88300000000001</v>
      </c>
      <c r="E119" t="s">
        <v>41</v>
      </c>
      <c r="F119">
        <v>-0.4</v>
      </c>
      <c r="G119">
        <v>13</v>
      </c>
      <c r="H119">
        <v>1.6</v>
      </c>
      <c r="I119">
        <v>24</v>
      </c>
      <c r="J119">
        <v>31.415926540000001</v>
      </c>
      <c r="K119" s="1">
        <v>1.1859039060000001</v>
      </c>
      <c r="O119" s="4">
        <f>K119*(AD119/100)</f>
        <v>1.2102912909641829E-2</v>
      </c>
      <c r="S119">
        <v>1.20641</v>
      </c>
      <c r="T119" s="5">
        <f t="shared" si="11"/>
        <v>61.457463066734597</v>
      </c>
      <c r="U119" s="6">
        <f t="shared" si="10"/>
        <v>118.59039060000001</v>
      </c>
      <c r="V119" s="6">
        <f t="shared" si="9"/>
        <v>121029.1290964183</v>
      </c>
      <c r="W119" s="6">
        <f t="shared" si="7"/>
        <v>121.0291290964183</v>
      </c>
      <c r="AC119" s="3">
        <v>3.3713275220000001</v>
      </c>
      <c r="AD119" s="2">
        <f t="shared" si="8"/>
        <v>1.0205643853948001</v>
      </c>
      <c r="AH119">
        <v>1.4306863320000001</v>
      </c>
      <c r="AI119" t="s">
        <v>20</v>
      </c>
      <c r="AJ119" s="7" t="s">
        <v>20</v>
      </c>
      <c r="AN119" t="s">
        <v>20</v>
      </c>
      <c r="AX119" s="2"/>
    </row>
    <row r="120" spans="1:50" x14ac:dyDescent="0.2">
      <c r="A120" t="s">
        <v>39</v>
      </c>
      <c r="B120" t="s">
        <v>40</v>
      </c>
      <c r="C120">
        <v>55.250509999999998</v>
      </c>
      <c r="D120">
        <v>-132.88300000000001</v>
      </c>
      <c r="E120" t="s">
        <v>41</v>
      </c>
      <c r="F120">
        <v>-0.4</v>
      </c>
      <c r="G120">
        <v>14</v>
      </c>
      <c r="H120">
        <v>1.7</v>
      </c>
      <c r="I120">
        <v>26</v>
      </c>
      <c r="J120">
        <v>33.37942194</v>
      </c>
      <c r="K120" s="1">
        <v>1.147017467</v>
      </c>
      <c r="O120" s="4">
        <f>K120*(AD120/100)</f>
        <v>1.0623509469994932E-2</v>
      </c>
      <c r="S120">
        <v>1.1430899999999999</v>
      </c>
      <c r="T120" s="5">
        <f t="shared" si="11"/>
        <v>58.231788079470199</v>
      </c>
      <c r="U120" s="6">
        <f t="shared" si="10"/>
        <v>114.7017467</v>
      </c>
      <c r="V120" s="6">
        <f t="shared" si="9"/>
        <v>106235.09469994933</v>
      </c>
      <c r="W120" s="6">
        <f t="shared" si="7"/>
        <v>106.23509469994933</v>
      </c>
      <c r="AC120" s="3">
        <v>3.0701823890000002</v>
      </c>
      <c r="AD120" s="2">
        <f t="shared" si="8"/>
        <v>0.92618550071260008</v>
      </c>
      <c r="AH120">
        <v>1.3111441960000001</v>
      </c>
      <c r="AI120" t="s">
        <v>20</v>
      </c>
      <c r="AJ120" s="7" t="s">
        <v>20</v>
      </c>
      <c r="AN120" t="s">
        <v>20</v>
      </c>
      <c r="AX120" s="2"/>
    </row>
    <row r="121" spans="1:50" x14ac:dyDescent="0.2">
      <c r="A121" t="s">
        <v>39</v>
      </c>
      <c r="B121" t="s">
        <v>40</v>
      </c>
      <c r="C121">
        <v>55.250509999999998</v>
      </c>
      <c r="D121">
        <v>-132.88300000000001</v>
      </c>
      <c r="E121" t="s">
        <v>41</v>
      </c>
      <c r="F121">
        <v>-0.4</v>
      </c>
      <c r="G121">
        <v>15</v>
      </c>
      <c r="H121">
        <v>1.8</v>
      </c>
      <c r="I121">
        <v>28</v>
      </c>
      <c r="J121">
        <v>35.34291735</v>
      </c>
      <c r="K121" s="1">
        <v>1.272136919</v>
      </c>
      <c r="O121" s="4">
        <f>K121*(AD121/100)</f>
        <v>9.9330113093813767E-3</v>
      </c>
      <c r="S121">
        <v>1.1335</v>
      </c>
      <c r="T121" s="5">
        <f t="shared" si="11"/>
        <v>57.743250127356092</v>
      </c>
      <c r="U121" s="6">
        <f t="shared" si="10"/>
        <v>127.2136919</v>
      </c>
      <c r="V121" s="6">
        <f t="shared" si="9"/>
        <v>99330.113093813765</v>
      </c>
      <c r="W121" s="6">
        <f t="shared" si="7"/>
        <v>99.330113093813765</v>
      </c>
      <c r="AC121" s="3">
        <v>2.6063265100000002</v>
      </c>
      <c r="AD121" s="2">
        <f t="shared" si="8"/>
        <v>0.7808130682340001</v>
      </c>
      <c r="AH121">
        <v>1.441967198</v>
      </c>
      <c r="AI121" t="s">
        <v>20</v>
      </c>
      <c r="AJ121" s="7" t="s">
        <v>20</v>
      </c>
      <c r="AN121" t="s">
        <v>20</v>
      </c>
      <c r="AX121" s="2"/>
    </row>
    <row r="122" spans="1:50" x14ac:dyDescent="0.2">
      <c r="A122" t="s">
        <v>42</v>
      </c>
      <c r="B122" t="s">
        <v>43</v>
      </c>
      <c r="C122">
        <v>55.862405000000003</v>
      </c>
      <c r="D122">
        <v>-133.19072199999999</v>
      </c>
      <c r="E122" t="s">
        <v>44</v>
      </c>
      <c r="F122">
        <v>-0.78</v>
      </c>
      <c r="G122">
        <v>1</v>
      </c>
      <c r="H122">
        <v>1.4</v>
      </c>
      <c r="I122">
        <v>0</v>
      </c>
      <c r="J122">
        <v>27.488935720000001</v>
      </c>
      <c r="K122" s="1">
        <v>0.87338775999999996</v>
      </c>
      <c r="L122" s="1">
        <f>AVERAGE(K122:K136)</f>
        <v>0.9102833099333334</v>
      </c>
      <c r="M122" s="1">
        <f>STDEV(K122:K136)</f>
        <v>0.10259662867859301</v>
      </c>
      <c r="N122" s="1">
        <f>M122/SQRT(COUNT(K122:K136))</f>
        <v>2.6490335616614465E-2</v>
      </c>
      <c r="O122" s="4">
        <f>K122*(AD122/100)</f>
        <v>9.3724989432797494E-3</v>
      </c>
      <c r="P122" s="4">
        <f>AVERAGE(O122:O136)</f>
        <v>1.3899913393324383E-2</v>
      </c>
      <c r="Q122" s="4">
        <f>STDEV(O122:O136)</f>
        <v>3.0296600478354435E-3</v>
      </c>
      <c r="R122" s="4">
        <f>Q122/SQRT(COUNT(O122:O136))</f>
        <v>7.822548606624426E-4</v>
      </c>
      <c r="S122">
        <v>0.80252999999999997</v>
      </c>
      <c r="T122" s="5">
        <f t="shared" si="11"/>
        <v>40.88283239938869</v>
      </c>
      <c r="U122" s="6">
        <f t="shared" si="10"/>
        <v>87.338775999999996</v>
      </c>
      <c r="V122" s="6">
        <f t="shared" si="9"/>
        <v>93724.989432797505</v>
      </c>
      <c r="W122" s="6">
        <f t="shared" si="7"/>
        <v>93.7249894327975</v>
      </c>
      <c r="X122" s="6">
        <f>AVERAGE(W122:W136)</f>
        <v>138.99913393324383</v>
      </c>
      <c r="Y122" s="6">
        <f>STDEV(W122:W136)</f>
        <v>30.296600478354581</v>
      </c>
      <c r="Z122" s="6">
        <f>Y122/SQRT(COUNT(W122:W136))</f>
        <v>7.8225486066244629</v>
      </c>
      <c r="AA122" s="6">
        <f>SUM(W122:W136)</f>
        <v>2084.9870089986575</v>
      </c>
      <c r="AC122" s="3">
        <v>3.539022605</v>
      </c>
      <c r="AD122" s="2">
        <f>0.3134*(AC122-0.1149)</f>
        <v>1.0731200244070001</v>
      </c>
      <c r="AE122" s="2">
        <f>AVERAGE(AD122:AD136)</f>
        <v>1.5619341310701602</v>
      </c>
      <c r="AF122" s="2">
        <f>STDEV(AD122:AD136)</f>
        <v>0.47825444956368568</v>
      </c>
      <c r="AG122" s="2">
        <f>AF122/SQRT(COUNT(AD122:AD136))</f>
        <v>0.1234847678939833</v>
      </c>
      <c r="AH122">
        <v>0.70091987899999997</v>
      </c>
      <c r="AI122" t="s">
        <v>20</v>
      </c>
      <c r="AJ122" s="7" t="s">
        <v>20</v>
      </c>
      <c r="AK122" s="7">
        <f>AVERAGE(AJ122:AJ136)</f>
        <v>4.0622276173333338</v>
      </c>
      <c r="AL122" s="7">
        <f>STDEV(AJ122:AJ136)</f>
        <v>1.3550988643952737</v>
      </c>
      <c r="AM122" s="7">
        <f>AL122/SQRT(COUNT(AJ122:AJ136))</f>
        <v>0.78236669413716753</v>
      </c>
      <c r="AN122" t="s">
        <v>20</v>
      </c>
      <c r="AX122" s="2"/>
    </row>
    <row r="123" spans="1:50" x14ac:dyDescent="0.2">
      <c r="A123" t="s">
        <v>42</v>
      </c>
      <c r="B123" t="s">
        <v>43</v>
      </c>
      <c r="C123">
        <v>55.862405000000003</v>
      </c>
      <c r="D123">
        <v>-133.19072199999999</v>
      </c>
      <c r="E123" t="s">
        <v>44</v>
      </c>
      <c r="F123">
        <v>-0.78</v>
      </c>
      <c r="G123">
        <v>2</v>
      </c>
      <c r="H123">
        <v>1.2</v>
      </c>
      <c r="I123">
        <v>2</v>
      </c>
      <c r="J123">
        <v>23.5619449</v>
      </c>
      <c r="K123" s="1">
        <v>0.97273888399999997</v>
      </c>
      <c r="O123" s="4">
        <f>K123*(AD123/100)</f>
        <v>1.0682735048093214E-2</v>
      </c>
      <c r="S123">
        <v>0.77683000000000002</v>
      </c>
      <c r="T123" s="5">
        <f t="shared" si="11"/>
        <v>39.573611818644935</v>
      </c>
      <c r="U123" s="6">
        <f t="shared" si="10"/>
        <v>97.273888400000004</v>
      </c>
      <c r="V123" s="6">
        <f t="shared" si="9"/>
        <v>106827.35048093215</v>
      </c>
      <c r="W123" s="6">
        <f t="shared" si="7"/>
        <v>106.82735048093214</v>
      </c>
      <c r="AC123" s="3">
        <v>3.6190863090000001</v>
      </c>
      <c r="AD123" s="2">
        <f t="shared" ref="AD123:AD151" si="12">0.3134*(AC123-0.1149)</f>
        <v>1.0982119892406002</v>
      </c>
      <c r="AH123">
        <v>0.75565274800000004</v>
      </c>
      <c r="AI123">
        <v>0.84694999999999998</v>
      </c>
      <c r="AJ123" s="7">
        <v>5.4796000630000004</v>
      </c>
      <c r="AN123">
        <v>0.82386119800000002</v>
      </c>
      <c r="AX123" s="2"/>
    </row>
    <row r="124" spans="1:50" x14ac:dyDescent="0.2">
      <c r="A124" t="s">
        <v>42</v>
      </c>
      <c r="B124" t="s">
        <v>43</v>
      </c>
      <c r="C124">
        <v>55.862405000000003</v>
      </c>
      <c r="D124">
        <v>-133.19072199999999</v>
      </c>
      <c r="E124" t="s">
        <v>44</v>
      </c>
      <c r="F124">
        <v>-0.78</v>
      </c>
      <c r="G124">
        <v>3</v>
      </c>
      <c r="H124">
        <v>1.6</v>
      </c>
      <c r="I124">
        <v>4</v>
      </c>
      <c r="J124">
        <v>31.415926540000001</v>
      </c>
      <c r="K124" s="1">
        <v>0.86207325300000004</v>
      </c>
      <c r="O124" s="4">
        <f>K124*(AD124/100)</f>
        <v>9.0252296285620176E-3</v>
      </c>
      <c r="S124">
        <v>0.88314999999999999</v>
      </c>
      <c r="T124" s="5">
        <f t="shared" si="11"/>
        <v>44.989811512990322</v>
      </c>
      <c r="U124" s="6">
        <f t="shared" si="10"/>
        <v>86.207325300000008</v>
      </c>
      <c r="V124" s="6">
        <f t="shared" si="9"/>
        <v>90252.296285620178</v>
      </c>
      <c r="W124" s="6">
        <f t="shared" si="7"/>
        <v>90.252296285620176</v>
      </c>
      <c r="AC124" s="3">
        <v>3.455427856</v>
      </c>
      <c r="AD124" s="2">
        <f t="shared" si="12"/>
        <v>1.0469214300703999</v>
      </c>
      <c r="AH124">
        <v>0.76133999399999996</v>
      </c>
      <c r="AI124" t="s">
        <v>20</v>
      </c>
      <c r="AJ124" s="7" t="s">
        <v>20</v>
      </c>
      <c r="AN124" t="s">
        <v>20</v>
      </c>
      <c r="AX124" s="2"/>
    </row>
    <row r="125" spans="1:50" x14ac:dyDescent="0.2">
      <c r="A125" t="s">
        <v>42</v>
      </c>
      <c r="B125" t="s">
        <v>43</v>
      </c>
      <c r="C125">
        <v>55.862405000000003</v>
      </c>
      <c r="D125">
        <v>-133.19072199999999</v>
      </c>
      <c r="E125" t="s">
        <v>44</v>
      </c>
      <c r="F125">
        <v>-0.78</v>
      </c>
      <c r="G125">
        <v>4</v>
      </c>
      <c r="H125">
        <v>1.4</v>
      </c>
      <c r="I125">
        <v>6</v>
      </c>
      <c r="J125">
        <v>27.488935720000001</v>
      </c>
      <c r="K125" s="1">
        <v>1.0440258689999999</v>
      </c>
      <c r="O125" s="4">
        <f>K125*(AD125/100)</f>
        <v>1.121991220632448E-2</v>
      </c>
      <c r="S125">
        <v>0.95933999999999997</v>
      </c>
      <c r="T125" s="5">
        <f t="shared" si="11"/>
        <v>48.871115639327563</v>
      </c>
      <c r="U125" s="6">
        <f t="shared" si="10"/>
        <v>104.40258689999999</v>
      </c>
      <c r="V125" s="6">
        <f t="shared" si="9"/>
        <v>112199.12206324481</v>
      </c>
      <c r="W125" s="6">
        <f t="shared" si="7"/>
        <v>112.19912206324481</v>
      </c>
      <c r="AC125" s="3">
        <v>3.54399255</v>
      </c>
      <c r="AD125" s="2">
        <f t="shared" si="12"/>
        <v>1.07467760517</v>
      </c>
      <c r="AH125">
        <v>1.001575777</v>
      </c>
      <c r="AI125" t="s">
        <v>20</v>
      </c>
      <c r="AJ125" s="7" t="s">
        <v>20</v>
      </c>
      <c r="AN125" t="s">
        <v>20</v>
      </c>
      <c r="AX125" s="2"/>
    </row>
    <row r="126" spans="1:50" x14ac:dyDescent="0.2">
      <c r="A126" t="s">
        <v>42</v>
      </c>
      <c r="B126" t="s">
        <v>43</v>
      </c>
      <c r="C126">
        <v>55.862405000000003</v>
      </c>
      <c r="D126">
        <v>-133.19072199999999</v>
      </c>
      <c r="E126" t="s">
        <v>44</v>
      </c>
      <c r="F126">
        <v>-0.78</v>
      </c>
      <c r="G126">
        <v>5</v>
      </c>
      <c r="H126">
        <v>1.2</v>
      </c>
      <c r="I126">
        <v>8</v>
      </c>
      <c r="J126">
        <v>23.5619449</v>
      </c>
      <c r="K126" s="1">
        <v>0.865562673</v>
      </c>
      <c r="O126" s="4">
        <f>K126*(AD126/100)</f>
        <v>1.2559393484181506E-2</v>
      </c>
      <c r="S126">
        <v>0.91144999999999998</v>
      </c>
      <c r="T126" s="5">
        <f t="shared" si="11"/>
        <v>46.431482424859908</v>
      </c>
      <c r="U126" s="6">
        <f t="shared" si="10"/>
        <v>86.556267300000002</v>
      </c>
      <c r="V126" s="6">
        <f t="shared" si="9"/>
        <v>125593.93484181506</v>
      </c>
      <c r="W126" s="6">
        <f t="shared" si="7"/>
        <v>125.59393484181506</v>
      </c>
      <c r="AC126" s="3">
        <v>4.7447951450000003</v>
      </c>
      <c r="AD126" s="2">
        <f t="shared" si="12"/>
        <v>1.4510091384430004</v>
      </c>
      <c r="AH126">
        <v>0.78891709799999998</v>
      </c>
      <c r="AI126" t="s">
        <v>20</v>
      </c>
      <c r="AJ126" s="7" t="s">
        <v>20</v>
      </c>
      <c r="AN126" t="s">
        <v>20</v>
      </c>
      <c r="AX126" s="2"/>
    </row>
    <row r="127" spans="1:50" x14ac:dyDescent="0.2">
      <c r="A127" t="s">
        <v>42</v>
      </c>
      <c r="B127" t="s">
        <v>43</v>
      </c>
      <c r="C127">
        <v>55.862405000000003</v>
      </c>
      <c r="D127">
        <v>-133.19072199999999</v>
      </c>
      <c r="E127" t="s">
        <v>44</v>
      </c>
      <c r="F127">
        <v>-0.78</v>
      </c>
      <c r="G127">
        <v>6</v>
      </c>
      <c r="H127">
        <v>1.3</v>
      </c>
      <c r="I127">
        <v>10</v>
      </c>
      <c r="J127">
        <v>25.52544031</v>
      </c>
      <c r="K127" s="1">
        <v>0.89087787399999996</v>
      </c>
      <c r="O127" s="4">
        <f>K127*(AD127/100)</f>
        <v>1.5063451690890232E-2</v>
      </c>
      <c r="S127">
        <v>1.17879</v>
      </c>
      <c r="T127" s="5">
        <f t="shared" si="11"/>
        <v>60.050433010697915</v>
      </c>
      <c r="U127" s="6">
        <f t="shared" si="10"/>
        <v>89.087787399999996</v>
      </c>
      <c r="V127" s="6">
        <f t="shared" si="9"/>
        <v>150634.51690890233</v>
      </c>
      <c r="W127" s="6">
        <f t="shared" si="7"/>
        <v>150.63451690890233</v>
      </c>
      <c r="AC127" s="3">
        <v>5.5100973340000001</v>
      </c>
      <c r="AD127" s="2">
        <f t="shared" si="12"/>
        <v>1.6908548444756002</v>
      </c>
      <c r="AH127">
        <v>1.050157929</v>
      </c>
      <c r="AI127" t="s">
        <v>20</v>
      </c>
      <c r="AJ127" s="7" t="s">
        <v>20</v>
      </c>
      <c r="AN127" t="s">
        <v>20</v>
      </c>
      <c r="AX127" s="2"/>
    </row>
    <row r="128" spans="1:50" x14ac:dyDescent="0.2">
      <c r="A128" t="s">
        <v>42</v>
      </c>
      <c r="B128" t="s">
        <v>43</v>
      </c>
      <c r="C128">
        <v>55.862405000000003</v>
      </c>
      <c r="D128">
        <v>-133.19072199999999</v>
      </c>
      <c r="E128" t="s">
        <v>44</v>
      </c>
      <c r="F128">
        <v>-0.78</v>
      </c>
      <c r="G128">
        <v>7</v>
      </c>
      <c r="H128">
        <v>1.5</v>
      </c>
      <c r="I128">
        <v>12</v>
      </c>
      <c r="J128">
        <v>29.452431130000001</v>
      </c>
      <c r="K128" s="1">
        <v>0.95469470300000003</v>
      </c>
      <c r="O128" s="4">
        <f>K128*(AD128/100)</f>
        <v>1.5603044854273428E-2</v>
      </c>
      <c r="S128">
        <v>1.4295500000000001</v>
      </c>
      <c r="T128" s="5">
        <f t="shared" si="11"/>
        <v>72.824758023433532</v>
      </c>
      <c r="U128" s="6">
        <f t="shared" si="10"/>
        <v>95.469470299999998</v>
      </c>
      <c r="V128" s="6">
        <f t="shared" si="9"/>
        <v>156030.44854273429</v>
      </c>
      <c r="W128" s="6">
        <f t="shared" si="7"/>
        <v>156.03044854273429</v>
      </c>
      <c r="AC128" s="3">
        <v>5.3297984029999999</v>
      </c>
      <c r="AD128" s="2">
        <f t="shared" si="12"/>
        <v>1.6343491595001998</v>
      </c>
      <c r="AH128">
        <v>1.3647838130000001</v>
      </c>
      <c r="AI128">
        <v>0.70584999999999998</v>
      </c>
      <c r="AJ128" s="7">
        <v>2.779446938</v>
      </c>
      <c r="AN128">
        <v>0.67387125599999997</v>
      </c>
      <c r="AX128" s="2"/>
    </row>
    <row r="129" spans="1:50" x14ac:dyDescent="0.2">
      <c r="A129" t="s">
        <v>42</v>
      </c>
      <c r="B129" t="s">
        <v>43</v>
      </c>
      <c r="C129">
        <v>55.862405000000003</v>
      </c>
      <c r="D129">
        <v>-133.19072199999999</v>
      </c>
      <c r="E129" t="s">
        <v>44</v>
      </c>
      <c r="F129">
        <v>-0.78</v>
      </c>
      <c r="G129">
        <v>8</v>
      </c>
      <c r="H129">
        <v>1.4</v>
      </c>
      <c r="I129">
        <v>14</v>
      </c>
      <c r="J129">
        <v>27.488935720000001</v>
      </c>
      <c r="K129" s="1">
        <v>0.923176883</v>
      </c>
      <c r="O129" s="4">
        <f>K129*(AD129/100)</f>
        <v>1.5443207824850072E-2</v>
      </c>
      <c r="S129">
        <v>1.3187500000000001</v>
      </c>
      <c r="T129" s="5">
        <f t="shared" si="11"/>
        <v>67.180336220071325</v>
      </c>
      <c r="U129" s="6">
        <f t="shared" si="10"/>
        <v>92.3176883</v>
      </c>
      <c r="V129" s="6">
        <f t="shared" si="9"/>
        <v>154432.07824850071</v>
      </c>
      <c r="W129" s="6">
        <f t="shared" si="7"/>
        <v>154.43207824850072</v>
      </c>
      <c r="AC129" s="3">
        <v>5.4525931400000003</v>
      </c>
      <c r="AD129" s="2">
        <f t="shared" si="12"/>
        <v>1.6728330300760004</v>
      </c>
      <c r="AH129">
        <v>1.2174395149999999</v>
      </c>
      <c r="AI129" t="s">
        <v>20</v>
      </c>
      <c r="AJ129" s="7" t="s">
        <v>20</v>
      </c>
      <c r="AN129" t="s">
        <v>20</v>
      </c>
      <c r="AX129" s="2"/>
    </row>
    <row r="130" spans="1:50" x14ac:dyDescent="0.2">
      <c r="A130" t="s">
        <v>42</v>
      </c>
      <c r="B130" t="s">
        <v>43</v>
      </c>
      <c r="C130">
        <v>55.862405000000003</v>
      </c>
      <c r="D130">
        <v>-133.19072199999999</v>
      </c>
      <c r="E130" t="s">
        <v>44</v>
      </c>
      <c r="F130">
        <v>-0.78</v>
      </c>
      <c r="G130">
        <v>9</v>
      </c>
      <c r="H130">
        <v>1.3</v>
      </c>
      <c r="I130">
        <v>16</v>
      </c>
      <c r="J130">
        <v>25.52544031</v>
      </c>
      <c r="K130" s="1">
        <v>1.002995039</v>
      </c>
      <c r="O130" s="4">
        <f>K130*(AD130/100)</f>
        <v>1.5874965719537337E-2</v>
      </c>
      <c r="S130">
        <v>1.25803</v>
      </c>
      <c r="T130" s="5">
        <f t="shared" si="11"/>
        <v>64.087111563932766</v>
      </c>
      <c r="U130" s="6">
        <f t="shared" si="10"/>
        <v>100.29950389999999</v>
      </c>
      <c r="V130" s="6">
        <f t="shared" si="9"/>
        <v>158749.65719537338</v>
      </c>
      <c r="W130" s="6">
        <f t="shared" si="7"/>
        <v>158.74965719537337</v>
      </c>
      <c r="AC130" s="3">
        <v>5.1651749059999998</v>
      </c>
      <c r="AD130" s="2">
        <f t="shared" si="12"/>
        <v>1.5827561555404002</v>
      </c>
      <c r="AH130">
        <v>1.2617978489999999</v>
      </c>
      <c r="AI130" t="s">
        <v>20</v>
      </c>
      <c r="AJ130" s="7" t="s">
        <v>20</v>
      </c>
      <c r="AN130" t="s">
        <v>20</v>
      </c>
      <c r="AX130" s="2"/>
    </row>
    <row r="131" spans="1:50" x14ac:dyDescent="0.2">
      <c r="A131" t="s">
        <v>42</v>
      </c>
      <c r="B131" t="s">
        <v>43</v>
      </c>
      <c r="C131">
        <v>55.862405000000003</v>
      </c>
      <c r="D131">
        <v>-133.19072199999999</v>
      </c>
      <c r="E131" t="s">
        <v>44</v>
      </c>
      <c r="F131">
        <v>-0.78</v>
      </c>
      <c r="G131">
        <v>10</v>
      </c>
      <c r="H131">
        <v>1.4</v>
      </c>
      <c r="I131">
        <v>18</v>
      </c>
      <c r="J131">
        <v>27.488935720000001</v>
      </c>
      <c r="K131" s="1">
        <v>1.008655638</v>
      </c>
      <c r="O131" s="4">
        <f>K131*(AD131/100)</f>
        <v>1.7074999456191252E-2</v>
      </c>
      <c r="S131">
        <v>1.4495499999999999</v>
      </c>
      <c r="T131" s="5">
        <f t="shared" si="11"/>
        <v>73.843606724401425</v>
      </c>
      <c r="U131" s="6">
        <f t="shared" si="10"/>
        <v>100.8655638</v>
      </c>
      <c r="V131" s="6">
        <f t="shared" si="9"/>
        <v>170749.99456191249</v>
      </c>
      <c r="W131" s="6">
        <f t="shared" ref="W131:W194" si="13">V131/1000</f>
        <v>170.7499945619125</v>
      </c>
      <c r="AC131" s="3">
        <v>5.5164547940000004</v>
      </c>
      <c r="AD131" s="2">
        <f t="shared" si="12"/>
        <v>1.6928472724396004</v>
      </c>
      <c r="AH131">
        <v>1.46209678</v>
      </c>
      <c r="AI131" t="s">
        <v>20</v>
      </c>
      <c r="AJ131" s="7" t="s">
        <v>20</v>
      </c>
      <c r="AN131" t="s">
        <v>20</v>
      </c>
      <c r="AX131" s="2"/>
    </row>
    <row r="132" spans="1:50" x14ac:dyDescent="0.2">
      <c r="A132" t="s">
        <v>42</v>
      </c>
      <c r="B132" t="s">
        <v>43</v>
      </c>
      <c r="C132">
        <v>55.862405000000003</v>
      </c>
      <c r="D132">
        <v>-133.19072199999999</v>
      </c>
      <c r="E132" t="s">
        <v>44</v>
      </c>
      <c r="F132">
        <v>-0.78</v>
      </c>
      <c r="G132">
        <v>11</v>
      </c>
      <c r="H132">
        <v>1.4</v>
      </c>
      <c r="I132">
        <v>20</v>
      </c>
      <c r="J132">
        <v>27.488935720000001</v>
      </c>
      <c r="K132" s="1">
        <v>0.71575379299999997</v>
      </c>
      <c r="O132" s="4">
        <f>K132*(AD132/100)</f>
        <v>1.9441317649450243E-2</v>
      </c>
      <c r="S132">
        <v>1.62314</v>
      </c>
      <c r="T132" s="5">
        <f t="shared" si="11"/>
        <v>82.686704024452382</v>
      </c>
      <c r="U132" s="6">
        <f t="shared" si="10"/>
        <v>71.575379299999994</v>
      </c>
      <c r="V132" s="6">
        <f t="shared" si="9"/>
        <v>194413.17649450246</v>
      </c>
      <c r="W132" s="6">
        <f t="shared" si="13"/>
        <v>194.41317649450247</v>
      </c>
      <c r="AC132" s="3">
        <v>8.7817852379999994</v>
      </c>
      <c r="AD132" s="2">
        <f t="shared" si="12"/>
        <v>2.7162018335891998</v>
      </c>
      <c r="AH132">
        <v>1.1617686110000001</v>
      </c>
      <c r="AI132" t="s">
        <v>20</v>
      </c>
      <c r="AJ132" s="7" t="s">
        <v>20</v>
      </c>
      <c r="AN132" t="s">
        <v>20</v>
      </c>
      <c r="AX132" s="2"/>
    </row>
    <row r="133" spans="1:50" x14ac:dyDescent="0.2">
      <c r="A133" t="s">
        <v>42</v>
      </c>
      <c r="B133" t="s">
        <v>43</v>
      </c>
      <c r="C133">
        <v>55.862405000000003</v>
      </c>
      <c r="D133">
        <v>-133.19072199999999</v>
      </c>
      <c r="E133" t="s">
        <v>44</v>
      </c>
      <c r="F133">
        <v>-0.78</v>
      </c>
      <c r="G133">
        <v>12</v>
      </c>
      <c r="H133">
        <v>1.3</v>
      </c>
      <c r="I133">
        <v>22</v>
      </c>
      <c r="J133">
        <v>25.52544031</v>
      </c>
      <c r="K133" s="1">
        <v>0.69836836400000002</v>
      </c>
      <c r="O133" s="4">
        <f>K133*(AD133/100)</f>
        <v>1.6339624250359151E-2</v>
      </c>
      <c r="S133">
        <v>1.26553</v>
      </c>
      <c r="T133" s="5">
        <f t="shared" si="11"/>
        <v>64.469179826795724</v>
      </c>
      <c r="U133" s="6">
        <f t="shared" si="10"/>
        <v>69.836836399999996</v>
      </c>
      <c r="V133" s="6">
        <f t="shared" si="9"/>
        <v>163396.24250359149</v>
      </c>
      <c r="W133" s="6">
        <f t="shared" si="13"/>
        <v>163.39624250359148</v>
      </c>
      <c r="AC133" s="3">
        <v>7.5803933920000004</v>
      </c>
      <c r="AD133" s="2">
        <f t="shared" si="12"/>
        <v>2.3396856290528003</v>
      </c>
      <c r="AH133">
        <v>0.88380611600000003</v>
      </c>
      <c r="AI133">
        <v>0.81172999999999995</v>
      </c>
      <c r="AJ133" s="7">
        <v>3.9276358509999998</v>
      </c>
      <c r="AN133">
        <v>0.56688655200000004</v>
      </c>
      <c r="AX133" s="2"/>
    </row>
    <row r="134" spans="1:50" x14ac:dyDescent="0.2">
      <c r="A134" t="s">
        <v>42</v>
      </c>
      <c r="B134" t="s">
        <v>43</v>
      </c>
      <c r="C134">
        <v>55.862405000000003</v>
      </c>
      <c r="D134">
        <v>-133.19072199999999</v>
      </c>
      <c r="E134" t="s">
        <v>44</v>
      </c>
      <c r="F134">
        <v>-0.78</v>
      </c>
      <c r="G134">
        <v>13</v>
      </c>
      <c r="H134">
        <v>1.3</v>
      </c>
      <c r="I134">
        <v>24</v>
      </c>
      <c r="J134">
        <v>25.52544031</v>
      </c>
      <c r="K134" s="1">
        <v>0.86164507800000001</v>
      </c>
      <c r="O134" s="4">
        <f>K134*(AD134/100)</f>
        <v>1.5705071074982681E-2</v>
      </c>
      <c r="S134">
        <v>1.22156</v>
      </c>
      <c r="T134" s="5">
        <f t="shared" si="11"/>
        <v>62.229240957717785</v>
      </c>
      <c r="U134" s="6">
        <f t="shared" si="10"/>
        <v>86.164507799999996</v>
      </c>
      <c r="V134" s="6">
        <f t="shared" si="9"/>
        <v>157050.7107498268</v>
      </c>
      <c r="W134" s="6">
        <f t="shared" si="13"/>
        <v>157.05071074982681</v>
      </c>
      <c r="AC134" s="3">
        <v>5.9307407019999996</v>
      </c>
      <c r="AD134" s="2">
        <f t="shared" si="12"/>
        <v>1.8226844760067997</v>
      </c>
      <c r="AH134">
        <v>1.052551161</v>
      </c>
      <c r="AI134" t="s">
        <v>20</v>
      </c>
      <c r="AJ134" s="7" t="s">
        <v>20</v>
      </c>
      <c r="AN134" t="s">
        <v>20</v>
      </c>
      <c r="AX134" s="2"/>
    </row>
    <row r="135" spans="1:50" x14ac:dyDescent="0.2">
      <c r="A135" t="s">
        <v>42</v>
      </c>
      <c r="B135" t="s">
        <v>43</v>
      </c>
      <c r="C135">
        <v>55.862405000000003</v>
      </c>
      <c r="D135">
        <v>-133.19072199999999</v>
      </c>
      <c r="E135" t="s">
        <v>44</v>
      </c>
      <c r="F135">
        <v>-0.78</v>
      </c>
      <c r="G135">
        <v>14</v>
      </c>
      <c r="H135">
        <v>1.4</v>
      </c>
      <c r="I135">
        <v>26</v>
      </c>
      <c r="J135">
        <v>27.488935720000001</v>
      </c>
      <c r="K135" s="1">
        <v>0.96532511399999998</v>
      </c>
      <c r="O135" s="4">
        <f>K135*(AD135/100)</f>
        <v>1.1948654966963941E-2</v>
      </c>
      <c r="S135">
        <v>1.0212699999999999</v>
      </c>
      <c r="T135" s="5">
        <f t="shared" si="11"/>
        <v>52.025980641874682</v>
      </c>
      <c r="U135" s="6">
        <f t="shared" si="10"/>
        <v>96.532511400000004</v>
      </c>
      <c r="V135" s="6">
        <f t="shared" si="9"/>
        <v>119486.54966963941</v>
      </c>
      <c r="W135" s="6">
        <f t="shared" si="13"/>
        <v>119.48654966963942</v>
      </c>
      <c r="AC135" s="3">
        <v>4.0644391520000003</v>
      </c>
      <c r="AD135" s="2">
        <f t="shared" si="12"/>
        <v>1.2377855702368001</v>
      </c>
      <c r="AH135">
        <v>0.98585757900000004</v>
      </c>
      <c r="AI135" t="s">
        <v>20</v>
      </c>
      <c r="AJ135" s="7" t="s">
        <v>20</v>
      </c>
      <c r="AN135" t="s">
        <v>20</v>
      </c>
      <c r="AX135" s="2"/>
    </row>
    <row r="136" spans="1:50" x14ac:dyDescent="0.2">
      <c r="A136" t="s">
        <v>42</v>
      </c>
      <c r="B136" t="s">
        <v>43</v>
      </c>
      <c r="C136">
        <v>55.862405000000003</v>
      </c>
      <c r="D136">
        <v>-133.19072199999999</v>
      </c>
      <c r="E136" t="s">
        <v>44</v>
      </c>
      <c r="F136">
        <v>-0.78</v>
      </c>
      <c r="G136">
        <v>15</v>
      </c>
      <c r="H136">
        <v>1.4</v>
      </c>
      <c r="I136">
        <v>28</v>
      </c>
      <c r="J136">
        <v>27.488935720000001</v>
      </c>
      <c r="K136" s="1">
        <v>1.014968724</v>
      </c>
      <c r="O136" s="4">
        <f>K136*(AD136/100)</f>
        <v>1.3144594101926475E-2</v>
      </c>
      <c r="S136">
        <v>1.1282300000000001</v>
      </c>
      <c r="T136" s="5">
        <f t="shared" si="11"/>
        <v>57.474783494651049</v>
      </c>
      <c r="U136" s="6">
        <f t="shared" si="10"/>
        <v>101.4968724</v>
      </c>
      <c r="V136" s="6">
        <f t="shared" si="9"/>
        <v>131445.94101926475</v>
      </c>
      <c r="W136" s="6">
        <f t="shared" si="13"/>
        <v>131.44594101926475</v>
      </c>
      <c r="AC136" s="3">
        <v>4.2472350600000004</v>
      </c>
      <c r="AD136" s="2">
        <f t="shared" si="12"/>
        <v>1.2950738078040003</v>
      </c>
      <c r="AH136">
        <v>1.145118163</v>
      </c>
      <c r="AI136" t="s">
        <v>20</v>
      </c>
      <c r="AJ136" s="7" t="s">
        <v>20</v>
      </c>
      <c r="AN136" t="s">
        <v>20</v>
      </c>
      <c r="AX136" s="2"/>
    </row>
    <row r="137" spans="1:50" x14ac:dyDescent="0.2">
      <c r="A137" t="s">
        <v>45</v>
      </c>
      <c r="B137" t="s">
        <v>46</v>
      </c>
      <c r="C137">
        <v>55.229619999999997</v>
      </c>
      <c r="D137">
        <v>-132.92500000000001</v>
      </c>
      <c r="E137" t="s">
        <v>47</v>
      </c>
      <c r="F137">
        <v>-0.88</v>
      </c>
      <c r="G137">
        <v>1</v>
      </c>
      <c r="H137">
        <v>1.4</v>
      </c>
      <c r="I137">
        <v>0</v>
      </c>
      <c r="J137">
        <v>27.488935720000001</v>
      </c>
      <c r="K137" s="1">
        <v>0.21239054399999999</v>
      </c>
      <c r="L137" s="1">
        <f>AVERAGE(K137:K151)</f>
        <v>1.327429666</v>
      </c>
      <c r="M137" s="1">
        <f>STDEV(K137:K151)</f>
        <v>0.33349012967077851</v>
      </c>
      <c r="N137" s="1">
        <f>M137/SQRT(COUNT(K137:K151))</f>
        <v>8.6106781222631809E-2</v>
      </c>
      <c r="O137" s="4">
        <f>K137*(AD137/100)</f>
        <v>4.2114375446087732E-3</v>
      </c>
      <c r="P137" s="4">
        <f>AVERAGE(O137:O151)</f>
        <v>1.0492132278928852E-2</v>
      </c>
      <c r="Q137" s="4">
        <f>STDEV(O137:O151)</f>
        <v>2.0633558013502954E-3</v>
      </c>
      <c r="R137" s="4">
        <f>Q137/SQRT(COUNT(O137:O151))</f>
        <v>5.3275617706201024E-4</v>
      </c>
      <c r="S137">
        <v>0.31202000000000002</v>
      </c>
      <c r="T137" s="5">
        <f t="shared" si="11"/>
        <v>15.895058583800308</v>
      </c>
      <c r="U137" s="6">
        <f t="shared" si="10"/>
        <v>21.239054399999997</v>
      </c>
      <c r="V137" s="6">
        <f t="shared" si="9"/>
        <v>42114.375446087739</v>
      </c>
      <c r="W137" s="6">
        <f t="shared" si="13"/>
        <v>42.114375446087742</v>
      </c>
      <c r="X137" s="6">
        <f>AVERAGE(W137:W151)</f>
        <v>104.92132278928851</v>
      </c>
      <c r="Y137" s="6">
        <f>STDEV(W137:W151)</f>
        <v>20.633558013502959</v>
      </c>
      <c r="Z137" s="6">
        <f>Y137/SQRT(COUNT(W137:W151))</f>
        <v>5.3275617706201031</v>
      </c>
      <c r="AA137" s="6">
        <f>SUM(W137:W151)</f>
        <v>1573.8198418393276</v>
      </c>
      <c r="AC137" s="3">
        <v>6.4418761169999996</v>
      </c>
      <c r="AD137" s="2">
        <f t="shared" si="12"/>
        <v>1.9828743150677999</v>
      </c>
      <c r="AE137" s="2">
        <f>AVERAGE(AD137:AD151)</f>
        <v>0.86669538994050666</v>
      </c>
      <c r="AF137" s="2">
        <f>STDEV(AD137:AD151)</f>
        <v>0.33259685355028495</v>
      </c>
      <c r="AG137" s="2">
        <f>AF137/SQRT(COUNT(AD137:AD151))</f>
        <v>8.5876138320082715E-2</v>
      </c>
      <c r="AH137">
        <v>6.6270097E-2</v>
      </c>
      <c r="AI137" t="s">
        <v>20</v>
      </c>
      <c r="AJ137" s="7" t="s">
        <v>20</v>
      </c>
      <c r="AK137" s="7">
        <f>AVERAGE(AJ137:AJ151)</f>
        <v>7.4568741940000001</v>
      </c>
      <c r="AL137" s="7">
        <f>STDEV(AJ137:AJ151)</f>
        <v>3.970021941585832</v>
      </c>
      <c r="AM137" s="7">
        <f>AL137/SQRT(COUNT(AJ137:AJ151))</f>
        <v>2.2920932366633009</v>
      </c>
      <c r="AN137" t="s">
        <v>20</v>
      </c>
      <c r="AX137" s="2"/>
    </row>
    <row r="138" spans="1:50" x14ac:dyDescent="0.2">
      <c r="A138" t="s">
        <v>45</v>
      </c>
      <c r="B138" t="s">
        <v>46</v>
      </c>
      <c r="C138">
        <v>55.229619999999997</v>
      </c>
      <c r="D138">
        <v>-132.92500000000001</v>
      </c>
      <c r="E138" t="s">
        <v>47</v>
      </c>
      <c r="F138">
        <v>-0.88</v>
      </c>
      <c r="G138">
        <v>2</v>
      </c>
      <c r="H138">
        <v>1.4</v>
      </c>
      <c r="I138">
        <v>2</v>
      </c>
      <c r="J138">
        <v>27.488935720000001</v>
      </c>
      <c r="K138" s="1">
        <v>1.1329558310000001</v>
      </c>
      <c r="O138" s="4">
        <f>K138*(AD138/100)</f>
        <v>1.0486602865291756E-2</v>
      </c>
      <c r="S138">
        <v>0.91790000000000005</v>
      </c>
      <c r="T138" s="5">
        <f t="shared" si="11"/>
        <v>46.760061130922061</v>
      </c>
      <c r="U138" s="6">
        <f t="shared" si="10"/>
        <v>113.2955831</v>
      </c>
      <c r="V138" s="6">
        <f t="shared" si="9"/>
        <v>104866.02865291755</v>
      </c>
      <c r="W138" s="6">
        <f t="shared" si="13"/>
        <v>104.86602865291755</v>
      </c>
      <c r="AC138" s="3">
        <v>3.068303942</v>
      </c>
      <c r="AD138" s="2">
        <f t="shared" si="12"/>
        <v>0.92559679542280004</v>
      </c>
      <c r="AH138">
        <v>1.039940157</v>
      </c>
      <c r="AI138">
        <v>1.57291</v>
      </c>
      <c r="AJ138" s="7">
        <v>5.4277074609999998</v>
      </c>
      <c r="AN138">
        <v>1.7820375559999999</v>
      </c>
      <c r="AX138" s="2"/>
    </row>
    <row r="139" spans="1:50" x14ac:dyDescent="0.2">
      <c r="A139" t="s">
        <v>45</v>
      </c>
      <c r="B139" t="s">
        <v>46</v>
      </c>
      <c r="C139">
        <v>55.229619999999997</v>
      </c>
      <c r="D139">
        <v>-132.92500000000001</v>
      </c>
      <c r="E139" t="s">
        <v>47</v>
      </c>
      <c r="F139">
        <v>-0.88</v>
      </c>
      <c r="G139">
        <v>3</v>
      </c>
      <c r="H139">
        <v>1.2</v>
      </c>
      <c r="I139">
        <v>4</v>
      </c>
      <c r="J139">
        <v>23.5619449</v>
      </c>
      <c r="K139" s="1">
        <v>1.30318147</v>
      </c>
      <c r="O139" s="4">
        <f>K139*(AD139/100)</f>
        <v>1.2778782717182198E-2</v>
      </c>
      <c r="S139">
        <v>0.94862999999999997</v>
      </c>
      <c r="T139" s="5">
        <f t="shared" si="11"/>
        <v>48.325522159959249</v>
      </c>
      <c r="U139" s="6">
        <f t="shared" si="10"/>
        <v>130.31814699999998</v>
      </c>
      <c r="V139" s="6">
        <f t="shared" si="9"/>
        <v>127787.82717182196</v>
      </c>
      <c r="W139" s="6">
        <f t="shared" si="13"/>
        <v>127.78782717182196</v>
      </c>
      <c r="AC139" s="3">
        <v>3.2437561549999998</v>
      </c>
      <c r="AD139" s="2">
        <f t="shared" si="12"/>
        <v>0.98058351897700002</v>
      </c>
      <c r="AH139">
        <v>1.2362370380000001</v>
      </c>
      <c r="AI139" t="s">
        <v>20</v>
      </c>
      <c r="AJ139" s="7" t="s">
        <v>20</v>
      </c>
      <c r="AN139" t="s">
        <v>20</v>
      </c>
      <c r="AX139" s="2"/>
    </row>
    <row r="140" spans="1:50" x14ac:dyDescent="0.2">
      <c r="A140" t="s">
        <v>45</v>
      </c>
      <c r="B140" t="s">
        <v>46</v>
      </c>
      <c r="C140">
        <v>55.229619999999997</v>
      </c>
      <c r="D140">
        <v>-132.92500000000001</v>
      </c>
      <c r="E140" t="s">
        <v>47</v>
      </c>
      <c r="F140">
        <v>-0.88</v>
      </c>
      <c r="G140">
        <v>4</v>
      </c>
      <c r="H140">
        <v>1.3</v>
      </c>
      <c r="I140">
        <v>6</v>
      </c>
      <c r="J140">
        <v>25.52544031</v>
      </c>
      <c r="K140" s="1">
        <v>1.3948057140000001</v>
      </c>
      <c r="O140" s="4">
        <f>K140*(AD140/100)</f>
        <v>1.1319192907704582E-2</v>
      </c>
      <c r="S140">
        <v>0.92196999999999996</v>
      </c>
      <c r="T140" s="5">
        <f t="shared" si="11"/>
        <v>46.967396841569027</v>
      </c>
      <c r="U140" s="6">
        <f t="shared" si="10"/>
        <v>139.4805714</v>
      </c>
      <c r="V140" s="6">
        <f t="shared" si="9"/>
        <v>113191.92907704583</v>
      </c>
      <c r="W140" s="6">
        <f t="shared" si="13"/>
        <v>113.19192907704583</v>
      </c>
      <c r="AC140" s="3">
        <v>2.7043215109999998</v>
      </c>
      <c r="AD140" s="2">
        <f t="shared" si="12"/>
        <v>0.81152470154739997</v>
      </c>
      <c r="AH140">
        <v>1.2859690239999999</v>
      </c>
      <c r="AI140" t="s">
        <v>20</v>
      </c>
      <c r="AJ140" s="7" t="s">
        <v>20</v>
      </c>
      <c r="AN140" t="s">
        <v>20</v>
      </c>
      <c r="AX140" s="2"/>
    </row>
    <row r="141" spans="1:50" x14ac:dyDescent="0.2">
      <c r="A141" t="s">
        <v>45</v>
      </c>
      <c r="B141" t="s">
        <v>46</v>
      </c>
      <c r="C141">
        <v>55.229619999999997</v>
      </c>
      <c r="D141">
        <v>-132.92500000000001</v>
      </c>
      <c r="E141" t="s">
        <v>47</v>
      </c>
      <c r="F141">
        <v>-0.88</v>
      </c>
      <c r="G141">
        <v>5</v>
      </c>
      <c r="H141">
        <v>1.3</v>
      </c>
      <c r="I141">
        <v>8</v>
      </c>
      <c r="J141">
        <v>25.52544031</v>
      </c>
      <c r="K141" s="1">
        <v>1.337525605</v>
      </c>
      <c r="O141" s="4">
        <f>K141*(AD141/100)</f>
        <v>1.1662338589953343E-2</v>
      </c>
      <c r="S141">
        <v>0.94730000000000003</v>
      </c>
      <c r="T141" s="5">
        <f t="shared" si="11"/>
        <v>48.257768721344888</v>
      </c>
      <c r="U141" s="6">
        <f t="shared" si="10"/>
        <v>133.75256049999999</v>
      </c>
      <c r="V141" s="6">
        <f t="shared" si="9"/>
        <v>116623.38589953343</v>
      </c>
      <c r="W141" s="6">
        <f t="shared" si="13"/>
        <v>116.62338589953343</v>
      </c>
      <c r="AC141" s="3">
        <v>2.897075675</v>
      </c>
      <c r="AD141" s="2">
        <f t="shared" si="12"/>
        <v>0.871933856545</v>
      </c>
      <c r="AH141">
        <v>1.2670380059999999</v>
      </c>
      <c r="AI141" t="s">
        <v>20</v>
      </c>
      <c r="AJ141" s="7" t="s">
        <v>20</v>
      </c>
      <c r="AN141" t="s">
        <v>20</v>
      </c>
      <c r="AX141" s="2"/>
    </row>
    <row r="142" spans="1:50" x14ac:dyDescent="0.2">
      <c r="A142" t="s">
        <v>45</v>
      </c>
      <c r="B142" t="s">
        <v>46</v>
      </c>
      <c r="C142">
        <v>55.229619999999997</v>
      </c>
      <c r="D142">
        <v>-132.92500000000001</v>
      </c>
      <c r="E142" t="s">
        <v>47</v>
      </c>
      <c r="F142">
        <v>-0.88</v>
      </c>
      <c r="G142">
        <v>6</v>
      </c>
      <c r="H142">
        <v>1.3</v>
      </c>
      <c r="I142">
        <v>10</v>
      </c>
      <c r="J142">
        <v>25.52544031</v>
      </c>
      <c r="K142" s="1">
        <v>1.3282407510000001</v>
      </c>
      <c r="O142" s="4">
        <f>K142*(AD142/100)</f>
        <v>1.2464785693512444E-2</v>
      </c>
      <c r="S142">
        <v>1.01017</v>
      </c>
      <c r="T142" s="5">
        <f t="shared" si="11"/>
        <v>51.460519612837501</v>
      </c>
      <c r="U142" s="6">
        <f t="shared" si="10"/>
        <v>132.82407510000002</v>
      </c>
      <c r="V142" s="6">
        <f t="shared" si="9"/>
        <v>124647.85693512445</v>
      </c>
      <c r="W142" s="6">
        <f t="shared" si="13"/>
        <v>124.64785693512445</v>
      </c>
      <c r="AC142" s="3">
        <v>3.1092945489999999</v>
      </c>
      <c r="AD142" s="2">
        <f t="shared" si="12"/>
        <v>0.93844325165660003</v>
      </c>
      <c r="AH142">
        <v>1.341748959</v>
      </c>
      <c r="AI142" t="s">
        <v>20</v>
      </c>
      <c r="AJ142" s="7" t="s">
        <v>20</v>
      </c>
      <c r="AN142" t="s">
        <v>20</v>
      </c>
      <c r="AX142" s="2"/>
    </row>
    <row r="143" spans="1:50" x14ac:dyDescent="0.2">
      <c r="A143" t="s">
        <v>45</v>
      </c>
      <c r="B143" t="s">
        <v>46</v>
      </c>
      <c r="C143">
        <v>55.229619999999997</v>
      </c>
      <c r="D143">
        <v>-132.92500000000001</v>
      </c>
      <c r="E143" t="s">
        <v>47</v>
      </c>
      <c r="F143">
        <v>-0.88</v>
      </c>
      <c r="G143">
        <v>7</v>
      </c>
      <c r="H143">
        <v>1.3</v>
      </c>
      <c r="I143">
        <v>12</v>
      </c>
      <c r="J143">
        <v>25.52544031</v>
      </c>
      <c r="K143" s="1">
        <v>1.4325351319999999</v>
      </c>
      <c r="O143" s="4">
        <f>K143*(AD143/100)</f>
        <v>1.1375206986283085E-2</v>
      </c>
      <c r="S143">
        <v>0.93181000000000003</v>
      </c>
      <c r="T143" s="5">
        <f t="shared" si="11"/>
        <v>47.468670402445241</v>
      </c>
      <c r="U143" s="6">
        <f t="shared" si="10"/>
        <v>143.25351319999999</v>
      </c>
      <c r="V143" s="6">
        <f t="shared" si="9"/>
        <v>113752.06986283085</v>
      </c>
      <c r="W143" s="6">
        <f t="shared" si="13"/>
        <v>113.75206986283085</v>
      </c>
      <c r="AC143" s="3">
        <v>2.6485990830000001</v>
      </c>
      <c r="AD143" s="2">
        <f t="shared" si="12"/>
        <v>0.79406129261220004</v>
      </c>
      <c r="AH143">
        <v>1.3348505610000001</v>
      </c>
      <c r="AI143">
        <v>1.68066</v>
      </c>
      <c r="AJ143" s="7">
        <v>4.9115508209999996</v>
      </c>
      <c r="AN143">
        <v>2.4076044950000002</v>
      </c>
      <c r="AX143" s="2"/>
    </row>
    <row r="144" spans="1:50" x14ac:dyDescent="0.2">
      <c r="A144" t="s">
        <v>45</v>
      </c>
      <c r="B144" t="s">
        <v>46</v>
      </c>
      <c r="C144">
        <v>55.229619999999997</v>
      </c>
      <c r="D144">
        <v>-132.92500000000001</v>
      </c>
      <c r="E144" t="s">
        <v>47</v>
      </c>
      <c r="F144">
        <v>-0.88</v>
      </c>
      <c r="G144">
        <v>8</v>
      </c>
      <c r="H144">
        <v>1.3</v>
      </c>
      <c r="I144">
        <v>14</v>
      </c>
      <c r="J144">
        <v>25.52544031</v>
      </c>
      <c r="K144" s="1">
        <v>1.4727698929999999</v>
      </c>
      <c r="O144" s="4">
        <f>K144*(AD144/100)</f>
        <v>9.8569116238232633E-3</v>
      </c>
      <c r="S144">
        <v>0.81559999999999999</v>
      </c>
      <c r="T144" s="5">
        <f t="shared" si="11"/>
        <v>41.548650025471218</v>
      </c>
      <c r="U144" s="6">
        <f t="shared" si="10"/>
        <v>147.2769893</v>
      </c>
      <c r="V144" s="6">
        <f t="shared" si="9"/>
        <v>98569.116238232629</v>
      </c>
      <c r="W144" s="6">
        <f t="shared" si="13"/>
        <v>98.569116238232624</v>
      </c>
      <c r="AC144" s="3">
        <v>2.250436374</v>
      </c>
      <c r="AD144" s="2">
        <f t="shared" si="12"/>
        <v>0.66927709961159998</v>
      </c>
      <c r="AH144">
        <v>1.201191125</v>
      </c>
      <c r="AI144" t="s">
        <v>20</v>
      </c>
      <c r="AJ144" s="7" t="s">
        <v>20</v>
      </c>
      <c r="AN144" t="s">
        <v>20</v>
      </c>
      <c r="AX144" s="2"/>
    </row>
    <row r="145" spans="1:50" x14ac:dyDescent="0.2">
      <c r="A145" t="s">
        <v>45</v>
      </c>
      <c r="B145" t="s">
        <v>46</v>
      </c>
      <c r="C145">
        <v>55.229619999999997</v>
      </c>
      <c r="D145">
        <v>-132.92500000000001</v>
      </c>
      <c r="E145" t="s">
        <v>47</v>
      </c>
      <c r="F145">
        <v>-0.88</v>
      </c>
      <c r="G145">
        <v>9</v>
      </c>
      <c r="H145">
        <v>1.3</v>
      </c>
      <c r="I145">
        <v>16</v>
      </c>
      <c r="J145">
        <v>25.52544031</v>
      </c>
      <c r="K145" s="1">
        <v>1.3695896949999999</v>
      </c>
      <c r="O145" s="4">
        <f>K145*(AD145/100)</f>
        <v>1.1402736095577595E-2</v>
      </c>
      <c r="S145">
        <v>0.93398999999999999</v>
      </c>
      <c r="T145" s="5">
        <f t="shared" si="11"/>
        <v>47.579724910850743</v>
      </c>
      <c r="U145" s="6">
        <f t="shared" si="10"/>
        <v>136.95896949999999</v>
      </c>
      <c r="V145" s="6">
        <f>AD145*(U145*1000)</f>
        <v>114027.36095577596</v>
      </c>
      <c r="W145" s="6">
        <f t="shared" si="13"/>
        <v>114.02736095577596</v>
      </c>
      <c r="AC145" s="3">
        <v>2.77145983</v>
      </c>
      <c r="AD145" s="2">
        <f t="shared" si="12"/>
        <v>0.83256585072200007</v>
      </c>
      <c r="AH145">
        <v>1.2791830790000001</v>
      </c>
      <c r="AI145" t="s">
        <v>20</v>
      </c>
      <c r="AJ145" s="7" t="s">
        <v>20</v>
      </c>
      <c r="AN145" t="s">
        <v>20</v>
      </c>
      <c r="AX145" s="2"/>
    </row>
    <row r="146" spans="1:50" x14ac:dyDescent="0.2">
      <c r="A146" t="s">
        <v>45</v>
      </c>
      <c r="B146" t="s">
        <v>46</v>
      </c>
      <c r="C146">
        <v>55.229619999999997</v>
      </c>
      <c r="D146">
        <v>-132.92500000000001</v>
      </c>
      <c r="E146" t="s">
        <v>47</v>
      </c>
      <c r="F146">
        <v>-0.88</v>
      </c>
      <c r="G146">
        <v>10</v>
      </c>
      <c r="H146">
        <v>1.4</v>
      </c>
      <c r="I146">
        <v>18</v>
      </c>
      <c r="J146">
        <v>27.488935720000001</v>
      </c>
      <c r="K146" s="1">
        <v>1.3087425559999999</v>
      </c>
      <c r="O146" s="4">
        <f>K146*(AD146/100)</f>
        <v>9.6038378597681617E-3</v>
      </c>
      <c r="S146">
        <v>0.85399999999999998</v>
      </c>
      <c r="T146" s="5">
        <f t="shared" si="11"/>
        <v>43.504839531329601</v>
      </c>
      <c r="U146" s="6">
        <f t="shared" ref="U146:U209" si="14">10000*0.01*K146</f>
        <v>130.8742556</v>
      </c>
      <c r="V146" s="6">
        <f>AD146*(U146*1000)</f>
        <v>96038.378597681629</v>
      </c>
      <c r="W146" s="6">
        <f t="shared" si="13"/>
        <v>96.038378597681628</v>
      </c>
      <c r="AC146" s="3">
        <v>2.4563862009999999</v>
      </c>
      <c r="AD146" s="2">
        <f t="shared" si="12"/>
        <v>0.73382177539339999</v>
      </c>
      <c r="AH146">
        <v>1.1176661429999999</v>
      </c>
      <c r="AI146" t="s">
        <v>20</v>
      </c>
      <c r="AJ146" s="7" t="s">
        <v>20</v>
      </c>
      <c r="AN146" t="s">
        <v>20</v>
      </c>
      <c r="AX146" s="2"/>
    </row>
    <row r="147" spans="1:50" x14ac:dyDescent="0.2">
      <c r="A147" t="s">
        <v>45</v>
      </c>
      <c r="B147" t="s">
        <v>46</v>
      </c>
      <c r="C147">
        <v>55.229619999999997</v>
      </c>
      <c r="D147">
        <v>-132.92500000000001</v>
      </c>
      <c r="E147" t="s">
        <v>47</v>
      </c>
      <c r="F147">
        <v>-0.88</v>
      </c>
      <c r="G147">
        <v>11</v>
      </c>
      <c r="H147">
        <v>1.2</v>
      </c>
      <c r="I147">
        <v>20</v>
      </c>
      <c r="J147">
        <v>23.5619449</v>
      </c>
      <c r="K147" s="1">
        <v>1.5697108259999999</v>
      </c>
      <c r="O147" s="4">
        <f>K147*(AD147/100)</f>
        <v>1.0600929274039168E-2</v>
      </c>
      <c r="S147">
        <v>0.80989</v>
      </c>
      <c r="T147" s="5">
        <f t="shared" si="11"/>
        <v>41.257768721344881</v>
      </c>
      <c r="U147" s="6">
        <f t="shared" si="14"/>
        <v>156.97108259999999</v>
      </c>
      <c r="V147" s="6">
        <f>AD147*(U147*1000)</f>
        <v>106009.29274039168</v>
      </c>
      <c r="W147" s="6">
        <f t="shared" si="13"/>
        <v>106.00929274039169</v>
      </c>
      <c r="AC147" s="3">
        <v>2.2697909209999998</v>
      </c>
      <c r="AD147" s="2">
        <f t="shared" si="12"/>
        <v>0.6753428146414</v>
      </c>
      <c r="AH147">
        <v>1.2712931009999999</v>
      </c>
      <c r="AI147" t="s">
        <v>20</v>
      </c>
      <c r="AJ147" s="7" t="s">
        <v>20</v>
      </c>
      <c r="AN147" t="s">
        <v>20</v>
      </c>
      <c r="AX147" s="2"/>
    </row>
    <row r="148" spans="1:50" x14ac:dyDescent="0.2">
      <c r="A148" t="s">
        <v>45</v>
      </c>
      <c r="B148" t="s">
        <v>46</v>
      </c>
      <c r="C148">
        <v>55.229619999999997</v>
      </c>
      <c r="D148">
        <v>-132.92500000000001</v>
      </c>
      <c r="E148" t="s">
        <v>47</v>
      </c>
      <c r="F148">
        <v>-0.88</v>
      </c>
      <c r="G148">
        <v>12</v>
      </c>
      <c r="H148">
        <v>1.4</v>
      </c>
      <c r="I148">
        <v>22</v>
      </c>
      <c r="J148">
        <v>27.488935720000001</v>
      </c>
      <c r="K148" s="1">
        <v>1.406349463</v>
      </c>
      <c r="O148" s="4">
        <f>K148*(AD148/100)</f>
        <v>1.1076309501962155E-2</v>
      </c>
      <c r="S148">
        <v>0.98277999999999999</v>
      </c>
      <c r="T148" s="5">
        <f t="shared" si="11"/>
        <v>50.065206316861946</v>
      </c>
      <c r="U148" s="6">
        <f t="shared" si="14"/>
        <v>140.6349463</v>
      </c>
      <c r="V148" s="6">
        <f>AD148*(U148*1000)</f>
        <v>110763.09501962154</v>
      </c>
      <c r="W148" s="6">
        <f t="shared" si="13"/>
        <v>110.76309501962155</v>
      </c>
      <c r="AC148" s="3">
        <v>2.6279598910000002</v>
      </c>
      <c r="AD148" s="2">
        <f t="shared" si="12"/>
        <v>0.78759296983940008</v>
      </c>
      <c r="AH148">
        <v>1.3821321259999999</v>
      </c>
      <c r="AI148">
        <v>4.3584699999999996</v>
      </c>
      <c r="AJ148" s="7">
        <v>12.0313643</v>
      </c>
      <c r="AN148">
        <v>6.1295319460000002</v>
      </c>
      <c r="AX148" s="2"/>
    </row>
    <row r="149" spans="1:50" x14ac:dyDescent="0.2">
      <c r="A149" t="s">
        <v>45</v>
      </c>
      <c r="B149" t="s">
        <v>46</v>
      </c>
      <c r="C149">
        <v>55.229619999999997</v>
      </c>
      <c r="D149">
        <v>-132.92500000000001</v>
      </c>
      <c r="E149" t="s">
        <v>47</v>
      </c>
      <c r="F149">
        <v>-0.88</v>
      </c>
      <c r="G149">
        <v>13</v>
      </c>
      <c r="H149">
        <v>1.3</v>
      </c>
      <c r="I149">
        <v>24</v>
      </c>
      <c r="J149">
        <v>25.52544031</v>
      </c>
      <c r="K149" s="1">
        <v>1.417432552</v>
      </c>
      <c r="O149" s="4">
        <f>K149*(AD149/100)</f>
        <v>1.1898468243963031E-2</v>
      </c>
      <c r="S149">
        <v>0.97065000000000001</v>
      </c>
      <c r="T149" s="5">
        <f t="shared" si="11"/>
        <v>49.447274579724919</v>
      </c>
      <c r="U149" s="6">
        <f t="shared" si="14"/>
        <v>141.74325519999999</v>
      </c>
      <c r="V149" s="6">
        <f>AD149*(U149*1000)</f>
        <v>118984.6824396303</v>
      </c>
      <c r="W149" s="6">
        <f t="shared" si="13"/>
        <v>118.9846824396303</v>
      </c>
      <c r="AC149" s="3">
        <v>2.7933877310000002</v>
      </c>
      <c r="AD149" s="2">
        <f t="shared" si="12"/>
        <v>0.83943805489540013</v>
      </c>
      <c r="AH149">
        <v>1.3758309070000001</v>
      </c>
      <c r="AI149" t="s">
        <v>20</v>
      </c>
      <c r="AJ149" s="7" t="s">
        <v>20</v>
      </c>
      <c r="AN149" t="s">
        <v>20</v>
      </c>
      <c r="AX149" s="2"/>
    </row>
    <row r="150" spans="1:50" x14ac:dyDescent="0.2">
      <c r="A150" t="s">
        <v>45</v>
      </c>
      <c r="B150" t="s">
        <v>46</v>
      </c>
      <c r="C150">
        <v>55.229619999999997</v>
      </c>
      <c r="D150">
        <v>-132.92500000000001</v>
      </c>
      <c r="E150" t="s">
        <v>47</v>
      </c>
      <c r="F150">
        <v>-0.88</v>
      </c>
      <c r="G150">
        <v>14</v>
      </c>
      <c r="H150">
        <v>1.2</v>
      </c>
      <c r="I150">
        <v>26</v>
      </c>
      <c r="J150">
        <v>23.5619449</v>
      </c>
      <c r="K150" s="1">
        <v>1.5942020130000001</v>
      </c>
      <c r="O150" s="4">
        <f>K150*(AD150/100)</f>
        <v>1.0068401379574874E-2</v>
      </c>
      <c r="S150">
        <v>0.77103999999999995</v>
      </c>
      <c r="T150" s="5">
        <f t="shared" ref="T150:T183" si="15">S150*(1000/19.63)</f>
        <v>39.27865511971472</v>
      </c>
      <c r="U150" s="6">
        <f t="shared" si="14"/>
        <v>159.4202013</v>
      </c>
      <c r="V150" s="6">
        <f>AD150*(U150*1000)</f>
        <v>100684.01379574873</v>
      </c>
      <c r="W150" s="6">
        <f t="shared" si="13"/>
        <v>100.68401379574873</v>
      </c>
      <c r="AC150" s="3">
        <v>2.1301000960000001</v>
      </c>
      <c r="AD150" s="2">
        <f t="shared" si="12"/>
        <v>0.6315637100864</v>
      </c>
      <c r="AH150">
        <v>1.2291935199999999</v>
      </c>
      <c r="AI150" t="s">
        <v>20</v>
      </c>
      <c r="AJ150" s="7" t="s">
        <v>20</v>
      </c>
      <c r="AN150" t="s">
        <v>20</v>
      </c>
      <c r="AX150" s="2"/>
    </row>
    <row r="151" spans="1:50" x14ac:dyDescent="0.2">
      <c r="A151" t="s">
        <v>45</v>
      </c>
      <c r="B151" t="s">
        <v>46</v>
      </c>
      <c r="C151">
        <v>55.229619999999997</v>
      </c>
      <c r="D151">
        <v>-132.92500000000001</v>
      </c>
      <c r="E151" t="s">
        <v>47</v>
      </c>
      <c r="F151">
        <v>-0.88</v>
      </c>
      <c r="G151">
        <v>15</v>
      </c>
      <c r="H151">
        <v>1.4</v>
      </c>
      <c r="I151">
        <v>28</v>
      </c>
      <c r="J151">
        <v>27.488935720000001</v>
      </c>
      <c r="K151" s="1">
        <v>1.6310129449999999</v>
      </c>
      <c r="O151" s="4">
        <f>K151*(AD151/100)</f>
        <v>8.5760429006883597E-3</v>
      </c>
      <c r="S151">
        <v>0.77812999999999999</v>
      </c>
      <c r="T151" s="5">
        <f t="shared" si="15"/>
        <v>39.639836984207847</v>
      </c>
      <c r="U151" s="6">
        <f t="shared" si="14"/>
        <v>163.10129449999999</v>
      </c>
      <c r="V151" s="6">
        <f>AD151*(U151*1000)</f>
        <v>85760.429006883598</v>
      </c>
      <c r="W151" s="6">
        <f t="shared" si="13"/>
        <v>85.760429006883598</v>
      </c>
      <c r="AC151" s="3">
        <v>1.792662738</v>
      </c>
      <c r="AD151" s="2">
        <f t="shared" si="12"/>
        <v>0.52581084208920004</v>
      </c>
      <c r="AH151">
        <v>1.269140103</v>
      </c>
      <c r="AI151" t="s">
        <v>20</v>
      </c>
      <c r="AJ151" s="7" t="s">
        <v>20</v>
      </c>
      <c r="AN151" t="s">
        <v>20</v>
      </c>
      <c r="AX151" s="2"/>
    </row>
    <row r="152" spans="1:50" x14ac:dyDescent="0.2">
      <c r="A152" t="s">
        <v>48</v>
      </c>
      <c r="B152" t="s">
        <v>49</v>
      </c>
      <c r="C152">
        <v>55.707299999999996</v>
      </c>
      <c r="D152">
        <v>-133.34200000000001</v>
      </c>
      <c r="E152" t="s">
        <v>50</v>
      </c>
      <c r="F152">
        <v>-0.53</v>
      </c>
      <c r="G152">
        <v>1</v>
      </c>
      <c r="H152">
        <v>1.5</v>
      </c>
      <c r="I152">
        <v>0</v>
      </c>
      <c r="J152">
        <v>29.452431130000001</v>
      </c>
      <c r="K152" s="1">
        <v>0.52262408900000001</v>
      </c>
      <c r="L152" s="1">
        <f>AVERAGE(K152:K166)</f>
        <v>1.0102356014666667</v>
      </c>
      <c r="M152" s="1">
        <f>STDEV(K152:K166)</f>
        <v>0.29137985211787071</v>
      </c>
      <c r="N152" s="1">
        <f>M152/SQRT(COUNT(K152:K166))</f>
        <v>7.5233954311526213E-2</v>
      </c>
      <c r="O152" s="4">
        <f>K152*(AD152/100)</f>
        <v>1.0769268722006706E-2</v>
      </c>
      <c r="P152" s="4">
        <f>AVERAGE(O152:O166)</f>
        <v>1.3815411436707855E-2</v>
      </c>
      <c r="Q152" s="4">
        <f>STDEV(O152:O166)</f>
        <v>1.4345162328323338E-3</v>
      </c>
      <c r="R152" s="4">
        <f>Q152/SQRT(COUNT(O152:O166))</f>
        <v>3.7039049864158864E-4</v>
      </c>
      <c r="S152">
        <v>0.94474000000000002</v>
      </c>
      <c r="T152" s="5">
        <f t="shared" si="15"/>
        <v>48.127356087620996</v>
      </c>
      <c r="U152" s="6">
        <f t="shared" si="14"/>
        <v>52.262408900000004</v>
      </c>
      <c r="V152" s="6">
        <f>AD152*(U152*1000)</f>
        <v>107692.68722006708</v>
      </c>
      <c r="W152" s="6">
        <f t="shared" si="13"/>
        <v>107.69268722006707</v>
      </c>
      <c r="X152" s="6">
        <f>AVERAGE(W152:W166)</f>
        <v>138.15411436707856</v>
      </c>
      <c r="Y152" s="6">
        <f>STDEV(W152:W166)</f>
        <v>14.345162328323331</v>
      </c>
      <c r="Z152" s="6">
        <f>Y152/SQRT(COUNT(W152:W166))</f>
        <v>3.7039049864158851</v>
      </c>
      <c r="AA152" s="6">
        <f>SUM(W152:W166)</f>
        <v>2072.3117155061786</v>
      </c>
      <c r="AC152" s="3">
        <v>6.6899309010000003</v>
      </c>
      <c r="AD152" s="2">
        <f>0.3134*(AC152-0.1149)</f>
        <v>2.0606146843733999</v>
      </c>
      <c r="AE152" s="2">
        <f>AVERAGE(AD152:AD166)</f>
        <v>1.4794945939845332</v>
      </c>
      <c r="AF152" s="2">
        <f>STDEV(AD152:AD166)</f>
        <v>0.43822168872992945</v>
      </c>
      <c r="AG152" s="2">
        <f>AF152/SQRT(COUNT(AD152:AD166))</f>
        <v>0.11314835349319381</v>
      </c>
      <c r="AH152">
        <v>0.49374388200000002</v>
      </c>
      <c r="AI152" t="s">
        <v>20</v>
      </c>
      <c r="AJ152" s="7" t="s">
        <v>20</v>
      </c>
      <c r="AK152" s="7">
        <f>AVERAGE(AJ152:AJ166)</f>
        <v>3.7211037650000001</v>
      </c>
      <c r="AL152" s="7">
        <f>STDEV(AJ152:AJ166)</f>
        <v>0.28002820865358879</v>
      </c>
      <c r="AM152" s="7">
        <f>AL152/SQRT(COUNT(AJ152:AJ166))</f>
        <v>0.16167436164683818</v>
      </c>
      <c r="AN152" t="s">
        <v>20</v>
      </c>
      <c r="AX152" s="2"/>
    </row>
    <row r="153" spans="1:50" x14ac:dyDescent="0.2">
      <c r="A153" t="s">
        <v>48</v>
      </c>
      <c r="B153" t="s">
        <v>49</v>
      </c>
      <c r="C153">
        <v>55.707299999999996</v>
      </c>
      <c r="D153">
        <v>-133.34200000000001</v>
      </c>
      <c r="E153" t="s">
        <v>50</v>
      </c>
      <c r="F153">
        <v>-0.53</v>
      </c>
      <c r="G153">
        <v>2</v>
      </c>
      <c r="H153">
        <v>1.5</v>
      </c>
      <c r="I153">
        <v>2</v>
      </c>
      <c r="J153">
        <v>29.452431130000001</v>
      </c>
      <c r="K153" s="1">
        <v>0.71688682999999997</v>
      </c>
      <c r="O153" s="4">
        <f>K153*(AD153/100)</f>
        <v>1.3270998124174023E-2</v>
      </c>
      <c r="S153">
        <v>1.1939500000000001</v>
      </c>
      <c r="T153" s="5">
        <f t="shared" si="15"/>
        <v>60.822720326031593</v>
      </c>
      <c r="U153" s="6">
        <f t="shared" si="14"/>
        <v>71.688682999999997</v>
      </c>
      <c r="V153" s="6">
        <f>AD153*(U153*1000)</f>
        <v>132709.98124174023</v>
      </c>
      <c r="W153" s="6">
        <f t="shared" si="13"/>
        <v>132.70998124174022</v>
      </c>
      <c r="AC153" s="3">
        <v>6.0217234949999998</v>
      </c>
      <c r="AD153" s="2">
        <f>0.3134*(AC153-0.1149)</f>
        <v>1.851198483333</v>
      </c>
      <c r="AH153">
        <v>0.855927031</v>
      </c>
      <c r="AI153">
        <v>0.71464000000000005</v>
      </c>
      <c r="AJ153" s="7">
        <v>3.8312027729999998</v>
      </c>
      <c r="AN153">
        <v>0.51231600499999996</v>
      </c>
      <c r="AX153" s="2"/>
    </row>
    <row r="154" spans="1:50" x14ac:dyDescent="0.2">
      <c r="A154" t="s">
        <v>48</v>
      </c>
      <c r="B154" t="s">
        <v>49</v>
      </c>
      <c r="C154">
        <v>55.707299999999996</v>
      </c>
      <c r="D154">
        <v>-133.34200000000001</v>
      </c>
      <c r="E154" t="s">
        <v>50</v>
      </c>
      <c r="F154">
        <v>-0.53</v>
      </c>
      <c r="G154">
        <v>3</v>
      </c>
      <c r="H154">
        <v>1.4</v>
      </c>
      <c r="I154">
        <v>4</v>
      </c>
      <c r="J154">
        <v>27.488935720000001</v>
      </c>
      <c r="K154" s="1">
        <v>0.70128433499999998</v>
      </c>
      <c r="O154" s="4">
        <f>K154*(AD154/100)</f>
        <v>1.5342831706242135E-2</v>
      </c>
      <c r="S154">
        <v>1.29573</v>
      </c>
      <c r="T154" s="5">
        <f t="shared" si="15"/>
        <v>66.007641365257271</v>
      </c>
      <c r="U154" s="6">
        <f t="shared" si="14"/>
        <v>70.1284335</v>
      </c>
      <c r="V154" s="6">
        <f>AD154*(U154*1000)</f>
        <v>153428.31706242135</v>
      </c>
      <c r="W154" s="6">
        <f t="shared" si="13"/>
        <v>153.42831706242134</v>
      </c>
      <c r="AC154" s="3">
        <v>7.0958156629999998</v>
      </c>
      <c r="AD154" s="2">
        <f>0.3134*(AC154-0.1149)</f>
        <v>2.1878189687842</v>
      </c>
      <c r="AH154">
        <v>0.90867515099999996</v>
      </c>
      <c r="AI154" t="s">
        <v>20</v>
      </c>
      <c r="AJ154" s="7" t="s">
        <v>20</v>
      </c>
      <c r="AN154" t="s">
        <v>20</v>
      </c>
      <c r="AX154" s="2"/>
    </row>
    <row r="155" spans="1:50" x14ac:dyDescent="0.2">
      <c r="A155" t="s">
        <v>48</v>
      </c>
      <c r="B155" t="s">
        <v>49</v>
      </c>
      <c r="C155">
        <v>55.707299999999996</v>
      </c>
      <c r="D155">
        <v>-133.34200000000001</v>
      </c>
      <c r="E155" t="s">
        <v>50</v>
      </c>
      <c r="F155">
        <v>-0.53</v>
      </c>
      <c r="G155">
        <v>4</v>
      </c>
      <c r="H155">
        <v>1.4</v>
      </c>
      <c r="I155">
        <v>6</v>
      </c>
      <c r="J155">
        <v>27.488935720000001</v>
      </c>
      <c r="K155" s="1">
        <v>0.68150910600000003</v>
      </c>
      <c r="O155" s="4">
        <f>K155*(AD155/100)</f>
        <v>1.4565757727872088E-2</v>
      </c>
      <c r="S155">
        <v>1.2289099999999999</v>
      </c>
      <c r="T155" s="5">
        <f t="shared" si="15"/>
        <v>62.603667855323486</v>
      </c>
      <c r="U155" s="6">
        <f t="shared" si="14"/>
        <v>68.150910600000003</v>
      </c>
      <c r="V155" s="6">
        <f>AD155*(U155*1000)</f>
        <v>145657.57727872088</v>
      </c>
      <c r="W155" s="6">
        <f t="shared" si="13"/>
        <v>145.65757727872088</v>
      </c>
      <c r="AC155" s="3">
        <v>6.934555349</v>
      </c>
      <c r="AD155" s="2">
        <f>0.3134*(AC155-0.1149)</f>
        <v>2.1372799863765999</v>
      </c>
      <c r="AH155">
        <v>0.83751335500000001</v>
      </c>
      <c r="AI155" t="s">
        <v>20</v>
      </c>
      <c r="AJ155" s="7" t="s">
        <v>20</v>
      </c>
      <c r="AN155" t="s">
        <v>20</v>
      </c>
      <c r="AX155" s="2"/>
    </row>
    <row r="156" spans="1:50" x14ac:dyDescent="0.2">
      <c r="A156" t="s">
        <v>48</v>
      </c>
      <c r="B156" t="s">
        <v>49</v>
      </c>
      <c r="C156">
        <v>55.707299999999996</v>
      </c>
      <c r="D156">
        <v>-133.34200000000001</v>
      </c>
      <c r="E156" t="s">
        <v>50</v>
      </c>
      <c r="F156">
        <v>-0.53</v>
      </c>
      <c r="G156">
        <v>5</v>
      </c>
      <c r="H156">
        <v>1.4</v>
      </c>
      <c r="I156">
        <v>8</v>
      </c>
      <c r="J156">
        <v>27.488935720000001</v>
      </c>
      <c r="K156" s="1">
        <v>0.70851997300000003</v>
      </c>
      <c r="O156" s="4">
        <f>K156*(AD156/100)</f>
        <v>1.28246712790263E-2</v>
      </c>
      <c r="S156">
        <v>1.0815999999999999</v>
      </c>
      <c r="T156" s="5">
        <f t="shared" si="15"/>
        <v>55.099337748344368</v>
      </c>
      <c r="U156" s="6">
        <f t="shared" si="14"/>
        <v>70.851997300000008</v>
      </c>
      <c r="V156" s="6">
        <f>AD156*(U156*1000)</f>
        <v>128246.712790263</v>
      </c>
      <c r="W156" s="6">
        <f t="shared" si="13"/>
        <v>128.24671279026299</v>
      </c>
      <c r="AC156" s="3">
        <v>5.8904739990000001</v>
      </c>
      <c r="AD156" s="2">
        <f>0.3134*(AC156-0.1149)</f>
        <v>1.8100648912866002</v>
      </c>
      <c r="AH156">
        <v>0.76633520300000002</v>
      </c>
      <c r="AI156" t="s">
        <v>20</v>
      </c>
      <c r="AJ156" s="7" t="s">
        <v>20</v>
      </c>
      <c r="AN156" t="s">
        <v>20</v>
      </c>
      <c r="AX156" s="2"/>
    </row>
    <row r="157" spans="1:50" x14ac:dyDescent="0.2">
      <c r="A157" t="s">
        <v>48</v>
      </c>
      <c r="B157" t="s">
        <v>49</v>
      </c>
      <c r="C157">
        <v>55.707299999999996</v>
      </c>
      <c r="D157">
        <v>-133.34200000000001</v>
      </c>
      <c r="E157" t="s">
        <v>50</v>
      </c>
      <c r="F157">
        <v>-0.53</v>
      </c>
      <c r="G157">
        <v>6</v>
      </c>
      <c r="H157">
        <v>1.4</v>
      </c>
      <c r="I157">
        <v>10</v>
      </c>
      <c r="J157">
        <v>27.488935720000001</v>
      </c>
      <c r="K157" s="1">
        <v>0.99969639700000001</v>
      </c>
      <c r="O157" s="4">
        <f>K157*(AD157/100)</f>
        <v>1.4510317127013787E-2</v>
      </c>
      <c r="S157">
        <v>1.2397</v>
      </c>
      <c r="T157" s="5">
        <f t="shared" si="15"/>
        <v>63.153336729495678</v>
      </c>
      <c r="U157" s="6">
        <f t="shared" si="14"/>
        <v>99.969639700000002</v>
      </c>
      <c r="V157" s="6">
        <f>AD157*(U157*1000)</f>
        <v>145103.17127013786</v>
      </c>
      <c r="W157" s="6">
        <f t="shared" si="13"/>
        <v>145.10317127013786</v>
      </c>
      <c r="AC157" s="3">
        <v>4.746273274</v>
      </c>
      <c r="AD157" s="2">
        <f>0.3134*(AC157-0.1149)</f>
        <v>1.4514723840716</v>
      </c>
      <c r="AH157">
        <v>1.2393236240000001</v>
      </c>
      <c r="AI157" t="s">
        <v>20</v>
      </c>
      <c r="AJ157" s="7" t="s">
        <v>20</v>
      </c>
      <c r="AN157" t="s">
        <v>20</v>
      </c>
      <c r="AX157" s="2"/>
    </row>
    <row r="158" spans="1:50" x14ac:dyDescent="0.2">
      <c r="A158" t="s">
        <v>48</v>
      </c>
      <c r="B158" t="s">
        <v>49</v>
      </c>
      <c r="C158">
        <v>55.707299999999996</v>
      </c>
      <c r="D158">
        <v>-133.34200000000001</v>
      </c>
      <c r="E158" t="s">
        <v>50</v>
      </c>
      <c r="F158">
        <v>-0.53</v>
      </c>
      <c r="G158">
        <v>7</v>
      </c>
      <c r="H158">
        <v>1.4</v>
      </c>
      <c r="I158">
        <v>12</v>
      </c>
      <c r="J158">
        <v>27.488935720000001</v>
      </c>
      <c r="K158" s="1">
        <v>1.0639295129999999</v>
      </c>
      <c r="O158" s="4">
        <f>K158*(AD158/100)</f>
        <v>1.6645420542659536E-2</v>
      </c>
      <c r="S158">
        <v>1.4224000000000001</v>
      </c>
      <c r="T158" s="5">
        <f t="shared" si="15"/>
        <v>72.460519612837501</v>
      </c>
      <c r="U158" s="6">
        <f t="shared" si="14"/>
        <v>106.39295129999999</v>
      </c>
      <c r="V158" s="6">
        <f>AD158*(U158*1000)</f>
        <v>166454.20542659535</v>
      </c>
      <c r="W158" s="6">
        <f t="shared" si="13"/>
        <v>166.45420542659534</v>
      </c>
      <c r="AC158" s="3">
        <v>5.1069959450000004</v>
      </c>
      <c r="AD158" s="2">
        <f>0.3134*(AC158-0.1149)</f>
        <v>1.5645228691630004</v>
      </c>
      <c r="AH158">
        <v>1.51333334</v>
      </c>
      <c r="AI158">
        <v>1.0387</v>
      </c>
      <c r="AJ158" s="7">
        <v>3.9293496349999999</v>
      </c>
      <c r="AN158">
        <v>1.1051035849999999</v>
      </c>
      <c r="AX158" s="2"/>
    </row>
    <row r="159" spans="1:50" x14ac:dyDescent="0.2">
      <c r="A159" t="s">
        <v>48</v>
      </c>
      <c r="B159" t="s">
        <v>49</v>
      </c>
      <c r="C159">
        <v>55.707299999999996</v>
      </c>
      <c r="D159">
        <v>-133.34200000000001</v>
      </c>
      <c r="E159" t="s">
        <v>50</v>
      </c>
      <c r="F159">
        <v>-0.53</v>
      </c>
      <c r="G159">
        <v>8</v>
      </c>
      <c r="H159">
        <v>1.4</v>
      </c>
      <c r="I159">
        <v>14</v>
      </c>
      <c r="J159">
        <v>27.488935720000001</v>
      </c>
      <c r="K159" s="1">
        <v>1.261307835</v>
      </c>
      <c r="O159" s="4">
        <f>K159*(AD159/100)</f>
        <v>1.3319764403289362E-2</v>
      </c>
      <c r="S159">
        <v>1.16795</v>
      </c>
      <c r="T159" s="5">
        <f t="shared" si="15"/>
        <v>59.49821701477331</v>
      </c>
      <c r="U159" s="6">
        <f t="shared" si="14"/>
        <v>126.13078349999999</v>
      </c>
      <c r="V159" s="6">
        <f>AD159*(U159*1000)</f>
        <v>133197.64403289362</v>
      </c>
      <c r="W159" s="6">
        <f t="shared" si="13"/>
        <v>133.19764403289361</v>
      </c>
      <c r="AC159" s="3">
        <v>3.4844853210000002</v>
      </c>
      <c r="AD159" s="2">
        <f>0.3134*(AC159-0.1149)</f>
        <v>1.0560280396014001</v>
      </c>
      <c r="AH159">
        <v>1.473144486</v>
      </c>
      <c r="AI159" t="s">
        <v>20</v>
      </c>
      <c r="AJ159" s="7" t="s">
        <v>20</v>
      </c>
      <c r="AN159" t="s">
        <v>20</v>
      </c>
      <c r="AX159" s="2"/>
    </row>
    <row r="160" spans="1:50" x14ac:dyDescent="0.2">
      <c r="A160" t="s">
        <v>48</v>
      </c>
      <c r="B160" t="s">
        <v>49</v>
      </c>
      <c r="C160">
        <v>55.707299999999996</v>
      </c>
      <c r="D160">
        <v>-133.34200000000001</v>
      </c>
      <c r="E160" t="s">
        <v>50</v>
      </c>
      <c r="F160">
        <v>-0.53</v>
      </c>
      <c r="G160">
        <v>9</v>
      </c>
      <c r="H160">
        <v>1.4</v>
      </c>
      <c r="I160">
        <v>16</v>
      </c>
      <c r="J160">
        <v>27.488935720000001</v>
      </c>
      <c r="K160" s="1">
        <v>1.1836769650000001</v>
      </c>
      <c r="O160" s="4">
        <f>K160*(AD160/100)</f>
        <v>1.5234760690641048E-2</v>
      </c>
      <c r="S160">
        <v>1.3234600000000001</v>
      </c>
      <c r="T160" s="5">
        <f t="shared" si="15"/>
        <v>67.420275089149271</v>
      </c>
      <c r="U160" s="6">
        <f t="shared" si="14"/>
        <v>118.36769650000001</v>
      </c>
      <c r="V160" s="6">
        <f>AD160*(U160*1000)</f>
        <v>152347.60690641048</v>
      </c>
      <c r="W160" s="6">
        <f t="shared" si="13"/>
        <v>152.34760690641048</v>
      </c>
      <c r="AC160" s="3">
        <v>4.2216990079999999</v>
      </c>
      <c r="AD160" s="2">
        <f>0.3134*(AC160-0.1149)</f>
        <v>1.2870708091071998</v>
      </c>
      <c r="AH160">
        <v>1.566549116</v>
      </c>
      <c r="AI160" t="s">
        <v>20</v>
      </c>
      <c r="AJ160" s="7" t="s">
        <v>20</v>
      </c>
      <c r="AN160" t="s">
        <v>20</v>
      </c>
      <c r="AX160" s="2"/>
    </row>
    <row r="161" spans="1:50" x14ac:dyDescent="0.2">
      <c r="A161" t="s">
        <v>48</v>
      </c>
      <c r="B161" t="s">
        <v>49</v>
      </c>
      <c r="C161">
        <v>55.707299999999996</v>
      </c>
      <c r="D161">
        <v>-133.34200000000001</v>
      </c>
      <c r="E161" t="s">
        <v>50</v>
      </c>
      <c r="F161">
        <v>-0.53</v>
      </c>
      <c r="G161">
        <v>10</v>
      </c>
      <c r="H161">
        <v>1.2</v>
      </c>
      <c r="I161">
        <v>18</v>
      </c>
      <c r="J161">
        <v>23.5619449</v>
      </c>
      <c r="K161" s="1">
        <v>1.2277479689999999</v>
      </c>
      <c r="O161" s="4">
        <f>K161*(AD161/100)</f>
        <v>1.4691211421269843E-2</v>
      </c>
      <c r="S161">
        <v>1.0845899999999999</v>
      </c>
      <c r="T161" s="5">
        <f t="shared" si="15"/>
        <v>55.251655629139073</v>
      </c>
      <c r="U161" s="6">
        <f t="shared" si="14"/>
        <v>122.7747969</v>
      </c>
      <c r="V161" s="6">
        <f>AD161*(U161*1000)</f>
        <v>146912.11421269842</v>
      </c>
      <c r="W161" s="6">
        <f t="shared" si="13"/>
        <v>146.91211421269841</v>
      </c>
      <c r="AC161" s="3">
        <v>3.9330184039999998</v>
      </c>
      <c r="AD161" s="2">
        <f>0.3134*(AC161-0.1149)</f>
        <v>1.1965983078136</v>
      </c>
      <c r="AH161">
        <v>1.3316031699999999</v>
      </c>
      <c r="AI161" t="s">
        <v>20</v>
      </c>
      <c r="AJ161" s="7" t="s">
        <v>20</v>
      </c>
      <c r="AN161" t="s">
        <v>20</v>
      </c>
      <c r="AX161" s="2"/>
    </row>
    <row r="162" spans="1:50" x14ac:dyDescent="0.2">
      <c r="A162" t="s">
        <v>48</v>
      </c>
      <c r="B162" t="s">
        <v>49</v>
      </c>
      <c r="C162">
        <v>55.707299999999996</v>
      </c>
      <c r="D162">
        <v>-133.34200000000001</v>
      </c>
      <c r="E162" t="s">
        <v>50</v>
      </c>
      <c r="F162">
        <v>-0.53</v>
      </c>
      <c r="G162">
        <v>11</v>
      </c>
      <c r="H162">
        <v>1.4</v>
      </c>
      <c r="I162">
        <v>20</v>
      </c>
      <c r="J162">
        <v>27.488935720000001</v>
      </c>
      <c r="K162" s="1">
        <v>0.990574909</v>
      </c>
      <c r="O162" s="4">
        <f>K162*(AD162/100)</f>
        <v>1.4194028895872669E-2</v>
      </c>
      <c r="S162">
        <v>1.21851</v>
      </c>
      <c r="T162" s="5">
        <f t="shared" si="15"/>
        <v>62.073866530820176</v>
      </c>
      <c r="U162" s="6">
        <f t="shared" si="14"/>
        <v>99.057490900000005</v>
      </c>
      <c r="V162" s="6">
        <f>AD162*(U162*1000)</f>
        <v>141940.28895872668</v>
      </c>
      <c r="W162" s="6">
        <f t="shared" si="13"/>
        <v>141.94028895872668</v>
      </c>
      <c r="AC162" s="3">
        <v>4.687038416</v>
      </c>
      <c r="AD162" s="2">
        <f>0.3134*(AC162-0.1149)</f>
        <v>1.4329081795743999</v>
      </c>
      <c r="AH162">
        <v>1.207025432</v>
      </c>
      <c r="AI162" t="s">
        <v>20</v>
      </c>
      <c r="AJ162" s="7" t="s">
        <v>20</v>
      </c>
      <c r="AN162" t="s">
        <v>20</v>
      </c>
      <c r="AX162" s="2"/>
    </row>
    <row r="163" spans="1:50" x14ac:dyDescent="0.2">
      <c r="A163" t="s">
        <v>48</v>
      </c>
      <c r="B163" t="s">
        <v>49</v>
      </c>
      <c r="C163">
        <v>55.707299999999996</v>
      </c>
      <c r="D163">
        <v>-133.34200000000001</v>
      </c>
      <c r="E163" t="s">
        <v>50</v>
      </c>
      <c r="F163">
        <v>-0.53</v>
      </c>
      <c r="G163">
        <v>12</v>
      </c>
      <c r="H163">
        <v>1.4</v>
      </c>
      <c r="I163">
        <v>22</v>
      </c>
      <c r="J163">
        <v>27.488935720000001</v>
      </c>
      <c r="K163" s="1">
        <v>1.1876160039999999</v>
      </c>
      <c r="O163" s="4">
        <f>K163*(AD163/100)</f>
        <v>1.3650450465101195E-2</v>
      </c>
      <c r="S163">
        <v>1.1760600000000001</v>
      </c>
      <c r="T163" s="5">
        <f t="shared" si="15"/>
        <v>59.9113601630158</v>
      </c>
      <c r="U163" s="6">
        <f t="shared" si="14"/>
        <v>118.76160039999999</v>
      </c>
      <c r="V163" s="6">
        <f>AD163*(U163*1000)</f>
        <v>136504.50465101196</v>
      </c>
      <c r="W163" s="6">
        <f t="shared" si="13"/>
        <v>136.50450465101196</v>
      </c>
      <c r="AC163" s="3">
        <v>3.782415431</v>
      </c>
      <c r="AD163" s="2">
        <f>0.3134*(AC163-0.1149)</f>
        <v>1.1493993360754</v>
      </c>
      <c r="AH163">
        <v>1.3967076780000001</v>
      </c>
      <c r="AI163">
        <v>1.01823</v>
      </c>
      <c r="AJ163" s="7">
        <v>3.4027588870000001</v>
      </c>
      <c r="AN163">
        <v>1.2092662439999999</v>
      </c>
      <c r="AX163" s="2"/>
    </row>
    <row r="164" spans="1:50" x14ac:dyDescent="0.2">
      <c r="A164" t="s">
        <v>48</v>
      </c>
      <c r="B164" t="s">
        <v>49</v>
      </c>
      <c r="C164">
        <v>55.707299999999996</v>
      </c>
      <c r="D164">
        <v>-133.34200000000001</v>
      </c>
      <c r="E164" t="s">
        <v>50</v>
      </c>
      <c r="F164">
        <v>-0.53</v>
      </c>
      <c r="G164">
        <v>13</v>
      </c>
      <c r="H164">
        <v>1.4</v>
      </c>
      <c r="I164">
        <v>24</v>
      </c>
      <c r="J164">
        <v>27.488935720000001</v>
      </c>
      <c r="K164" s="1">
        <v>1.0886980239999999</v>
      </c>
      <c r="O164" s="4">
        <f>K164*(AD164/100)</f>
        <v>1.2902697958927744E-2</v>
      </c>
      <c r="S164">
        <v>1.11199</v>
      </c>
      <c r="T164" s="5">
        <f t="shared" si="15"/>
        <v>56.647478349465111</v>
      </c>
      <c r="U164" s="6">
        <f t="shared" si="14"/>
        <v>108.8698024</v>
      </c>
      <c r="V164" s="6">
        <f>AD164*(U164*1000)</f>
        <v>129026.97958927746</v>
      </c>
      <c r="W164" s="6">
        <f t="shared" si="13"/>
        <v>129.02697958927746</v>
      </c>
      <c r="AC164" s="3">
        <v>3.8964870679999999</v>
      </c>
      <c r="AD164" s="2">
        <f>0.3134*(AC164-0.1149)</f>
        <v>1.1851493871112</v>
      </c>
      <c r="AH164">
        <v>1.2106213159999999</v>
      </c>
      <c r="AI164" t="s">
        <v>20</v>
      </c>
      <c r="AJ164" s="7" t="s">
        <v>20</v>
      </c>
      <c r="AN164" t="s">
        <v>20</v>
      </c>
      <c r="AX164" s="2"/>
    </row>
    <row r="165" spans="1:50" x14ac:dyDescent="0.2">
      <c r="A165" t="s">
        <v>48</v>
      </c>
      <c r="B165" t="s">
        <v>49</v>
      </c>
      <c r="C165">
        <v>55.707299999999996</v>
      </c>
      <c r="D165">
        <v>-133.34200000000001</v>
      </c>
      <c r="E165" t="s">
        <v>50</v>
      </c>
      <c r="F165">
        <v>-0.53</v>
      </c>
      <c r="G165">
        <v>14</v>
      </c>
      <c r="H165">
        <v>1.2</v>
      </c>
      <c r="I165">
        <v>26</v>
      </c>
      <c r="J165">
        <v>23.5619449</v>
      </c>
      <c r="K165" s="1">
        <v>1.2231252610000001</v>
      </c>
      <c r="O165" s="4">
        <f>K165*(AD165/100)</f>
        <v>1.2391248074593341E-2</v>
      </c>
      <c r="S165">
        <v>0.92312000000000005</v>
      </c>
      <c r="T165" s="5">
        <f t="shared" si="15"/>
        <v>47.025980641874689</v>
      </c>
      <c r="U165" s="6">
        <f t="shared" si="14"/>
        <v>122.31252610000001</v>
      </c>
      <c r="V165" s="6">
        <f>AD165*(U165*1000)</f>
        <v>123912.48074593341</v>
      </c>
      <c r="W165" s="6">
        <f t="shared" si="13"/>
        <v>123.91248074593341</v>
      </c>
      <c r="AC165" s="3">
        <v>3.3474490530000001</v>
      </c>
      <c r="AD165" s="2">
        <f>0.3134*(AC165-0.1149)</f>
        <v>1.0130808732102001</v>
      </c>
      <c r="AH165">
        <v>1.129091391</v>
      </c>
      <c r="AI165" t="s">
        <v>20</v>
      </c>
      <c r="AJ165" s="7" t="s">
        <v>20</v>
      </c>
      <c r="AN165" t="s">
        <v>20</v>
      </c>
      <c r="AX165" s="2"/>
    </row>
    <row r="166" spans="1:50" x14ac:dyDescent="0.2">
      <c r="A166" t="s">
        <v>48</v>
      </c>
      <c r="B166" t="s">
        <v>49</v>
      </c>
      <c r="C166">
        <v>55.707299999999996</v>
      </c>
      <c r="D166">
        <v>-133.34200000000001</v>
      </c>
      <c r="E166" t="s">
        <v>50</v>
      </c>
      <c r="F166">
        <v>-0.53</v>
      </c>
      <c r="G166">
        <v>15</v>
      </c>
      <c r="H166">
        <v>1.4</v>
      </c>
      <c r="I166">
        <v>28</v>
      </c>
      <c r="J166">
        <v>27.488935720000001</v>
      </c>
      <c r="K166" s="1">
        <v>1.5963368120000001</v>
      </c>
      <c r="O166" s="4">
        <f>K166*(AD166/100)</f>
        <v>1.2917744411928054E-2</v>
      </c>
      <c r="S166">
        <v>1.14886</v>
      </c>
      <c r="T166" s="5">
        <f t="shared" si="15"/>
        <v>58.525725929699448</v>
      </c>
      <c r="U166" s="6">
        <f t="shared" si="14"/>
        <v>159.63368120000001</v>
      </c>
      <c r="V166" s="6">
        <f>AD166*(U166*1000)</f>
        <v>129177.44411928055</v>
      </c>
      <c r="W166" s="6">
        <f t="shared" si="13"/>
        <v>129.17744411928055</v>
      </c>
      <c r="AC166" s="3">
        <v>2.6969411929999998</v>
      </c>
      <c r="AD166" s="2">
        <f>0.3134*(AC166-0.1149)</f>
        <v>0.80921170988619995</v>
      </c>
      <c r="AH166">
        <v>1.8339675090000001</v>
      </c>
      <c r="AI166" t="s">
        <v>20</v>
      </c>
      <c r="AJ166" s="7" t="s">
        <v>20</v>
      </c>
      <c r="AN166" t="s">
        <v>20</v>
      </c>
      <c r="AX166" s="2"/>
    </row>
    <row r="167" spans="1:50" x14ac:dyDescent="0.2">
      <c r="A167" t="s">
        <v>51</v>
      </c>
      <c r="B167" t="s">
        <v>52</v>
      </c>
      <c r="C167">
        <v>55.672640000000001</v>
      </c>
      <c r="D167">
        <v>-133.37799999999999</v>
      </c>
      <c r="E167" t="s">
        <v>53</v>
      </c>
      <c r="F167">
        <v>-0.71</v>
      </c>
      <c r="G167">
        <v>1</v>
      </c>
      <c r="H167">
        <v>1</v>
      </c>
      <c r="I167">
        <v>0</v>
      </c>
      <c r="J167">
        <v>19.63495408</v>
      </c>
      <c r="K167" s="1">
        <v>1.0256199180000001</v>
      </c>
      <c r="L167" s="1">
        <f>AVERAGE(K167:K181)</f>
        <v>1.2529059912666665</v>
      </c>
      <c r="M167" s="1">
        <f>STDEV(K167:K181)</f>
        <v>0.16414898186212812</v>
      </c>
      <c r="N167" s="1">
        <f>M167/SQRT(COUNT(K167:K181))</f>
        <v>4.2383084869928367E-2</v>
      </c>
      <c r="O167" s="4">
        <f>K167*(AD167/100)</f>
        <v>3.2997201601572858E-2</v>
      </c>
      <c r="P167" s="4">
        <f>AVERAGE(O167:O181)</f>
        <v>3.6037533109218013E-2</v>
      </c>
      <c r="Q167" s="4">
        <f>STDEV(O167:O181)</f>
        <v>3.303744417642797E-3</v>
      </c>
      <c r="R167" s="4">
        <f>Q167/SQRT(COUNT(O167:O181))</f>
        <v>8.5302314064375159E-4</v>
      </c>
      <c r="S167">
        <v>2.0904600000000002</v>
      </c>
      <c r="T167" s="5">
        <f t="shared" si="15"/>
        <v>106.49312277126849</v>
      </c>
      <c r="U167" s="6">
        <f t="shared" si="14"/>
        <v>102.5619918</v>
      </c>
      <c r="V167" s="6">
        <f>AD167*(U167*1000)</f>
        <v>329972.01601572859</v>
      </c>
      <c r="W167" s="6">
        <f t="shared" si="13"/>
        <v>329.97201601572857</v>
      </c>
      <c r="X167" s="6">
        <f>AVERAGE(W167:W181)</f>
        <v>360.37533109218015</v>
      </c>
      <c r="Y167" s="6">
        <f>STDEV(W167:W181)</f>
        <v>33.037444176427975</v>
      </c>
      <c r="Z167" s="6">
        <f>Y167/SQRT(COUNT(W167:W181))</f>
        <v>8.5302314064375171</v>
      </c>
      <c r="AA167" s="6">
        <f>SUM(W167:W181)</f>
        <v>5405.6299663827022</v>
      </c>
      <c r="AC167" s="3">
        <v>10.38067335</v>
      </c>
      <c r="AD167" s="2">
        <f t="shared" ref="AD167:AD181" si="16">0.3134*(AC167-0.1149)</f>
        <v>3.21729336789</v>
      </c>
      <c r="AE167" s="2">
        <f>AVERAGE(AD167:AD181)</f>
        <v>2.9047373703450132</v>
      </c>
      <c r="AF167" s="2">
        <f>STDEV(AD167:AD181)</f>
        <v>0.31002518255048489</v>
      </c>
      <c r="AG167" s="2">
        <f>AF167/SQRT(COUNT(AD167:AD181))</f>
        <v>8.004815792819614E-2</v>
      </c>
      <c r="AH167">
        <v>2.1440174139999999</v>
      </c>
      <c r="AI167" t="s">
        <v>20</v>
      </c>
      <c r="AJ167" s="7" t="s">
        <v>20</v>
      </c>
      <c r="AK167" s="7">
        <f>AVERAGE(AJ167:AJ181)</f>
        <v>9.7072929036666675</v>
      </c>
      <c r="AL167" s="7">
        <f>STDEV(AJ167:AJ181)</f>
        <v>1.3347996726334486</v>
      </c>
      <c r="AM167" s="7">
        <f>AL167/SQRT(COUNT(AJ167:AJ181))</f>
        <v>0.77064695030914587</v>
      </c>
      <c r="AN167" t="s">
        <v>20</v>
      </c>
      <c r="AX167" s="2"/>
    </row>
    <row r="168" spans="1:50" x14ac:dyDescent="0.2">
      <c r="A168" t="s">
        <v>51</v>
      </c>
      <c r="B168" t="s">
        <v>52</v>
      </c>
      <c r="C168">
        <v>55.672640000000001</v>
      </c>
      <c r="D168">
        <v>-133.37799999999999</v>
      </c>
      <c r="E168" t="s">
        <v>53</v>
      </c>
      <c r="F168">
        <v>-0.71</v>
      </c>
      <c r="G168">
        <v>2</v>
      </c>
      <c r="H168">
        <v>1</v>
      </c>
      <c r="I168">
        <v>2</v>
      </c>
      <c r="J168">
        <v>19.63495408</v>
      </c>
      <c r="K168" s="1">
        <v>1.064072262</v>
      </c>
      <c r="O168" s="4">
        <f>K168*(AD168/100)</f>
        <v>3.5040611020841196E-2</v>
      </c>
      <c r="S168">
        <v>2.2193499999999999</v>
      </c>
      <c r="T168" s="5">
        <f t="shared" si="15"/>
        <v>113.05909322465614</v>
      </c>
      <c r="U168" s="6">
        <f t="shared" si="14"/>
        <v>106.40722620000001</v>
      </c>
      <c r="V168" s="6">
        <f>AD168*(U168*1000)</f>
        <v>350406.11020841193</v>
      </c>
      <c r="W168" s="6">
        <f t="shared" si="13"/>
        <v>350.40611020841192</v>
      </c>
      <c r="AC168" s="3">
        <v>10.6224522</v>
      </c>
      <c r="AD168" s="2">
        <f t="shared" si="16"/>
        <v>3.2930668594799997</v>
      </c>
      <c r="AH168">
        <v>2.3615487740000001</v>
      </c>
      <c r="AI168">
        <v>2.2717000000000001</v>
      </c>
      <c r="AJ168" s="7">
        <v>11.0689528</v>
      </c>
      <c r="AN168">
        <v>2.4172529570000001</v>
      </c>
      <c r="AX168" s="2"/>
    </row>
    <row r="169" spans="1:50" x14ac:dyDescent="0.2">
      <c r="A169" t="s">
        <v>51</v>
      </c>
      <c r="B169" t="s">
        <v>52</v>
      </c>
      <c r="C169">
        <v>55.672640000000001</v>
      </c>
      <c r="D169">
        <v>-133.37799999999999</v>
      </c>
      <c r="E169" t="s">
        <v>53</v>
      </c>
      <c r="F169">
        <v>-0.71</v>
      </c>
      <c r="G169">
        <v>3</v>
      </c>
      <c r="H169">
        <v>0.9</v>
      </c>
      <c r="I169">
        <v>4</v>
      </c>
      <c r="J169">
        <v>17.671458680000001</v>
      </c>
      <c r="K169" s="1">
        <v>1.0795826390000001</v>
      </c>
      <c r="O169" s="4">
        <f>K169*(AD169/100)</f>
        <v>3.4735928143592797E-2</v>
      </c>
      <c r="S169">
        <v>1.98055</v>
      </c>
      <c r="T169" s="5">
        <f t="shared" si="15"/>
        <v>100.89403973509935</v>
      </c>
      <c r="U169" s="6">
        <f t="shared" si="14"/>
        <v>107.95826390000001</v>
      </c>
      <c r="V169" s="6">
        <f>AD169*(U169*1000)</f>
        <v>347359.28143592796</v>
      </c>
      <c r="W169" s="6">
        <f t="shared" si="13"/>
        <v>347.35928143592798</v>
      </c>
      <c r="AC169" s="3">
        <v>10.381438109999999</v>
      </c>
      <c r="AD169" s="2">
        <f t="shared" si="16"/>
        <v>3.2175330436739999</v>
      </c>
      <c r="AH169">
        <v>2.1381673960000001</v>
      </c>
      <c r="AI169" t="s">
        <v>20</v>
      </c>
      <c r="AJ169" s="7" t="s">
        <v>20</v>
      </c>
      <c r="AN169" t="s">
        <v>20</v>
      </c>
      <c r="AX169" s="2"/>
    </row>
    <row r="170" spans="1:50" x14ac:dyDescent="0.2">
      <c r="A170" t="s">
        <v>51</v>
      </c>
      <c r="B170" t="s">
        <v>52</v>
      </c>
      <c r="C170">
        <v>55.672640000000001</v>
      </c>
      <c r="D170">
        <v>-133.37799999999999</v>
      </c>
      <c r="E170" t="s">
        <v>53</v>
      </c>
      <c r="F170">
        <v>-0.71</v>
      </c>
      <c r="G170">
        <v>4</v>
      </c>
      <c r="H170">
        <v>1</v>
      </c>
      <c r="I170">
        <v>6</v>
      </c>
      <c r="J170">
        <v>19.63495408</v>
      </c>
      <c r="K170" s="1">
        <v>1.0117482280000001</v>
      </c>
      <c r="O170" s="4">
        <f>K170*(AD170/100)</f>
        <v>2.968447452161399E-2</v>
      </c>
      <c r="S170">
        <v>1.8826000000000001</v>
      </c>
      <c r="T170" s="5">
        <f t="shared" si="15"/>
        <v>95.904228222109026</v>
      </c>
      <c r="U170" s="6">
        <f t="shared" si="14"/>
        <v>101.17482280000002</v>
      </c>
      <c r="V170" s="6">
        <f>AD170*(U170*1000)</f>
        <v>296844.74521613988</v>
      </c>
      <c r="W170" s="6">
        <f t="shared" si="13"/>
        <v>296.84474521613987</v>
      </c>
      <c r="AC170" s="3">
        <v>9.4766690009999994</v>
      </c>
      <c r="AD170" s="2">
        <f t="shared" si="16"/>
        <v>2.9339784049133999</v>
      </c>
      <c r="AH170">
        <v>1.9047172139999999</v>
      </c>
      <c r="AI170" t="s">
        <v>20</v>
      </c>
      <c r="AJ170" s="7" t="s">
        <v>20</v>
      </c>
      <c r="AN170" t="s">
        <v>20</v>
      </c>
      <c r="AX170" s="2"/>
    </row>
    <row r="171" spans="1:50" x14ac:dyDescent="0.2">
      <c r="A171" t="s">
        <v>51</v>
      </c>
      <c r="B171" t="s">
        <v>52</v>
      </c>
      <c r="C171">
        <v>55.672640000000001</v>
      </c>
      <c r="D171">
        <v>-133.37799999999999</v>
      </c>
      <c r="E171" t="s">
        <v>53</v>
      </c>
      <c r="F171">
        <v>-0.71</v>
      </c>
      <c r="G171">
        <v>5</v>
      </c>
      <c r="H171">
        <v>0.9</v>
      </c>
      <c r="I171">
        <v>8</v>
      </c>
      <c r="J171">
        <v>17.671458680000001</v>
      </c>
      <c r="K171" s="1">
        <v>1.2102288999999999</v>
      </c>
      <c r="O171" s="4">
        <f>K171*(AD171/100)</f>
        <v>3.4722046979579799E-2</v>
      </c>
      <c r="S171">
        <v>1.9824200000000001</v>
      </c>
      <c r="T171" s="5">
        <f t="shared" si="15"/>
        <v>100.98930208863985</v>
      </c>
      <c r="U171" s="6">
        <f t="shared" si="14"/>
        <v>121.02288999999999</v>
      </c>
      <c r="V171" s="6">
        <f>AD171*(U171*1000)</f>
        <v>347220.46979579795</v>
      </c>
      <c r="W171" s="6">
        <f t="shared" si="13"/>
        <v>347.22046979579795</v>
      </c>
      <c r="AC171" s="3">
        <v>9.2694881030000005</v>
      </c>
      <c r="AD171" s="2">
        <f t="shared" si="16"/>
        <v>2.8690479114802003</v>
      </c>
      <c r="AH171">
        <v>2.3991819759999999</v>
      </c>
      <c r="AI171" t="s">
        <v>20</v>
      </c>
      <c r="AJ171" s="7" t="s">
        <v>20</v>
      </c>
      <c r="AN171" t="s">
        <v>20</v>
      </c>
      <c r="AX171" s="2"/>
    </row>
    <row r="172" spans="1:50" x14ac:dyDescent="0.2">
      <c r="A172" t="s">
        <v>51</v>
      </c>
      <c r="B172" t="s">
        <v>52</v>
      </c>
      <c r="C172">
        <v>55.672640000000001</v>
      </c>
      <c r="D172">
        <v>-133.37799999999999</v>
      </c>
      <c r="E172" t="s">
        <v>53</v>
      </c>
      <c r="F172">
        <v>-0.71</v>
      </c>
      <c r="G172">
        <v>6</v>
      </c>
      <c r="H172">
        <v>1</v>
      </c>
      <c r="I172">
        <v>10</v>
      </c>
      <c r="J172">
        <v>19.63495408</v>
      </c>
      <c r="K172" s="1">
        <v>1.298323892</v>
      </c>
      <c r="O172" s="4">
        <f>K172*(AD172/100)</f>
        <v>3.6652628048261041E-2</v>
      </c>
      <c r="S172">
        <v>2.3256299999999999</v>
      </c>
      <c r="T172" s="5">
        <f t="shared" si="15"/>
        <v>118.4732552215996</v>
      </c>
      <c r="U172" s="6">
        <f t="shared" si="14"/>
        <v>129.83238919999999</v>
      </c>
      <c r="V172" s="6">
        <f>AD172*(U172*1000)</f>
        <v>366526.2804826104</v>
      </c>
      <c r="W172" s="6">
        <f t="shared" si="13"/>
        <v>366.52628048261039</v>
      </c>
      <c r="AC172" s="3">
        <v>9.1227900880000004</v>
      </c>
      <c r="AD172" s="2">
        <f t="shared" si="16"/>
        <v>2.8230727535792002</v>
      </c>
      <c r="AH172">
        <v>3.0194209920000001</v>
      </c>
      <c r="AI172" t="s">
        <v>20</v>
      </c>
      <c r="AJ172" s="7" t="s">
        <v>20</v>
      </c>
      <c r="AN172" t="s">
        <v>20</v>
      </c>
      <c r="AX172" s="2"/>
    </row>
    <row r="173" spans="1:50" x14ac:dyDescent="0.2">
      <c r="A173" t="s">
        <v>51</v>
      </c>
      <c r="B173" t="s">
        <v>52</v>
      </c>
      <c r="C173">
        <v>55.672640000000001</v>
      </c>
      <c r="D173">
        <v>-133.37799999999999</v>
      </c>
      <c r="E173" t="s">
        <v>53</v>
      </c>
      <c r="F173">
        <v>-0.71</v>
      </c>
      <c r="G173">
        <v>7</v>
      </c>
      <c r="H173">
        <v>0.9</v>
      </c>
      <c r="I173">
        <v>12</v>
      </c>
      <c r="J173">
        <v>17.671458680000001</v>
      </c>
      <c r="K173" s="1">
        <v>1.3545769160000001</v>
      </c>
      <c r="O173" s="4">
        <f>K173*(AD173/100)</f>
        <v>3.8018577629085212E-2</v>
      </c>
      <c r="S173">
        <v>2.17123</v>
      </c>
      <c r="T173" s="5">
        <f t="shared" si="15"/>
        <v>110.60774325012737</v>
      </c>
      <c r="U173" s="6">
        <f t="shared" si="14"/>
        <v>135.4576916</v>
      </c>
      <c r="V173" s="6">
        <f>AD173*(U173*1000)</f>
        <v>380185.77629085211</v>
      </c>
      <c r="W173" s="6">
        <f t="shared" si="13"/>
        <v>380.18577629085212</v>
      </c>
      <c r="AC173" s="3">
        <v>9.0704693709999997</v>
      </c>
      <c r="AD173" s="2">
        <f t="shared" si="16"/>
        <v>2.8066754408714001</v>
      </c>
      <c r="AH173">
        <v>2.9410980379999998</v>
      </c>
      <c r="AI173">
        <v>2.26972</v>
      </c>
      <c r="AJ173" s="7">
        <v>9.6518443680000008</v>
      </c>
      <c r="AN173">
        <v>3.0745103180000002</v>
      </c>
      <c r="AX173" s="2"/>
    </row>
    <row r="174" spans="1:50" x14ac:dyDescent="0.2">
      <c r="A174" t="s">
        <v>51</v>
      </c>
      <c r="B174" t="s">
        <v>52</v>
      </c>
      <c r="C174">
        <v>55.672640000000001</v>
      </c>
      <c r="D174">
        <v>-133.37799999999999</v>
      </c>
      <c r="E174" t="s">
        <v>53</v>
      </c>
      <c r="F174">
        <v>-0.71</v>
      </c>
      <c r="G174">
        <v>8</v>
      </c>
      <c r="H174">
        <v>0.9</v>
      </c>
      <c r="I174">
        <v>14</v>
      </c>
      <c r="J174">
        <v>17.671458680000001</v>
      </c>
      <c r="K174" s="1">
        <v>1.252953161</v>
      </c>
      <c r="O174" s="4">
        <f>K174*(AD174/100)</f>
        <v>3.9089820960084787E-2</v>
      </c>
      <c r="S174">
        <v>2.2295699999999998</v>
      </c>
      <c r="T174" s="5">
        <f t="shared" si="15"/>
        <v>113.57972491085074</v>
      </c>
      <c r="U174" s="6">
        <f t="shared" si="14"/>
        <v>125.29531609999999</v>
      </c>
      <c r="V174" s="6">
        <f>AD174*(U174*1000)</f>
        <v>390898.20960084785</v>
      </c>
      <c r="W174" s="6">
        <f t="shared" si="13"/>
        <v>390.89820960084785</v>
      </c>
      <c r="AC174" s="3">
        <v>10.069638429999999</v>
      </c>
      <c r="AD174" s="2">
        <f t="shared" si="16"/>
        <v>3.1198150239619999</v>
      </c>
      <c r="AH174">
        <v>2.7935467780000001</v>
      </c>
      <c r="AI174" t="s">
        <v>20</v>
      </c>
      <c r="AJ174" s="7" t="s">
        <v>20</v>
      </c>
      <c r="AN174" t="s">
        <v>20</v>
      </c>
      <c r="AX174" s="2"/>
    </row>
    <row r="175" spans="1:50" x14ac:dyDescent="0.2">
      <c r="A175" t="s">
        <v>51</v>
      </c>
      <c r="B175" t="s">
        <v>52</v>
      </c>
      <c r="C175">
        <v>55.672640000000001</v>
      </c>
      <c r="D175">
        <v>-133.37799999999999</v>
      </c>
      <c r="E175" t="s">
        <v>53</v>
      </c>
      <c r="F175">
        <v>-0.71</v>
      </c>
      <c r="G175">
        <v>9</v>
      </c>
      <c r="H175">
        <v>0.9</v>
      </c>
      <c r="I175">
        <v>16</v>
      </c>
      <c r="J175">
        <v>17.671458680000001</v>
      </c>
      <c r="K175" s="1">
        <v>1.33052627</v>
      </c>
      <c r="O175" s="4">
        <f>K175*(AD175/100)</f>
        <v>3.7590784464474475E-2</v>
      </c>
      <c r="S175">
        <v>2.14662</v>
      </c>
      <c r="T175" s="5">
        <f t="shared" si="15"/>
        <v>109.35404992358636</v>
      </c>
      <c r="U175" s="6">
        <f t="shared" si="14"/>
        <v>133.052627</v>
      </c>
      <c r="V175" s="6">
        <f>AD175*(U175*1000)</f>
        <v>375907.84464474476</v>
      </c>
      <c r="W175" s="6">
        <f t="shared" si="13"/>
        <v>375.90784464474478</v>
      </c>
      <c r="AC175" s="3">
        <v>9.1297590970000009</v>
      </c>
      <c r="AD175" s="2">
        <f t="shared" si="16"/>
        <v>2.8252568409998005</v>
      </c>
      <c r="AH175">
        <v>2.8561343020000001</v>
      </c>
      <c r="AI175" t="s">
        <v>20</v>
      </c>
      <c r="AJ175" s="7" t="s">
        <v>20</v>
      </c>
      <c r="AN175" t="s">
        <v>20</v>
      </c>
      <c r="AX175" s="2"/>
    </row>
    <row r="176" spans="1:50" x14ac:dyDescent="0.2">
      <c r="A176" t="s">
        <v>51</v>
      </c>
      <c r="B176" t="s">
        <v>52</v>
      </c>
      <c r="C176">
        <v>55.672640000000001</v>
      </c>
      <c r="D176">
        <v>-133.37799999999999</v>
      </c>
      <c r="E176" t="s">
        <v>53</v>
      </c>
      <c r="F176">
        <v>-0.71</v>
      </c>
      <c r="G176">
        <v>10</v>
      </c>
      <c r="H176">
        <v>0.9</v>
      </c>
      <c r="I176">
        <v>18</v>
      </c>
      <c r="J176">
        <v>17.671458680000001</v>
      </c>
      <c r="K176" s="1">
        <v>1.2850676569999999</v>
      </c>
      <c r="O176" s="4">
        <f>K176*(AD176/100)</f>
        <v>4.1284644595622227E-2</v>
      </c>
      <c r="S176">
        <v>2.35398</v>
      </c>
      <c r="T176" s="5">
        <f t="shared" si="15"/>
        <v>119.91747325522161</v>
      </c>
      <c r="U176" s="6">
        <f t="shared" si="14"/>
        <v>128.50676569999999</v>
      </c>
      <c r="V176" s="6">
        <f>AD176*(U176*1000)</f>
        <v>412846.44595622225</v>
      </c>
      <c r="W176" s="6">
        <f t="shared" si="13"/>
        <v>412.84644595622223</v>
      </c>
      <c r="AC176" s="3">
        <v>10.36583701</v>
      </c>
      <c r="AD176" s="2">
        <f t="shared" si="16"/>
        <v>3.2126436589340002</v>
      </c>
      <c r="AH176">
        <v>3.0250235640000001</v>
      </c>
      <c r="AI176" t="s">
        <v>20</v>
      </c>
      <c r="AJ176" s="7" t="s">
        <v>20</v>
      </c>
      <c r="AN176" t="s">
        <v>20</v>
      </c>
      <c r="AX176" s="2"/>
    </row>
    <row r="177" spans="1:50" x14ac:dyDescent="0.2">
      <c r="A177" t="s">
        <v>51</v>
      </c>
      <c r="B177" t="s">
        <v>52</v>
      </c>
      <c r="C177">
        <v>55.672640000000001</v>
      </c>
      <c r="D177">
        <v>-133.37799999999999</v>
      </c>
      <c r="E177" t="s">
        <v>53</v>
      </c>
      <c r="F177">
        <v>-0.71</v>
      </c>
      <c r="G177">
        <v>11</v>
      </c>
      <c r="H177">
        <v>0.9</v>
      </c>
      <c r="I177">
        <v>20</v>
      </c>
      <c r="J177">
        <v>17.671458680000001</v>
      </c>
      <c r="K177" s="1">
        <v>1.3798883529999999</v>
      </c>
      <c r="O177" s="4">
        <f>K177*(AD177/100)</f>
        <v>3.8719564964458296E-2</v>
      </c>
      <c r="S177">
        <v>2.2112699999999998</v>
      </c>
      <c r="T177" s="5">
        <f t="shared" si="15"/>
        <v>112.6474783494651</v>
      </c>
      <c r="U177" s="6">
        <f t="shared" si="14"/>
        <v>137.98883529999998</v>
      </c>
      <c r="V177" s="6">
        <f>AD177*(U177*1000)</f>
        <v>387195.64964458294</v>
      </c>
      <c r="W177" s="6">
        <f t="shared" si="13"/>
        <v>387.19564964458294</v>
      </c>
      <c r="AC177" s="3">
        <v>9.0682905300000005</v>
      </c>
      <c r="AD177" s="2">
        <f t="shared" si="16"/>
        <v>2.8059925921020001</v>
      </c>
      <c r="AH177">
        <v>3.051305717</v>
      </c>
      <c r="AI177" t="s">
        <v>20</v>
      </c>
      <c r="AJ177" s="7" t="s">
        <v>20</v>
      </c>
      <c r="AN177" t="s">
        <v>20</v>
      </c>
      <c r="AX177" s="2"/>
    </row>
    <row r="178" spans="1:50" x14ac:dyDescent="0.2">
      <c r="A178" t="s">
        <v>51</v>
      </c>
      <c r="B178" t="s">
        <v>52</v>
      </c>
      <c r="C178">
        <v>55.672640000000001</v>
      </c>
      <c r="D178">
        <v>-133.37799999999999</v>
      </c>
      <c r="E178" t="s">
        <v>53</v>
      </c>
      <c r="F178">
        <v>-0.71</v>
      </c>
      <c r="G178">
        <v>12</v>
      </c>
      <c r="H178">
        <v>0.9</v>
      </c>
      <c r="I178">
        <v>22</v>
      </c>
      <c r="J178">
        <v>17.671458680000001</v>
      </c>
      <c r="K178" s="1">
        <v>1.6220658699999999</v>
      </c>
      <c r="O178" s="4">
        <f>K178*(AD178/100)</f>
        <v>3.3408036680513273E-2</v>
      </c>
      <c r="S178">
        <v>1.91669</v>
      </c>
      <c r="T178" s="5">
        <f t="shared" si="15"/>
        <v>97.640855832908827</v>
      </c>
      <c r="U178" s="6">
        <f t="shared" si="14"/>
        <v>162.20658699999998</v>
      </c>
      <c r="V178" s="6">
        <f>AD178*(U178*1000)</f>
        <v>334080.36680513265</v>
      </c>
      <c r="W178" s="6">
        <f t="shared" si="13"/>
        <v>334.08036680513266</v>
      </c>
      <c r="AC178" s="3">
        <v>6.6866869449999999</v>
      </c>
      <c r="AD178" s="2">
        <f t="shared" si="16"/>
        <v>2.0595980285629998</v>
      </c>
      <c r="AH178">
        <v>3.1089974329999999</v>
      </c>
      <c r="AI178">
        <v>2.3989699999999998</v>
      </c>
      <c r="AJ178" s="7">
        <v>8.4010815430000001</v>
      </c>
      <c r="AN178">
        <v>3.8912873609999998</v>
      </c>
      <c r="AX178" s="2"/>
    </row>
    <row r="179" spans="1:50" x14ac:dyDescent="0.2">
      <c r="A179" t="s">
        <v>51</v>
      </c>
      <c r="B179" t="s">
        <v>52</v>
      </c>
      <c r="C179">
        <v>55.672640000000001</v>
      </c>
      <c r="D179">
        <v>-133.37799999999999</v>
      </c>
      <c r="E179" t="s">
        <v>53</v>
      </c>
      <c r="F179">
        <v>-0.71</v>
      </c>
      <c r="G179">
        <v>13</v>
      </c>
      <c r="H179">
        <v>0.8</v>
      </c>
      <c r="I179">
        <v>24</v>
      </c>
      <c r="J179">
        <v>15.70796327</v>
      </c>
      <c r="K179" s="1">
        <v>1.2991798910000001</v>
      </c>
      <c r="O179" s="4">
        <f>K179*(AD179/100)</f>
        <v>3.8988978849915493E-2</v>
      </c>
      <c r="S179">
        <v>1.9776199999999999</v>
      </c>
      <c r="T179" s="5">
        <f t="shared" si="15"/>
        <v>100.74477840040754</v>
      </c>
      <c r="U179" s="6">
        <f t="shared" si="14"/>
        <v>129.9179891</v>
      </c>
      <c r="V179" s="6">
        <f>AD179*(U179*1000)</f>
        <v>389889.78849915497</v>
      </c>
      <c r="W179" s="6">
        <f t="shared" si="13"/>
        <v>389.88978849915497</v>
      </c>
      <c r="AC179" s="3">
        <v>9.6906671919999994</v>
      </c>
      <c r="AD179" s="2">
        <f t="shared" si="16"/>
        <v>3.0010454379727998</v>
      </c>
      <c r="AH179">
        <v>2.5692841350000002</v>
      </c>
      <c r="AI179" t="s">
        <v>20</v>
      </c>
      <c r="AJ179" s="7" t="s">
        <v>20</v>
      </c>
      <c r="AN179" t="s">
        <v>20</v>
      </c>
      <c r="AX179" s="2"/>
    </row>
    <row r="180" spans="1:50" x14ac:dyDescent="0.2">
      <c r="A180" t="s">
        <v>51</v>
      </c>
      <c r="B180" t="s">
        <v>52</v>
      </c>
      <c r="C180">
        <v>55.672640000000001</v>
      </c>
      <c r="D180">
        <v>-133.37799999999999</v>
      </c>
      <c r="E180" t="s">
        <v>53</v>
      </c>
      <c r="F180">
        <v>-0.71</v>
      </c>
      <c r="G180">
        <v>14</v>
      </c>
      <c r="H180">
        <v>0.9</v>
      </c>
      <c r="I180">
        <v>26</v>
      </c>
      <c r="J180">
        <v>17.671458680000001</v>
      </c>
      <c r="K180" s="1">
        <v>1.182281009</v>
      </c>
      <c r="O180" s="4">
        <f>K180*(AD180/100)</f>
        <v>3.0980134057968491E-2</v>
      </c>
      <c r="S180">
        <v>1.7708600000000001</v>
      </c>
      <c r="T180" s="5">
        <f t="shared" si="15"/>
        <v>90.211920529801333</v>
      </c>
      <c r="U180" s="6">
        <f t="shared" si="14"/>
        <v>118.2281009</v>
      </c>
      <c r="V180" s="6">
        <f>AD180*(U180*1000)</f>
        <v>309801.34057968494</v>
      </c>
      <c r="W180" s="6">
        <f t="shared" si="13"/>
        <v>309.80134057968496</v>
      </c>
      <c r="AC180" s="3">
        <v>8.4760032600000006</v>
      </c>
      <c r="AD180" s="2">
        <f t="shared" si="16"/>
        <v>2.620369761684</v>
      </c>
      <c r="AH180">
        <v>2.0936541480000002</v>
      </c>
      <c r="AI180" t="s">
        <v>20</v>
      </c>
      <c r="AJ180" s="7" t="s">
        <v>20</v>
      </c>
      <c r="AN180" t="s">
        <v>20</v>
      </c>
      <c r="AX180" s="2"/>
    </row>
    <row r="181" spans="1:50" x14ac:dyDescent="0.2">
      <c r="A181" t="s">
        <v>51</v>
      </c>
      <c r="B181" t="s">
        <v>52</v>
      </c>
      <c r="C181">
        <v>55.672640000000001</v>
      </c>
      <c r="D181">
        <v>-133.37799999999999</v>
      </c>
      <c r="E181" t="s">
        <v>53</v>
      </c>
      <c r="F181">
        <v>-0.71</v>
      </c>
      <c r="G181">
        <v>15</v>
      </c>
      <c r="H181">
        <v>0.9</v>
      </c>
      <c r="I181">
        <v>28</v>
      </c>
      <c r="J181">
        <v>17.671458680000001</v>
      </c>
      <c r="K181" s="1">
        <v>1.397474903</v>
      </c>
      <c r="O181" s="4">
        <f>K181*(AD181/100)</f>
        <v>3.8649564120686312E-2</v>
      </c>
      <c r="S181">
        <v>2.2076799999999999</v>
      </c>
      <c r="T181" s="5">
        <f t="shared" si="15"/>
        <v>112.46459500764136</v>
      </c>
      <c r="U181" s="6">
        <f t="shared" si="14"/>
        <v>139.74749030000001</v>
      </c>
      <c r="V181" s="6">
        <f>AD181*(U181*1000)</f>
        <v>386495.64120686316</v>
      </c>
      <c r="W181" s="6">
        <f t="shared" si="13"/>
        <v>386.49564120686318</v>
      </c>
      <c r="AC181" s="3">
        <v>8.9396333410000004</v>
      </c>
      <c r="AD181" s="2">
        <f t="shared" si="16"/>
        <v>2.7656714290694002</v>
      </c>
      <c r="AH181">
        <v>3.085177394</v>
      </c>
      <c r="AI181" t="s">
        <v>20</v>
      </c>
      <c r="AJ181" s="7" t="s">
        <v>20</v>
      </c>
      <c r="AN181" t="s">
        <v>20</v>
      </c>
      <c r="AX181" s="2"/>
    </row>
    <row r="182" spans="1:50" x14ac:dyDescent="0.2">
      <c r="A182" t="s">
        <v>54</v>
      </c>
      <c r="B182" t="s">
        <v>55</v>
      </c>
      <c r="C182">
        <v>55.263660000000002</v>
      </c>
      <c r="D182">
        <v>-132.995</v>
      </c>
      <c r="E182" t="s">
        <v>56</v>
      </c>
      <c r="F182">
        <v>-0.48</v>
      </c>
      <c r="G182">
        <v>1</v>
      </c>
      <c r="H182">
        <v>1.5</v>
      </c>
      <c r="I182">
        <v>0</v>
      </c>
      <c r="J182">
        <v>29.452431130000001</v>
      </c>
      <c r="K182" s="1">
        <v>1.3353777090000001</v>
      </c>
      <c r="L182" s="1">
        <f>AVERAGE(K182:K196)</f>
        <v>1.4668949174000001</v>
      </c>
      <c r="M182" s="1">
        <f>STDEV(K182:K196)</f>
        <v>7.4760356496678379E-2</v>
      </c>
      <c r="N182" s="1">
        <f>M182/SQRT(COUNT(K182:K196))</f>
        <v>1.930304104454432E-2</v>
      </c>
      <c r="O182" s="4">
        <f>K182*(AD182/100)</f>
        <v>2.4949685153170763E-2</v>
      </c>
      <c r="P182" s="4">
        <f>AVERAGE(O182:O196)</f>
        <v>3.2371491885776212E-2</v>
      </c>
      <c r="Q182" s="4">
        <f>STDEV(O182:O196)</f>
        <v>6.3558215553673027E-3</v>
      </c>
      <c r="R182" s="4">
        <f>Q182/SQRT(COUNT(O182:O196))</f>
        <v>1.6410660690269123E-3</v>
      </c>
      <c r="S182">
        <v>2.3898899999999998</v>
      </c>
      <c r="T182" s="5">
        <f t="shared" si="15"/>
        <v>121.74681609780947</v>
      </c>
      <c r="U182" s="6">
        <f t="shared" si="14"/>
        <v>133.5377709</v>
      </c>
      <c r="V182" s="6">
        <f>AD182*(U182*1000)</f>
        <v>249496.85153170759</v>
      </c>
      <c r="W182" s="6">
        <f t="shared" si="13"/>
        <v>249.49685153170759</v>
      </c>
      <c r="X182" s="6">
        <f>AVERAGE(W182:W196)</f>
        <v>323.71491885776203</v>
      </c>
      <c r="Y182" s="6">
        <f>STDEV(W182:W196)</f>
        <v>63.558215553673342</v>
      </c>
      <c r="Z182" s="6">
        <f>Y182/SQRT(COUNT(W182:W196))</f>
        <v>16.410660690269204</v>
      </c>
      <c r="AA182" s="6">
        <f>SUM(W182:W196)</f>
        <v>4855.7237828664302</v>
      </c>
      <c r="AC182" s="3">
        <v>6.0764879440000001</v>
      </c>
      <c r="AD182" s="2">
        <f t="shared" ref="AD182:AD196" si="17">0.3134*(AC182-0.1149)</f>
        <v>1.8683616616495999</v>
      </c>
      <c r="AE182" s="2">
        <f>AVERAGE(AD182:AD196)</f>
        <v>2.2085565032678938</v>
      </c>
      <c r="AF182" s="2">
        <f>STDEV(AD182:AD196)</f>
        <v>0.42930472343805476</v>
      </c>
      <c r="AG182" s="2">
        <f>AF182/SQRT(COUNT(AD182:AD196))</f>
        <v>0.1108460029549178</v>
      </c>
      <c r="AH182">
        <v>3.1914058330000001</v>
      </c>
      <c r="AI182" t="s">
        <v>20</v>
      </c>
      <c r="AJ182" s="7" t="s">
        <v>20</v>
      </c>
      <c r="AK182" s="7">
        <f>AVERAGE(AJ182:AJ196)</f>
        <v>8.1914645843333336</v>
      </c>
      <c r="AL182" s="7">
        <f>STDEV(AJ182:AJ196)</f>
        <v>1.5850643497942654</v>
      </c>
      <c r="AM182" s="7">
        <f>AL182/SQRT(COUNT(AJ182:AJ196))</f>
        <v>0.91513732903659828</v>
      </c>
      <c r="AN182" t="s">
        <v>20</v>
      </c>
      <c r="AX182" s="2"/>
    </row>
    <row r="183" spans="1:50" x14ac:dyDescent="0.2">
      <c r="A183" t="s">
        <v>54</v>
      </c>
      <c r="B183" t="s">
        <v>55</v>
      </c>
      <c r="C183">
        <v>55.263660000000002</v>
      </c>
      <c r="D183">
        <v>-132.995</v>
      </c>
      <c r="E183" t="s">
        <v>56</v>
      </c>
      <c r="F183">
        <v>-0.48</v>
      </c>
      <c r="G183">
        <v>2</v>
      </c>
      <c r="H183">
        <v>1.3</v>
      </c>
      <c r="I183">
        <v>2</v>
      </c>
      <c r="J183">
        <v>25.52544031</v>
      </c>
      <c r="K183" s="1">
        <v>1.5182648969999999</v>
      </c>
      <c r="O183" s="4">
        <f>K183*(AD183/100)</f>
        <v>2.9686371571285761E-2</v>
      </c>
      <c r="S183">
        <v>2.4623900000000001</v>
      </c>
      <c r="T183" s="5">
        <f t="shared" si="15"/>
        <v>125.44014263881814</v>
      </c>
      <c r="U183" s="6">
        <f t="shared" si="14"/>
        <v>151.8264897</v>
      </c>
      <c r="V183" s="6">
        <f>AD183*(U183*1000)</f>
        <v>296863.71571285761</v>
      </c>
      <c r="W183" s="6">
        <f t="shared" si="13"/>
        <v>296.86371571285758</v>
      </c>
      <c r="AC183" s="3">
        <v>6.3538366499999999</v>
      </c>
      <c r="AD183" s="2">
        <f t="shared" si="17"/>
        <v>1.95528274611</v>
      </c>
      <c r="AH183">
        <v>3.738560299</v>
      </c>
      <c r="AI183">
        <v>2.6953100000000001</v>
      </c>
      <c r="AJ183" s="7">
        <v>7.0499239380000001</v>
      </c>
      <c r="AN183">
        <v>4.0921945590000002</v>
      </c>
      <c r="AX183" s="2"/>
    </row>
    <row r="184" spans="1:50" x14ac:dyDescent="0.2">
      <c r="A184" t="s">
        <v>54</v>
      </c>
      <c r="B184" t="s">
        <v>55</v>
      </c>
      <c r="C184">
        <v>55.263660000000002</v>
      </c>
      <c r="D184">
        <v>-132.995</v>
      </c>
      <c r="E184" t="s">
        <v>56</v>
      </c>
      <c r="F184">
        <v>-0.48</v>
      </c>
      <c r="G184">
        <v>3</v>
      </c>
      <c r="H184">
        <v>1.3</v>
      </c>
      <c r="I184">
        <v>4</v>
      </c>
      <c r="J184">
        <v>25.52544031</v>
      </c>
      <c r="K184" s="1">
        <v>1.4892401280000001</v>
      </c>
      <c r="O184" s="4">
        <f t="shared" ref="O184:O241" si="18">K184*(AD184/100)</f>
        <v>5.0756080557301693E-2</v>
      </c>
      <c r="S184">
        <v>4.1776</v>
      </c>
      <c r="T184" s="5">
        <f t="shared" ref="T184:T241" si="19">S184*(1000/19.63)</f>
        <v>212.81711665817627</v>
      </c>
      <c r="U184" s="6">
        <f t="shared" si="14"/>
        <v>148.92401280000001</v>
      </c>
      <c r="V184" s="6">
        <f>AD184*(U184*1000)</f>
        <v>507560.80557301699</v>
      </c>
      <c r="W184" s="6">
        <f t="shared" si="13"/>
        <v>507.56080557301698</v>
      </c>
      <c r="AC184" s="3">
        <v>10.98977706</v>
      </c>
      <c r="AD184" s="2">
        <f t="shared" si="17"/>
        <v>3.4081864706039999</v>
      </c>
      <c r="AH184">
        <v>6.2214495599999999</v>
      </c>
      <c r="AI184" t="s">
        <v>20</v>
      </c>
      <c r="AJ184" s="7" t="s">
        <v>20</v>
      </c>
      <c r="AN184" t="s">
        <v>20</v>
      </c>
      <c r="AX184" s="2"/>
    </row>
    <row r="185" spans="1:50" x14ac:dyDescent="0.2">
      <c r="A185" t="s">
        <v>54</v>
      </c>
      <c r="B185" t="s">
        <v>55</v>
      </c>
      <c r="C185">
        <v>55.263660000000002</v>
      </c>
      <c r="D185">
        <v>-132.995</v>
      </c>
      <c r="E185" t="s">
        <v>56</v>
      </c>
      <c r="F185">
        <v>-0.48</v>
      </c>
      <c r="G185">
        <v>4</v>
      </c>
      <c r="H185">
        <v>1.2</v>
      </c>
      <c r="I185">
        <v>6</v>
      </c>
      <c r="J185">
        <v>23.5619449</v>
      </c>
      <c r="K185" s="1">
        <v>1.5402671619999999</v>
      </c>
      <c r="O185" s="4">
        <f t="shared" si="18"/>
        <v>3.0350083019729513E-2</v>
      </c>
      <c r="S185">
        <v>2.3234699999999999</v>
      </c>
      <c r="T185" s="5">
        <f t="shared" si="19"/>
        <v>118.36321956189506</v>
      </c>
      <c r="U185" s="6">
        <f t="shared" si="14"/>
        <v>154.02671619999998</v>
      </c>
      <c r="V185" s="6">
        <f>AD185*(U185*1000)</f>
        <v>303500.83019729512</v>
      </c>
      <c r="W185" s="6">
        <f t="shared" si="13"/>
        <v>303.5008301972951</v>
      </c>
      <c r="AC185" s="3">
        <v>6.4022094310000002</v>
      </c>
      <c r="AD185" s="2">
        <f t="shared" si="17"/>
        <v>1.9704427756754002</v>
      </c>
      <c r="AH185">
        <v>3.578764542</v>
      </c>
      <c r="AI185" t="s">
        <v>20</v>
      </c>
      <c r="AJ185" s="7" t="s">
        <v>20</v>
      </c>
      <c r="AN185" t="s">
        <v>20</v>
      </c>
      <c r="AX185" s="2"/>
    </row>
    <row r="186" spans="1:50" x14ac:dyDescent="0.2">
      <c r="A186" t="s">
        <v>54</v>
      </c>
      <c r="B186" t="s">
        <v>55</v>
      </c>
      <c r="C186">
        <v>55.263660000000002</v>
      </c>
      <c r="D186">
        <v>-132.995</v>
      </c>
      <c r="E186" t="s">
        <v>56</v>
      </c>
      <c r="F186">
        <v>-0.48</v>
      </c>
      <c r="G186">
        <v>5</v>
      </c>
      <c r="H186">
        <v>1.4</v>
      </c>
      <c r="I186">
        <v>8</v>
      </c>
      <c r="J186">
        <v>27.488935720000001</v>
      </c>
      <c r="K186" s="1">
        <v>1.393833155</v>
      </c>
      <c r="O186" s="4">
        <f t="shared" si="18"/>
        <v>2.7848829443488196E-2</v>
      </c>
      <c r="S186">
        <v>2.4866999999999999</v>
      </c>
      <c r="T186" s="5">
        <f t="shared" si="19"/>
        <v>126.67855323484463</v>
      </c>
      <c r="U186" s="6">
        <f t="shared" si="14"/>
        <v>139.38331550000001</v>
      </c>
      <c r="V186" s="6">
        <f>AD186*(U186*1000)</f>
        <v>278488.29443488194</v>
      </c>
      <c r="W186" s="6">
        <f t="shared" si="13"/>
        <v>278.48829443488194</v>
      </c>
      <c r="AC186" s="3">
        <v>6.4901491560000002</v>
      </c>
      <c r="AD186" s="2">
        <f t="shared" si="17"/>
        <v>1.9980030854904003</v>
      </c>
      <c r="AH186">
        <v>3.466044906</v>
      </c>
      <c r="AI186" t="s">
        <v>20</v>
      </c>
      <c r="AJ186" s="7" t="s">
        <v>20</v>
      </c>
      <c r="AN186" t="s">
        <v>20</v>
      </c>
      <c r="AX186" s="2"/>
    </row>
    <row r="187" spans="1:50" x14ac:dyDescent="0.2">
      <c r="A187" t="s">
        <v>54</v>
      </c>
      <c r="B187" t="s">
        <v>55</v>
      </c>
      <c r="C187">
        <v>55.263660000000002</v>
      </c>
      <c r="D187">
        <v>-132.995</v>
      </c>
      <c r="E187" t="s">
        <v>56</v>
      </c>
      <c r="F187">
        <v>-0.48</v>
      </c>
      <c r="G187">
        <v>6</v>
      </c>
      <c r="H187">
        <v>1.3</v>
      </c>
      <c r="I187">
        <v>10</v>
      </c>
      <c r="J187">
        <v>25.52544031</v>
      </c>
      <c r="K187" s="1">
        <v>1.376062844</v>
      </c>
      <c r="O187" s="4">
        <f t="shared" si="18"/>
        <v>3.3012106466233725E-2</v>
      </c>
      <c r="S187">
        <v>2.7290899999999998</v>
      </c>
      <c r="T187" s="5">
        <f t="shared" si="19"/>
        <v>139.02649006622516</v>
      </c>
      <c r="U187" s="6">
        <f t="shared" si="14"/>
        <v>137.60628439999999</v>
      </c>
      <c r="V187" s="6">
        <f>AD187*(U187*1000)</f>
        <v>330121.06466233724</v>
      </c>
      <c r="W187" s="6">
        <f t="shared" si="13"/>
        <v>330.12106466233723</v>
      </c>
      <c r="AC187" s="3">
        <v>7.7697375150000001</v>
      </c>
      <c r="AD187" s="2">
        <f t="shared" si="17"/>
        <v>2.3990260772010004</v>
      </c>
      <c r="AH187">
        <v>3.7553993480000001</v>
      </c>
      <c r="AI187" t="s">
        <v>20</v>
      </c>
      <c r="AJ187" s="7" t="s">
        <v>20</v>
      </c>
      <c r="AN187" t="s">
        <v>20</v>
      </c>
      <c r="AX187" s="2"/>
    </row>
    <row r="188" spans="1:50" x14ac:dyDescent="0.2">
      <c r="A188" t="s">
        <v>54</v>
      </c>
      <c r="B188" t="s">
        <v>55</v>
      </c>
      <c r="C188">
        <v>55.263660000000002</v>
      </c>
      <c r="D188">
        <v>-132.995</v>
      </c>
      <c r="E188" t="s">
        <v>56</v>
      </c>
      <c r="F188">
        <v>-0.48</v>
      </c>
      <c r="G188">
        <v>7</v>
      </c>
      <c r="H188">
        <v>1.2</v>
      </c>
      <c r="I188">
        <v>12</v>
      </c>
      <c r="J188">
        <v>23.5619449</v>
      </c>
      <c r="K188" s="1">
        <v>1.357466463</v>
      </c>
      <c r="O188" s="4">
        <f t="shared" si="18"/>
        <v>3.8037178434353169E-2</v>
      </c>
      <c r="S188">
        <v>2.8964500000000002</v>
      </c>
      <c r="T188" s="5">
        <f t="shared" si="19"/>
        <v>147.55221599592463</v>
      </c>
      <c r="U188" s="6">
        <f t="shared" si="14"/>
        <v>135.74664630000001</v>
      </c>
      <c r="V188" s="6">
        <f>AD188*(U188*1000)</f>
        <v>380371.78434353182</v>
      </c>
      <c r="W188" s="6">
        <f t="shared" si="13"/>
        <v>380.37178434353183</v>
      </c>
      <c r="AC188" s="3">
        <v>9.055778493</v>
      </c>
      <c r="AD188" s="2">
        <f t="shared" si="17"/>
        <v>2.8020713197061999</v>
      </c>
      <c r="AH188">
        <v>3.9318337360000002</v>
      </c>
      <c r="AI188">
        <v>3.1225900000000002</v>
      </c>
      <c r="AJ188" s="7">
        <v>10.001223489999999</v>
      </c>
      <c r="AN188">
        <v>4.2388112019999999</v>
      </c>
      <c r="AX188" s="2"/>
    </row>
    <row r="189" spans="1:50" x14ac:dyDescent="0.2">
      <c r="A189" t="s">
        <v>54</v>
      </c>
      <c r="B189" t="s">
        <v>55</v>
      </c>
      <c r="C189">
        <v>55.263660000000002</v>
      </c>
      <c r="D189">
        <v>-132.995</v>
      </c>
      <c r="E189" t="s">
        <v>56</v>
      </c>
      <c r="F189">
        <v>-0.48</v>
      </c>
      <c r="G189">
        <v>8</v>
      </c>
      <c r="H189">
        <v>1.3</v>
      </c>
      <c r="I189">
        <v>14</v>
      </c>
      <c r="J189">
        <v>25.52544031</v>
      </c>
      <c r="K189" s="1">
        <v>1.461337377</v>
      </c>
      <c r="O189" s="4">
        <f t="shared" si="18"/>
        <v>3.080943059712286E-2</v>
      </c>
      <c r="S189">
        <v>2.55219</v>
      </c>
      <c r="T189" s="5">
        <f t="shared" si="19"/>
        <v>130.01477330616405</v>
      </c>
      <c r="U189" s="6">
        <f t="shared" si="14"/>
        <v>146.13373770000001</v>
      </c>
      <c r="V189" s="6">
        <f>AD189*(U189*1000)</f>
        <v>308094.30597122858</v>
      </c>
      <c r="W189" s="6">
        <f t="shared" si="13"/>
        <v>308.09430597122855</v>
      </c>
      <c r="AC189" s="3">
        <v>6.8420976439999999</v>
      </c>
      <c r="AD189" s="2">
        <f t="shared" si="17"/>
        <v>2.1083037416296002</v>
      </c>
      <c r="AH189">
        <v>3.7296106409999998</v>
      </c>
      <c r="AI189" t="s">
        <v>20</v>
      </c>
      <c r="AJ189" s="7" t="s">
        <v>20</v>
      </c>
      <c r="AN189" t="s">
        <v>20</v>
      </c>
      <c r="AX189" s="2"/>
    </row>
    <row r="190" spans="1:50" x14ac:dyDescent="0.2">
      <c r="A190" t="s">
        <v>54</v>
      </c>
      <c r="B190" t="s">
        <v>55</v>
      </c>
      <c r="C190">
        <v>55.263660000000002</v>
      </c>
      <c r="D190">
        <v>-132.995</v>
      </c>
      <c r="E190" t="s">
        <v>56</v>
      </c>
      <c r="F190">
        <v>-0.48</v>
      </c>
      <c r="G190">
        <v>9</v>
      </c>
      <c r="H190">
        <v>1.2</v>
      </c>
      <c r="I190">
        <v>16</v>
      </c>
      <c r="J190">
        <v>23.5619449</v>
      </c>
      <c r="K190" s="1">
        <v>1.475949891</v>
      </c>
      <c r="O190" s="4">
        <f t="shared" si="18"/>
        <v>3.3483042767872742E-2</v>
      </c>
      <c r="S190">
        <v>2.5572699999999999</v>
      </c>
      <c r="T190" s="5">
        <f t="shared" si="19"/>
        <v>130.2735608762099</v>
      </c>
      <c r="U190" s="6">
        <f t="shared" si="14"/>
        <v>147.59498909999999</v>
      </c>
      <c r="V190" s="6">
        <f>AD190*(U190*1000)</f>
        <v>334830.42767872743</v>
      </c>
      <c r="W190" s="6">
        <f t="shared" si="13"/>
        <v>334.8304276787274</v>
      </c>
      <c r="AC190" s="3">
        <v>7.3534955609999999</v>
      </c>
      <c r="AD190" s="2">
        <f t="shared" si="17"/>
        <v>2.2685758488174002</v>
      </c>
      <c r="AH190">
        <v>3.7744023769999999</v>
      </c>
      <c r="AI190" t="s">
        <v>20</v>
      </c>
      <c r="AJ190" s="7" t="s">
        <v>20</v>
      </c>
      <c r="AN190" t="s">
        <v>20</v>
      </c>
      <c r="AX190" s="2"/>
    </row>
    <row r="191" spans="1:50" x14ac:dyDescent="0.2">
      <c r="A191" t="s">
        <v>54</v>
      </c>
      <c r="B191" t="s">
        <v>55</v>
      </c>
      <c r="C191">
        <v>55.263660000000002</v>
      </c>
      <c r="D191">
        <v>-132.995</v>
      </c>
      <c r="E191" t="s">
        <v>56</v>
      </c>
      <c r="F191">
        <v>-0.48</v>
      </c>
      <c r="G191">
        <v>10</v>
      </c>
      <c r="H191">
        <v>1.3</v>
      </c>
      <c r="I191">
        <v>18</v>
      </c>
      <c r="J191">
        <v>25.52544031</v>
      </c>
      <c r="K191" s="1">
        <v>1.4811090250000001</v>
      </c>
      <c r="O191" s="4">
        <f t="shared" si="18"/>
        <v>3.2448292467313275E-2</v>
      </c>
      <c r="S191">
        <v>2.6862499999999998</v>
      </c>
      <c r="T191" s="5">
        <f t="shared" si="19"/>
        <v>136.84411614875191</v>
      </c>
      <c r="U191" s="6">
        <f t="shared" si="14"/>
        <v>148.11090250000001</v>
      </c>
      <c r="V191" s="6">
        <f>AD191*(U191*1000)</f>
        <v>324482.92467313271</v>
      </c>
      <c r="W191" s="6">
        <f t="shared" si="13"/>
        <v>324.48292467313274</v>
      </c>
      <c r="AC191" s="3">
        <v>7.1053611649999997</v>
      </c>
      <c r="AD191" s="2">
        <f t="shared" si="17"/>
        <v>2.1908105291109998</v>
      </c>
      <c r="AH191">
        <v>3.9786291170000001</v>
      </c>
      <c r="AI191" t="s">
        <v>20</v>
      </c>
      <c r="AJ191" s="7" t="s">
        <v>20</v>
      </c>
      <c r="AN191" t="s">
        <v>20</v>
      </c>
      <c r="AX191" s="2"/>
    </row>
    <row r="192" spans="1:50" x14ac:dyDescent="0.2">
      <c r="A192" t="s">
        <v>54</v>
      </c>
      <c r="B192" t="s">
        <v>55</v>
      </c>
      <c r="C192">
        <v>55.263660000000002</v>
      </c>
      <c r="D192">
        <v>-132.995</v>
      </c>
      <c r="E192" t="s">
        <v>56</v>
      </c>
      <c r="F192">
        <v>-0.48</v>
      </c>
      <c r="G192">
        <v>11</v>
      </c>
      <c r="H192">
        <v>1.3</v>
      </c>
      <c r="I192">
        <v>20</v>
      </c>
      <c r="J192">
        <v>25.52544031</v>
      </c>
      <c r="K192" s="1">
        <v>1.4899198419999999</v>
      </c>
      <c r="O192" s="4">
        <f t="shared" si="18"/>
        <v>2.4873923772898907E-2</v>
      </c>
      <c r="S192">
        <v>2.0695999999999999</v>
      </c>
      <c r="T192" s="5">
        <f t="shared" si="19"/>
        <v>105.43046357615894</v>
      </c>
      <c r="U192" s="6">
        <f t="shared" si="14"/>
        <v>148.99198419999999</v>
      </c>
      <c r="V192" s="6">
        <f>AD192*(U192*1000)</f>
        <v>248739.23772898904</v>
      </c>
      <c r="W192" s="6">
        <f t="shared" si="13"/>
        <v>248.73923772898905</v>
      </c>
      <c r="AC192" s="3">
        <v>5.4418963969999998</v>
      </c>
      <c r="AD192" s="2">
        <f t="shared" si="17"/>
        <v>1.6694806708198002</v>
      </c>
      <c r="AH192">
        <v>3.0835381050000001</v>
      </c>
      <c r="AI192" t="s">
        <v>20</v>
      </c>
      <c r="AJ192" s="7" t="s">
        <v>20</v>
      </c>
      <c r="AN192" t="s">
        <v>20</v>
      </c>
      <c r="AX192" s="2"/>
    </row>
    <row r="193" spans="1:50" x14ac:dyDescent="0.2">
      <c r="A193" t="s">
        <v>54</v>
      </c>
      <c r="B193" t="s">
        <v>55</v>
      </c>
      <c r="C193">
        <v>55.263660000000002</v>
      </c>
      <c r="D193">
        <v>-132.995</v>
      </c>
      <c r="E193" t="s">
        <v>56</v>
      </c>
      <c r="F193">
        <v>-0.48</v>
      </c>
      <c r="G193">
        <v>12</v>
      </c>
      <c r="H193">
        <v>1.4</v>
      </c>
      <c r="I193">
        <v>22</v>
      </c>
      <c r="J193">
        <v>27.488935720000001</v>
      </c>
      <c r="K193" s="1">
        <v>1.4739854029999999</v>
      </c>
      <c r="O193" s="4">
        <f t="shared" si="18"/>
        <v>3.1821814578315892E-2</v>
      </c>
      <c r="S193">
        <v>2.83771</v>
      </c>
      <c r="T193" s="5">
        <f t="shared" si="19"/>
        <v>144.55985736118188</v>
      </c>
      <c r="U193" s="6">
        <f t="shared" si="14"/>
        <v>147.39854029999998</v>
      </c>
      <c r="V193" s="6">
        <f>AD193*(U193*1000)</f>
        <v>318218.14578315895</v>
      </c>
      <c r="W193" s="6">
        <f t="shared" si="13"/>
        <v>318.21814578315895</v>
      </c>
      <c r="AC193" s="3">
        <v>7.0035285299999996</v>
      </c>
      <c r="AD193" s="2">
        <f t="shared" si="17"/>
        <v>2.158896181302</v>
      </c>
      <c r="AH193">
        <v>4.1827431190000004</v>
      </c>
      <c r="AI193">
        <v>2.9906799999999998</v>
      </c>
      <c r="AJ193" s="7">
        <v>7.5232463249999997</v>
      </c>
      <c r="AN193">
        <v>4.4082186659999998</v>
      </c>
      <c r="AX193" s="2"/>
    </row>
    <row r="194" spans="1:50" x14ac:dyDescent="0.2">
      <c r="A194" t="s">
        <v>54</v>
      </c>
      <c r="B194" t="s">
        <v>55</v>
      </c>
      <c r="C194">
        <v>55.263660000000002</v>
      </c>
      <c r="D194">
        <v>-132.995</v>
      </c>
      <c r="E194" t="s">
        <v>56</v>
      </c>
      <c r="F194">
        <v>-0.48</v>
      </c>
      <c r="G194">
        <v>13</v>
      </c>
      <c r="H194">
        <v>1.3</v>
      </c>
      <c r="I194">
        <v>24</v>
      </c>
      <c r="J194">
        <v>25.52544031</v>
      </c>
      <c r="K194" s="1">
        <v>1.545234853</v>
      </c>
      <c r="O194" s="4">
        <f t="shared" si="18"/>
        <v>3.682696770318316E-2</v>
      </c>
      <c r="S194">
        <v>3.0447600000000001</v>
      </c>
      <c r="T194" s="5">
        <f t="shared" si="19"/>
        <v>155.10748853795212</v>
      </c>
      <c r="U194" s="6">
        <f t="shared" si="14"/>
        <v>154.5234853</v>
      </c>
      <c r="V194" s="6">
        <f>AD194*(U194*1000)</f>
        <v>368269.67703183164</v>
      </c>
      <c r="W194" s="6">
        <f t="shared" si="13"/>
        <v>368.26967703183163</v>
      </c>
      <c r="AC194" s="3">
        <v>7.7194316829999998</v>
      </c>
      <c r="AD194" s="2">
        <f t="shared" si="17"/>
        <v>2.3832602294521998</v>
      </c>
      <c r="AH194">
        <v>4.7048692699999997</v>
      </c>
      <c r="AI194" t="s">
        <v>20</v>
      </c>
      <c r="AJ194" s="7" t="s">
        <v>20</v>
      </c>
      <c r="AN194" t="s">
        <v>20</v>
      </c>
      <c r="AX194" s="2"/>
    </row>
    <row r="195" spans="1:50" x14ac:dyDescent="0.2">
      <c r="A195" t="s">
        <v>54</v>
      </c>
      <c r="B195" t="s">
        <v>55</v>
      </c>
      <c r="C195">
        <v>55.263660000000002</v>
      </c>
      <c r="D195">
        <v>-132.995</v>
      </c>
      <c r="E195" t="s">
        <v>56</v>
      </c>
      <c r="F195">
        <v>-0.48</v>
      </c>
      <c r="G195">
        <v>14</v>
      </c>
      <c r="H195">
        <v>1.4</v>
      </c>
      <c r="I195">
        <v>26</v>
      </c>
      <c r="J195">
        <v>27.488935720000001</v>
      </c>
      <c r="K195" s="1">
        <v>1.457933854</v>
      </c>
      <c r="O195" s="4">
        <f t="shared" si="18"/>
        <v>2.7182733377347126E-2</v>
      </c>
      <c r="S195">
        <v>2.4302999999999999</v>
      </c>
      <c r="T195" s="5">
        <f t="shared" si="19"/>
        <v>123.80539989811514</v>
      </c>
      <c r="U195" s="6">
        <f t="shared" si="14"/>
        <v>145.79338540000001</v>
      </c>
      <c r="V195" s="6">
        <f>AD195*(U195*1000)</f>
        <v>271827.33377347124</v>
      </c>
      <c r="W195" s="6">
        <f t="shared" ref="W195:W241" si="20">V195/1000</f>
        <v>271.82733377347125</v>
      </c>
      <c r="AC195" s="3">
        <v>6.064069087</v>
      </c>
      <c r="AD195" s="2">
        <f t="shared" si="17"/>
        <v>1.8644695918657999</v>
      </c>
      <c r="AH195">
        <v>3.5432166459999999</v>
      </c>
      <c r="AI195" t="s">
        <v>20</v>
      </c>
      <c r="AJ195" s="7" t="s">
        <v>20</v>
      </c>
      <c r="AN195" t="s">
        <v>20</v>
      </c>
      <c r="AX195" s="2"/>
    </row>
    <row r="196" spans="1:50" x14ac:dyDescent="0.2">
      <c r="A196" t="s">
        <v>54</v>
      </c>
      <c r="B196" t="s">
        <v>55</v>
      </c>
      <c r="C196">
        <v>55.263660000000002</v>
      </c>
      <c r="D196">
        <v>-132.995</v>
      </c>
      <c r="E196" t="s">
        <v>56</v>
      </c>
      <c r="F196">
        <v>-0.48</v>
      </c>
      <c r="G196">
        <v>15</v>
      </c>
      <c r="H196">
        <v>1.2</v>
      </c>
      <c r="I196">
        <v>28</v>
      </c>
      <c r="J196">
        <v>23.5619449</v>
      </c>
      <c r="K196" s="1">
        <v>1.6074411580000001</v>
      </c>
      <c r="O196" s="4">
        <f t="shared" si="18"/>
        <v>3.3485838377026303E-2</v>
      </c>
      <c r="S196">
        <v>2.5610400000000002</v>
      </c>
      <c r="T196" s="5">
        <f t="shared" si="19"/>
        <v>130.46561385634234</v>
      </c>
      <c r="U196" s="6">
        <f t="shared" si="14"/>
        <v>160.7441158</v>
      </c>
      <c r="V196" s="6">
        <f>AD196*(U196*1000)</f>
        <v>334858.38377026306</v>
      </c>
      <c r="W196" s="6">
        <f t="shared" si="20"/>
        <v>334.85838377026306</v>
      </c>
      <c r="AC196" s="3">
        <v>6.7619217599999999</v>
      </c>
      <c r="AD196" s="2">
        <f t="shared" si="17"/>
        <v>2.083176619584</v>
      </c>
      <c r="AH196">
        <v>4.1167211039999998</v>
      </c>
      <c r="AI196" t="s">
        <v>20</v>
      </c>
      <c r="AJ196" s="7" t="s">
        <v>20</v>
      </c>
      <c r="AN196" t="s">
        <v>20</v>
      </c>
      <c r="AX196" s="2"/>
    </row>
    <row r="197" spans="1:50" x14ac:dyDescent="0.2">
      <c r="A197" t="s">
        <v>57</v>
      </c>
      <c r="B197" t="s">
        <v>58</v>
      </c>
      <c r="C197">
        <v>55.48442</v>
      </c>
      <c r="D197">
        <v>-133.17500000000001</v>
      </c>
      <c r="E197" t="s">
        <v>59</v>
      </c>
      <c r="F197">
        <v>-0.64</v>
      </c>
      <c r="G197">
        <v>1</v>
      </c>
      <c r="H197">
        <v>1.5</v>
      </c>
      <c r="I197">
        <v>0</v>
      </c>
      <c r="J197">
        <v>29.452431130000001</v>
      </c>
      <c r="K197" s="1">
        <v>0.491369624</v>
      </c>
      <c r="L197" s="1">
        <f>AVERAGE(K197:K211)</f>
        <v>1.3548790129333332</v>
      </c>
      <c r="M197" s="1">
        <f>STDEV(K197:K211)</f>
        <v>0.25694972220213258</v>
      </c>
      <c r="N197" s="1">
        <f>M197/SQRT(COUNT(K197:K211))</f>
        <v>6.6344132993432101E-2</v>
      </c>
      <c r="O197" s="4">
        <f t="shared" si="18"/>
        <v>5.6334601339582116E-3</v>
      </c>
      <c r="P197" s="4">
        <f>AVERAGE(O197:O211)</f>
        <v>8.3445229492019619E-3</v>
      </c>
      <c r="Q197" s="4">
        <f>STDEV(O197:O211)</f>
        <v>3.8335524313403342E-3</v>
      </c>
      <c r="R197" s="4">
        <f>Q197/SQRT(COUNT(O197:O211))</f>
        <v>9.8981898155960438E-4</v>
      </c>
      <c r="S197">
        <v>0.49153999999999998</v>
      </c>
      <c r="T197" s="5">
        <f t="shared" si="19"/>
        <v>25.040244523688234</v>
      </c>
      <c r="U197" s="6">
        <f t="shared" si="14"/>
        <v>49.136962400000002</v>
      </c>
      <c r="V197" s="6">
        <f>AD197*(U197*1000)</f>
        <v>56334.601339582121</v>
      </c>
      <c r="W197" s="6">
        <f t="shared" si="20"/>
        <v>56.334601339582122</v>
      </c>
      <c r="X197" s="6">
        <f>AVERAGE(W197:W211)</f>
        <v>89.492458787449834</v>
      </c>
      <c r="Y197" s="6">
        <f>STDEV(W197:W211)</f>
        <v>30.607757073219958</v>
      </c>
      <c r="Z197" s="6">
        <f>Y197/SQRT(COUNT(W197:W211))</f>
        <v>7.9028888939562103</v>
      </c>
      <c r="AA197" s="6">
        <f>SUM(W197:W211)</f>
        <v>1342.3868818117476</v>
      </c>
      <c r="AC197" s="3">
        <v>3.773104064</v>
      </c>
      <c r="AD197" s="2">
        <f>0.3134*(AC197-0.1149)</f>
        <v>1.1464811536576001</v>
      </c>
      <c r="AE197" s="2">
        <f>AVERAGE(AD197:AD211)</f>
        <v>0.6859717854687285</v>
      </c>
      <c r="AF197" s="2">
        <f>STDEV(AD197:AD211)</f>
        <v>0.28659349854630933</v>
      </c>
      <c r="AG197" s="2">
        <f>AF197/SQRT(COUNT(AD197:AD211))</f>
        <v>7.659533434551323E-2</v>
      </c>
      <c r="AH197">
        <v>0.241527825</v>
      </c>
      <c r="AI197" t="s">
        <v>20</v>
      </c>
      <c r="AJ197" s="7" t="s">
        <v>20</v>
      </c>
      <c r="AK197" s="7">
        <f>AVERAGE(AJ197:AJ211)</f>
        <v>4.9804578780000002</v>
      </c>
      <c r="AL197" s="7">
        <f>STDEV(AJ197:AJ211)</f>
        <v>5.7123402575915669</v>
      </c>
      <c r="AM197" s="7">
        <f>AL197/SQRT(COUNT(AJ197:AJ211))</f>
        <v>3.2980211854232278</v>
      </c>
      <c r="AN197" t="s">
        <v>20</v>
      </c>
      <c r="AX197" s="2"/>
    </row>
    <row r="198" spans="1:50" x14ac:dyDescent="0.2">
      <c r="A198" t="s">
        <v>57</v>
      </c>
      <c r="B198" t="s">
        <v>58</v>
      </c>
      <c r="C198">
        <v>55.48442</v>
      </c>
      <c r="D198">
        <v>-133.17500000000001</v>
      </c>
      <c r="E198" t="s">
        <v>59</v>
      </c>
      <c r="F198">
        <v>-0.64</v>
      </c>
      <c r="G198">
        <v>2</v>
      </c>
      <c r="H198">
        <v>1.6</v>
      </c>
      <c r="I198">
        <v>2</v>
      </c>
      <c r="J198">
        <v>31.415926540000001</v>
      </c>
      <c r="K198" s="1">
        <v>1.3192168609999999</v>
      </c>
      <c r="O198" s="4">
        <f t="shared" si="18"/>
        <v>6.3357340816884303E-3</v>
      </c>
      <c r="S198">
        <v>0.65110000000000001</v>
      </c>
      <c r="T198" s="5">
        <f t="shared" si="19"/>
        <v>33.168619460010191</v>
      </c>
      <c r="U198" s="6">
        <f t="shared" si="14"/>
        <v>131.92168609999999</v>
      </c>
      <c r="V198" s="6">
        <f>AD198*(U198*1000)</f>
        <v>63357.340816884302</v>
      </c>
      <c r="W198" s="6">
        <f t="shared" si="20"/>
        <v>63.357340816884303</v>
      </c>
      <c r="AC198" s="3">
        <v>1.6473339170000001</v>
      </c>
      <c r="AD198" s="2">
        <f>0.3134*(AC198-0.1149)</f>
        <v>0.48026478958780006</v>
      </c>
      <c r="AH198">
        <v>0.85894209799999999</v>
      </c>
      <c r="AI198">
        <v>1.45245</v>
      </c>
      <c r="AJ198" s="7">
        <v>11.576332300000001</v>
      </c>
      <c r="AN198">
        <v>1.9160965299999999</v>
      </c>
      <c r="AX198" s="2"/>
    </row>
    <row r="199" spans="1:50" x14ac:dyDescent="0.2">
      <c r="A199" t="s">
        <v>57</v>
      </c>
      <c r="B199" t="s">
        <v>58</v>
      </c>
      <c r="C199">
        <v>55.48442</v>
      </c>
      <c r="D199">
        <v>-133.17500000000001</v>
      </c>
      <c r="E199" t="s">
        <v>59</v>
      </c>
      <c r="F199">
        <v>-0.64</v>
      </c>
      <c r="G199">
        <v>3</v>
      </c>
      <c r="H199">
        <v>1.6</v>
      </c>
      <c r="I199">
        <v>4</v>
      </c>
      <c r="J199">
        <v>31.415926540000001</v>
      </c>
      <c r="K199" s="1">
        <v>1.4070194600000001</v>
      </c>
      <c r="O199" s="4">
        <f t="shared" si="18"/>
        <v>7.6423044032963659E-3</v>
      </c>
      <c r="S199">
        <v>0.78654000000000002</v>
      </c>
      <c r="T199" s="5">
        <f t="shared" si="19"/>
        <v>40.068262862964851</v>
      </c>
      <c r="U199" s="6">
        <f t="shared" si="14"/>
        <v>140.70194600000002</v>
      </c>
      <c r="V199" s="6">
        <f>AD199*(U199*1000)</f>
        <v>76423.044032963662</v>
      </c>
      <c r="W199" s="6">
        <f t="shared" si="20"/>
        <v>76.423044032963659</v>
      </c>
      <c r="AC199" s="3">
        <v>1.84800644</v>
      </c>
      <c r="AD199" s="2">
        <f>0.3134*(AC199-0.1149)</f>
        <v>0.54315555829600004</v>
      </c>
      <c r="AH199">
        <v>1.1066770859999999</v>
      </c>
      <c r="AI199" t="s">
        <v>20</v>
      </c>
      <c r="AJ199" s="7" t="s">
        <v>20</v>
      </c>
      <c r="AN199" t="s">
        <v>20</v>
      </c>
      <c r="AX199" s="2"/>
    </row>
    <row r="200" spans="1:50" x14ac:dyDescent="0.2">
      <c r="A200" t="s">
        <v>57</v>
      </c>
      <c r="B200" t="s">
        <v>58</v>
      </c>
      <c r="C200">
        <v>55.48442</v>
      </c>
      <c r="D200">
        <v>-133.17500000000001</v>
      </c>
      <c r="E200" t="s">
        <v>59</v>
      </c>
      <c r="F200">
        <v>-0.64</v>
      </c>
      <c r="G200">
        <v>4</v>
      </c>
      <c r="H200">
        <v>1.5</v>
      </c>
      <c r="I200">
        <v>6</v>
      </c>
      <c r="J200">
        <v>29.452431130000001</v>
      </c>
      <c r="K200" s="1">
        <v>1.4817988980000001</v>
      </c>
      <c r="O200" s="4">
        <f t="shared" si="18"/>
        <v>8.1584642783982843E-3</v>
      </c>
      <c r="S200">
        <v>0.78615000000000002</v>
      </c>
      <c r="T200" s="5">
        <f t="shared" si="19"/>
        <v>40.048395313295977</v>
      </c>
      <c r="U200" s="6">
        <f t="shared" si="14"/>
        <v>148.17988980000001</v>
      </c>
      <c r="V200" s="6">
        <f>AD200*(U200*1000)</f>
        <v>81584.642783982839</v>
      </c>
      <c r="W200" s="6">
        <f t="shared" si="20"/>
        <v>81.584642783982844</v>
      </c>
      <c r="AC200" s="3">
        <v>1.8716912379999999</v>
      </c>
      <c r="AD200" s="2">
        <f>0.3134*(AC200-0.1149)</f>
        <v>0.55057837398919995</v>
      </c>
      <c r="AH200">
        <v>1.1649162040000001</v>
      </c>
      <c r="AI200" t="s">
        <v>20</v>
      </c>
      <c r="AJ200" s="7" t="s">
        <v>20</v>
      </c>
      <c r="AN200" t="s">
        <v>20</v>
      </c>
      <c r="AX200" s="2"/>
    </row>
    <row r="201" spans="1:50" x14ac:dyDescent="0.2">
      <c r="A201" t="s">
        <v>57</v>
      </c>
      <c r="B201" t="s">
        <v>58</v>
      </c>
      <c r="C201">
        <v>55.48442</v>
      </c>
      <c r="D201">
        <v>-133.17500000000001</v>
      </c>
      <c r="E201" t="s">
        <v>59</v>
      </c>
      <c r="F201">
        <v>-0.64</v>
      </c>
      <c r="G201">
        <v>5</v>
      </c>
      <c r="H201">
        <v>1.4</v>
      </c>
      <c r="I201">
        <v>8</v>
      </c>
      <c r="J201">
        <v>27.488935720000001</v>
      </c>
      <c r="K201" s="1">
        <v>1.2041066389999999</v>
      </c>
      <c r="O201" s="4">
        <f t="shared" si="18"/>
        <v>0</v>
      </c>
      <c r="U201" s="6">
        <f>AVERAGE(U200,U202)</f>
        <v>142.68979975000002</v>
      </c>
      <c r="V201" s="6">
        <f t="shared" ref="V201" si="21">AVERAGE(V200,V202)</f>
        <v>90708.43943145356</v>
      </c>
      <c r="W201" s="6">
        <f t="shared" ref="W201" si="22">AVERAGE(W200,W202)</f>
        <v>90.70843943145357</v>
      </c>
      <c r="AH201">
        <v>-10.8565024</v>
      </c>
      <c r="AI201" t="s">
        <v>20</v>
      </c>
      <c r="AJ201" s="7" t="s">
        <v>20</v>
      </c>
      <c r="AN201" t="s">
        <v>20</v>
      </c>
      <c r="AX201" s="2"/>
    </row>
    <row r="202" spans="1:50" x14ac:dyDescent="0.2">
      <c r="A202" t="s">
        <v>57</v>
      </c>
      <c r="B202" t="s">
        <v>58</v>
      </c>
      <c r="C202">
        <v>55.48442</v>
      </c>
      <c r="D202">
        <v>-133.17500000000001</v>
      </c>
      <c r="E202" t="s">
        <v>59</v>
      </c>
      <c r="F202">
        <v>-0.64</v>
      </c>
      <c r="G202">
        <v>6</v>
      </c>
      <c r="H202">
        <v>1.6</v>
      </c>
      <c r="I202">
        <v>10</v>
      </c>
      <c r="J202">
        <v>31.415926540000001</v>
      </c>
      <c r="K202" s="1">
        <v>1.3719970969999999</v>
      </c>
      <c r="O202" s="4">
        <f t="shared" si="18"/>
        <v>9.9832236078924285E-3</v>
      </c>
      <c r="S202">
        <v>1.0116499999999999</v>
      </c>
      <c r="T202" s="5">
        <f t="shared" si="19"/>
        <v>51.535914416709119</v>
      </c>
      <c r="U202" s="6">
        <f t="shared" si="14"/>
        <v>137.1997097</v>
      </c>
      <c r="V202" s="6">
        <f>AD202*(U202*1000)</f>
        <v>99832.236078924281</v>
      </c>
      <c r="W202" s="6">
        <f t="shared" si="20"/>
        <v>99.832236078924282</v>
      </c>
      <c r="AC202" s="3">
        <v>2.4366668929999999</v>
      </c>
      <c r="AD202" s="2">
        <f>0.3134*(AC202-0.1149)</f>
        <v>0.72764174426619999</v>
      </c>
      <c r="AH202">
        <v>1.3879808629999999</v>
      </c>
      <c r="AI202" t="s">
        <v>20</v>
      </c>
      <c r="AJ202" s="7" t="s">
        <v>20</v>
      </c>
      <c r="AN202" t="s">
        <v>20</v>
      </c>
      <c r="AX202" s="2"/>
    </row>
    <row r="203" spans="1:50" x14ac:dyDescent="0.2">
      <c r="A203" t="s">
        <v>57</v>
      </c>
      <c r="B203" t="s">
        <v>58</v>
      </c>
      <c r="C203">
        <v>55.48442</v>
      </c>
      <c r="D203">
        <v>-133.17500000000001</v>
      </c>
      <c r="E203" t="s">
        <v>59</v>
      </c>
      <c r="F203">
        <v>-0.64</v>
      </c>
      <c r="G203">
        <v>7</v>
      </c>
      <c r="H203">
        <v>1.6</v>
      </c>
      <c r="I203">
        <v>12</v>
      </c>
      <c r="J203">
        <v>31.415926540000001</v>
      </c>
      <c r="K203" s="1">
        <v>1.2814824979999999</v>
      </c>
      <c r="O203" s="4">
        <f t="shared" si="18"/>
        <v>1.8661676474101625E-2</v>
      </c>
      <c r="S203">
        <v>1.83771</v>
      </c>
      <c r="T203" s="5">
        <f t="shared" si="19"/>
        <v>93.617422312786559</v>
      </c>
      <c r="U203" s="6">
        <f t="shared" si="14"/>
        <v>128.1482498</v>
      </c>
      <c r="V203" s="6">
        <f>AD203*(U203*1000)</f>
        <v>186616.76474101626</v>
      </c>
      <c r="W203" s="6">
        <f t="shared" si="20"/>
        <v>186.61676474101625</v>
      </c>
      <c r="AC203" s="3">
        <v>4.7615395520000003</v>
      </c>
      <c r="AD203" s="2">
        <f>0.3134*(AC203-0.1149)</f>
        <v>1.4562568355968</v>
      </c>
      <c r="AH203">
        <v>2.3549932010000001</v>
      </c>
      <c r="AI203">
        <v>0.66461000000000003</v>
      </c>
      <c r="AJ203" s="7">
        <v>1.641757014</v>
      </c>
      <c r="AN203">
        <v>0.85168608300000004</v>
      </c>
      <c r="AX203" s="2"/>
    </row>
    <row r="204" spans="1:50" x14ac:dyDescent="0.2">
      <c r="A204" t="s">
        <v>57</v>
      </c>
      <c r="B204" t="s">
        <v>58</v>
      </c>
      <c r="C204">
        <v>55.48442</v>
      </c>
      <c r="D204">
        <v>-133.17500000000001</v>
      </c>
      <c r="E204" t="s">
        <v>59</v>
      </c>
      <c r="F204">
        <v>-0.64</v>
      </c>
      <c r="G204">
        <v>8</v>
      </c>
      <c r="H204">
        <v>1.6</v>
      </c>
      <c r="I204">
        <v>14</v>
      </c>
      <c r="J204">
        <v>31.415926540000001</v>
      </c>
      <c r="K204" s="1">
        <v>1.436845097</v>
      </c>
      <c r="O204" s="4">
        <f t="shared" si="18"/>
        <v>8.6731226623296045E-3</v>
      </c>
      <c r="S204">
        <v>0.88663000000000003</v>
      </c>
      <c r="T204" s="5">
        <f t="shared" si="19"/>
        <v>45.167091186958743</v>
      </c>
      <c r="U204" s="6">
        <f t="shared" si="14"/>
        <v>143.68450970000001</v>
      </c>
      <c r="V204" s="6">
        <f>AD204*(U204*1000)</f>
        <v>86731.226623296039</v>
      </c>
      <c r="W204" s="6">
        <f t="shared" si="20"/>
        <v>86.731226623296038</v>
      </c>
      <c r="AC204" s="3">
        <v>2.0409455159999998</v>
      </c>
      <c r="AD204" s="2">
        <f>0.3134*(AC204-0.1149)</f>
        <v>0.60362266471439996</v>
      </c>
      <c r="AH204">
        <v>1.2739499679999999</v>
      </c>
      <c r="AI204" t="s">
        <v>20</v>
      </c>
      <c r="AJ204" s="7" t="s">
        <v>20</v>
      </c>
      <c r="AN204" t="s">
        <v>20</v>
      </c>
      <c r="AX204" s="2"/>
    </row>
    <row r="205" spans="1:50" x14ac:dyDescent="0.2">
      <c r="A205" t="s">
        <v>57</v>
      </c>
      <c r="B205" t="s">
        <v>58</v>
      </c>
      <c r="C205">
        <v>55.48442</v>
      </c>
      <c r="D205">
        <v>-133.17500000000001</v>
      </c>
      <c r="E205" t="s">
        <v>59</v>
      </c>
      <c r="F205">
        <v>-0.64</v>
      </c>
      <c r="G205">
        <v>9</v>
      </c>
      <c r="H205">
        <v>1.6</v>
      </c>
      <c r="I205">
        <v>16</v>
      </c>
      <c r="J205">
        <v>31.415926540000001</v>
      </c>
      <c r="K205" s="1">
        <v>1.354843695</v>
      </c>
      <c r="O205" s="4">
        <f t="shared" si="18"/>
        <v>1.1689737635703898E-2</v>
      </c>
      <c r="S205">
        <v>1.17838</v>
      </c>
      <c r="T205" s="5">
        <f t="shared" si="19"/>
        <v>60.029546612328076</v>
      </c>
      <c r="U205" s="6">
        <f t="shared" si="14"/>
        <v>135.48436950000001</v>
      </c>
      <c r="V205" s="6">
        <f>AD205*(U205*1000)</f>
        <v>116897.37635703899</v>
      </c>
      <c r="W205" s="6">
        <f t="shared" si="20"/>
        <v>116.89737635703898</v>
      </c>
      <c r="AC205" s="3">
        <v>2.86796571</v>
      </c>
      <c r="AD205" s="2">
        <f>0.3134*(AC205-0.1149)</f>
        <v>0.86281079351400003</v>
      </c>
      <c r="AH205">
        <v>1.596520714</v>
      </c>
      <c r="AI205" t="s">
        <v>20</v>
      </c>
      <c r="AJ205" s="7" t="s">
        <v>20</v>
      </c>
      <c r="AN205" t="s">
        <v>20</v>
      </c>
      <c r="AX205" s="2"/>
    </row>
    <row r="206" spans="1:50" x14ac:dyDescent="0.2">
      <c r="A206" t="s">
        <v>57</v>
      </c>
      <c r="B206" t="s">
        <v>58</v>
      </c>
      <c r="C206">
        <v>55.48442</v>
      </c>
      <c r="D206">
        <v>-133.17500000000001</v>
      </c>
      <c r="E206" t="s">
        <v>59</v>
      </c>
      <c r="F206">
        <v>-0.64</v>
      </c>
      <c r="G206">
        <v>10</v>
      </c>
      <c r="H206">
        <v>1.6</v>
      </c>
      <c r="I206">
        <v>18</v>
      </c>
      <c r="J206">
        <v>31.415926540000001</v>
      </c>
      <c r="K206" s="1">
        <v>1.472227787</v>
      </c>
      <c r="O206" s="4">
        <f t="shared" si="18"/>
        <v>7.109031845717804E-3</v>
      </c>
      <c r="S206">
        <v>0.73912999999999995</v>
      </c>
      <c r="T206" s="5">
        <f t="shared" si="19"/>
        <v>37.653082017320429</v>
      </c>
      <c r="U206" s="6">
        <f t="shared" si="14"/>
        <v>147.22277869999999</v>
      </c>
      <c r="V206" s="6">
        <f>AD206*(U206*1000)</f>
        <v>71090.318457178029</v>
      </c>
      <c r="W206" s="6">
        <f t="shared" si="20"/>
        <v>71.090318457178029</v>
      </c>
      <c r="AC206" s="3">
        <v>1.6556651870000001</v>
      </c>
      <c r="AD206" s="2">
        <f>0.3134*(AC206-0.1149)</f>
        <v>0.48287580960580007</v>
      </c>
      <c r="AH206">
        <v>1.0881677240000001</v>
      </c>
      <c r="AI206" t="s">
        <v>20</v>
      </c>
      <c r="AJ206" s="7" t="s">
        <v>20</v>
      </c>
      <c r="AN206" t="s">
        <v>20</v>
      </c>
      <c r="AX206" s="2"/>
    </row>
    <row r="207" spans="1:50" x14ac:dyDescent="0.2">
      <c r="A207" t="s">
        <v>57</v>
      </c>
      <c r="B207" t="s">
        <v>58</v>
      </c>
      <c r="C207">
        <v>55.48442</v>
      </c>
      <c r="D207">
        <v>-133.17500000000001</v>
      </c>
      <c r="E207" t="s">
        <v>59</v>
      </c>
      <c r="F207">
        <v>-0.64</v>
      </c>
      <c r="G207">
        <v>11</v>
      </c>
      <c r="H207">
        <v>1.6</v>
      </c>
      <c r="I207">
        <v>20</v>
      </c>
      <c r="J207">
        <v>31.415926540000001</v>
      </c>
      <c r="K207" s="1">
        <v>1.542856931</v>
      </c>
      <c r="O207" s="4">
        <f t="shared" si="18"/>
        <v>8.8610662970454116E-3</v>
      </c>
      <c r="S207">
        <v>0.90705999999999998</v>
      </c>
      <c r="T207" s="5">
        <f t="shared" si="19"/>
        <v>46.207845134997456</v>
      </c>
      <c r="U207" s="6">
        <f t="shared" si="14"/>
        <v>154.2856931</v>
      </c>
      <c r="V207" s="6">
        <f>AD207*(U207*1000)</f>
        <v>88610.662970454126</v>
      </c>
      <c r="W207" s="6">
        <f t="shared" si="20"/>
        <v>88.610662970454129</v>
      </c>
      <c r="AC207" s="3">
        <v>1.9474732290000001</v>
      </c>
      <c r="AD207" s="2">
        <f>0.3134*(AC207-0.1149)</f>
        <v>0.5743284499686</v>
      </c>
      <c r="AH207">
        <v>1.3994638079999999</v>
      </c>
      <c r="AI207" t="s">
        <v>20</v>
      </c>
      <c r="AJ207" s="7" t="s">
        <v>20</v>
      </c>
      <c r="AN207" t="s">
        <v>20</v>
      </c>
      <c r="AX207" s="2"/>
    </row>
    <row r="208" spans="1:50" x14ac:dyDescent="0.2">
      <c r="A208" t="s">
        <v>57</v>
      </c>
      <c r="B208" t="s">
        <v>58</v>
      </c>
      <c r="C208">
        <v>55.48442</v>
      </c>
      <c r="D208">
        <v>-133.17500000000001</v>
      </c>
      <c r="E208" t="s">
        <v>59</v>
      </c>
      <c r="F208">
        <v>-0.64</v>
      </c>
      <c r="G208">
        <v>12</v>
      </c>
      <c r="H208">
        <v>1.6</v>
      </c>
      <c r="I208">
        <v>22</v>
      </c>
      <c r="J208">
        <v>31.415926540000001</v>
      </c>
      <c r="K208" s="1">
        <v>1.50428955</v>
      </c>
      <c r="O208" s="4">
        <f t="shared" si="18"/>
        <v>9.190557012666337E-3</v>
      </c>
      <c r="S208">
        <v>0.93996999999999997</v>
      </c>
      <c r="T208" s="5">
        <f t="shared" si="19"/>
        <v>47.884360672440145</v>
      </c>
      <c r="U208" s="6">
        <f t="shared" si="14"/>
        <v>150.428955</v>
      </c>
      <c r="V208" s="6">
        <f>AD208*(U208*1000)</f>
        <v>91905.57012666337</v>
      </c>
      <c r="W208" s="6">
        <f t="shared" si="20"/>
        <v>91.905570126663363</v>
      </c>
      <c r="AC208" s="3">
        <v>2.0643468669999998</v>
      </c>
      <c r="AD208" s="2">
        <f>0.3134*(AC208-0.1149)</f>
        <v>0.61095664811779993</v>
      </c>
      <c r="AH208">
        <v>1.4139870489999999</v>
      </c>
      <c r="AI208">
        <v>0.76715</v>
      </c>
      <c r="AJ208" s="7">
        <v>1.7232843200000001</v>
      </c>
      <c r="AN208">
        <v>1.1540157280000001</v>
      </c>
      <c r="AX208" s="2"/>
    </row>
    <row r="209" spans="1:50" x14ac:dyDescent="0.2">
      <c r="A209" t="s">
        <v>57</v>
      </c>
      <c r="B209" t="s">
        <v>58</v>
      </c>
      <c r="C209">
        <v>55.48442</v>
      </c>
      <c r="D209">
        <v>-133.17500000000001</v>
      </c>
      <c r="E209" t="s">
        <v>59</v>
      </c>
      <c r="F209">
        <v>-0.64</v>
      </c>
      <c r="G209">
        <v>13</v>
      </c>
      <c r="H209">
        <v>1.6</v>
      </c>
      <c r="I209">
        <v>24</v>
      </c>
      <c r="J209">
        <v>31.415926540000001</v>
      </c>
      <c r="K209" s="1">
        <v>1.4925474169999999</v>
      </c>
      <c r="O209" s="4">
        <f t="shared" si="18"/>
        <v>8.0540351834495916E-3</v>
      </c>
      <c r="S209">
        <v>0.83313999999999999</v>
      </c>
      <c r="T209" s="5">
        <f t="shared" si="19"/>
        <v>42.442180336220076</v>
      </c>
      <c r="U209" s="6">
        <f t="shared" si="14"/>
        <v>149.25474169999998</v>
      </c>
      <c r="V209" s="6">
        <f>AD209*(U209*1000)</f>
        <v>80540.35183449593</v>
      </c>
      <c r="W209" s="6">
        <f t="shared" si="20"/>
        <v>80.540351834495937</v>
      </c>
      <c r="AC209" s="3">
        <v>1.836714628</v>
      </c>
      <c r="AD209" s="2">
        <f>0.3134*(AC209-0.1149)</f>
        <v>0.53961670441520004</v>
      </c>
      <c r="AH209">
        <v>1.243500955</v>
      </c>
      <c r="AI209" t="s">
        <v>20</v>
      </c>
      <c r="AJ209" s="7" t="s">
        <v>20</v>
      </c>
      <c r="AN209" t="s">
        <v>20</v>
      </c>
      <c r="AX209" s="2"/>
    </row>
    <row r="210" spans="1:50" x14ac:dyDescent="0.2">
      <c r="A210" t="s">
        <v>57</v>
      </c>
      <c r="B210" t="s">
        <v>58</v>
      </c>
      <c r="C210">
        <v>55.48442</v>
      </c>
      <c r="D210">
        <v>-133.17500000000001</v>
      </c>
      <c r="E210" t="s">
        <v>59</v>
      </c>
      <c r="F210">
        <v>-0.64</v>
      </c>
      <c r="G210">
        <v>14</v>
      </c>
      <c r="H210">
        <v>1.6</v>
      </c>
      <c r="I210">
        <v>26</v>
      </c>
      <c r="J210">
        <v>31.415926540000001</v>
      </c>
      <c r="K210" s="1">
        <v>1.5047752910000001</v>
      </c>
      <c r="O210" s="4">
        <f t="shared" si="18"/>
        <v>7.4545055280203845E-3</v>
      </c>
      <c r="S210">
        <v>0.77237</v>
      </c>
      <c r="T210" s="5">
        <f t="shared" si="19"/>
        <v>39.346408558329088</v>
      </c>
      <c r="U210" s="6">
        <f t="shared" ref="U210:U241" si="23">10000*0.01*K210</f>
        <v>150.4775291</v>
      </c>
      <c r="V210" s="6">
        <f>AD210*(U210*1000)</f>
        <v>74545.055280203829</v>
      </c>
      <c r="W210" s="6">
        <f t="shared" si="20"/>
        <v>74.545055280203826</v>
      </c>
      <c r="AC210" s="3">
        <v>1.69559543</v>
      </c>
      <c r="AD210" s="2">
        <f>0.3134*(AC210-0.1149)</f>
        <v>0.49538994776200002</v>
      </c>
      <c r="AH210">
        <v>1.1622432920000001</v>
      </c>
      <c r="AI210" t="s">
        <v>20</v>
      </c>
      <c r="AJ210" s="7" t="s">
        <v>20</v>
      </c>
      <c r="AN210" t="s">
        <v>20</v>
      </c>
      <c r="AX210" s="2"/>
    </row>
    <row r="211" spans="1:50" x14ac:dyDescent="0.2">
      <c r="A211" t="s">
        <v>57</v>
      </c>
      <c r="B211" t="s">
        <v>58</v>
      </c>
      <c r="C211">
        <v>55.48442</v>
      </c>
      <c r="D211">
        <v>-133.17500000000001</v>
      </c>
      <c r="E211" t="s">
        <v>59</v>
      </c>
      <c r="F211">
        <v>-0.64</v>
      </c>
      <c r="G211">
        <v>15</v>
      </c>
      <c r="H211">
        <v>1.5</v>
      </c>
      <c r="I211">
        <v>28</v>
      </c>
      <c r="J211">
        <v>29.452431130000001</v>
      </c>
      <c r="K211" s="1">
        <v>1.457808349</v>
      </c>
      <c r="O211" s="4">
        <f t="shared" si="18"/>
        <v>7.7209250937610441E-3</v>
      </c>
      <c r="S211">
        <v>0.74451000000000001</v>
      </c>
      <c r="T211" s="5">
        <f t="shared" si="19"/>
        <v>37.927152317880797</v>
      </c>
      <c r="U211" s="6">
        <f t="shared" si="23"/>
        <v>145.7808349</v>
      </c>
      <c r="V211" s="6">
        <f>AD211*(U211*1000)</f>
        <v>77209.250937610443</v>
      </c>
      <c r="W211" s="6">
        <f t="shared" si="20"/>
        <v>77.209250937610449</v>
      </c>
      <c r="AC211" s="3">
        <v>1.804834662</v>
      </c>
      <c r="AD211" s="2">
        <f>0.3134*(AC211-0.1149)</f>
        <v>0.52962552307080002</v>
      </c>
      <c r="AH211">
        <v>1.0853528939999999</v>
      </c>
      <c r="AI211" t="s">
        <v>20</v>
      </c>
      <c r="AJ211" s="7" t="s">
        <v>20</v>
      </c>
      <c r="AN211" t="s">
        <v>20</v>
      </c>
      <c r="AX211" s="2"/>
    </row>
    <row r="212" spans="1:50" x14ac:dyDescent="0.2">
      <c r="A212" t="s">
        <v>60</v>
      </c>
      <c r="B212" t="s">
        <v>61</v>
      </c>
      <c r="C212">
        <v>55.529040000000002</v>
      </c>
      <c r="D212">
        <v>-133.14699999999999</v>
      </c>
      <c r="E212" t="s">
        <v>62</v>
      </c>
      <c r="F212">
        <v>-0.5</v>
      </c>
      <c r="G212">
        <v>1</v>
      </c>
      <c r="H212">
        <v>0.9</v>
      </c>
      <c r="I212">
        <v>0</v>
      </c>
      <c r="J212">
        <v>17.671458680000001</v>
      </c>
      <c r="K212" s="1">
        <v>0.26475290400000001</v>
      </c>
      <c r="L212" s="1">
        <f>AVERAGE(K212:K226)</f>
        <v>1.0195093014666665</v>
      </c>
      <c r="M212" s="1">
        <f>STDEV(K212:K226)</f>
        <v>0.40118939298200001</v>
      </c>
      <c r="N212" s="1">
        <f>M212/SQRT(COUNT(K212:K226))</f>
        <v>0.10358665584628991</v>
      </c>
      <c r="O212" s="4">
        <f t="shared" si="18"/>
        <v>1.3153478961926368E-2</v>
      </c>
      <c r="P212" s="4">
        <f>AVERAGE(O212:O226)</f>
        <v>1.2232571099105367E-2</v>
      </c>
      <c r="Q212" s="4">
        <f>STDEV(O212:O226)</f>
        <v>1.5512280156412808E-3</v>
      </c>
      <c r="R212" s="4">
        <f>Q212/SQRT(COUNT(O212:O226))</f>
        <v>4.0052535138327056E-4</v>
      </c>
      <c r="S212">
        <v>0.59101999999999999</v>
      </c>
      <c r="T212" s="5">
        <f t="shared" si="19"/>
        <v>30.107997962302601</v>
      </c>
      <c r="U212" s="6">
        <f t="shared" si="23"/>
        <v>26.475290400000002</v>
      </c>
      <c r="V212" s="6">
        <f>AD212*(U212*1000)</f>
        <v>131534.78961926367</v>
      </c>
      <c r="W212" s="6">
        <f t="shared" si="20"/>
        <v>131.53478961926368</v>
      </c>
      <c r="X212" s="6">
        <f>AVERAGE(W212:W226)</f>
        <v>122.32571099105371</v>
      </c>
      <c r="Y212" s="6">
        <f>STDEV(W212:W226)</f>
        <v>15.512280156412775</v>
      </c>
      <c r="Z212" s="6">
        <f>Y212/SQRT(COUNT(W212:W226))</f>
        <v>4.005253513832697</v>
      </c>
      <c r="AA212" s="6">
        <f>SUM(W212:W226)</f>
        <v>1834.8856648658057</v>
      </c>
      <c r="AC212" s="3">
        <v>15.96751491</v>
      </c>
      <c r="AD212" s="2">
        <f t="shared" ref="AD212:AD226" si="24">0.3134*(AC212-0.1149)</f>
        <v>4.968209512794</v>
      </c>
      <c r="AE212" s="2">
        <f>AVERAGE(AD212:AD226)</f>
        <v>1.5193369953724001</v>
      </c>
      <c r="AF212" s="2">
        <f>STDEV(AD212:AD226)</f>
        <v>1.0563526877958316</v>
      </c>
      <c r="AG212" s="2">
        <f>AF212/SQRT(COUNT(AD212:AD226))</f>
        <v>0.27274909117031321</v>
      </c>
      <c r="AH212">
        <v>0.156474261</v>
      </c>
      <c r="AI212" t="s">
        <v>20</v>
      </c>
      <c r="AJ212" s="7" t="s">
        <v>20</v>
      </c>
      <c r="AK212" s="7">
        <f>AVERAGE(AJ212:AJ226)</f>
        <v>4.0156792330000002</v>
      </c>
      <c r="AL212" s="7">
        <f>STDEV(AJ212:AJ226)</f>
        <v>0.7355874103533161</v>
      </c>
      <c r="AM212" s="7">
        <f>AL212/SQRT(COUNT(AJ212:AJ226))</f>
        <v>0.4246915893799868</v>
      </c>
      <c r="AN212" t="s">
        <v>20</v>
      </c>
      <c r="AX212" s="2"/>
    </row>
    <row r="213" spans="1:50" x14ac:dyDescent="0.2">
      <c r="A213" t="s">
        <v>60</v>
      </c>
      <c r="B213" t="s">
        <v>61</v>
      </c>
      <c r="C213">
        <v>55.529040000000002</v>
      </c>
      <c r="D213">
        <v>-133.14699999999999</v>
      </c>
      <c r="E213" t="s">
        <v>62</v>
      </c>
      <c r="F213">
        <v>-0.5</v>
      </c>
      <c r="G213">
        <v>2</v>
      </c>
      <c r="H213">
        <v>1</v>
      </c>
      <c r="I213">
        <v>2</v>
      </c>
      <c r="J213">
        <v>19.63495408</v>
      </c>
      <c r="K213" s="1">
        <v>0.53529893399999995</v>
      </c>
      <c r="O213" s="4">
        <f t="shared" si="18"/>
        <v>1.0310288598403381E-2</v>
      </c>
      <c r="S213">
        <v>0.57933999999999997</v>
      </c>
      <c r="T213" s="5">
        <f t="shared" si="19"/>
        <v>29.512990320937341</v>
      </c>
      <c r="U213" s="6">
        <f t="shared" si="23"/>
        <v>53.529893399999992</v>
      </c>
      <c r="V213" s="6">
        <f>AD213*(U213*1000)</f>
        <v>103102.88598403381</v>
      </c>
      <c r="W213" s="6">
        <f t="shared" si="20"/>
        <v>103.10288598403382</v>
      </c>
      <c r="AC213" s="3">
        <v>6.2606579450000002</v>
      </c>
      <c r="AD213" s="2">
        <f t="shared" si="24"/>
        <v>1.9260805399629999</v>
      </c>
      <c r="AH213">
        <v>0.31012008499999999</v>
      </c>
      <c r="AI213">
        <v>0.42121999999999998</v>
      </c>
      <c r="AJ213" s="7">
        <v>4.8648823449999998</v>
      </c>
      <c r="AN213">
        <v>0.22547861699999999</v>
      </c>
      <c r="AX213" s="2"/>
    </row>
    <row r="214" spans="1:50" x14ac:dyDescent="0.2">
      <c r="A214" t="s">
        <v>60</v>
      </c>
      <c r="B214" t="s">
        <v>61</v>
      </c>
      <c r="C214">
        <v>55.529040000000002</v>
      </c>
      <c r="D214">
        <v>-133.14699999999999</v>
      </c>
      <c r="E214" t="s">
        <v>62</v>
      </c>
      <c r="F214">
        <v>-0.5</v>
      </c>
      <c r="G214">
        <v>3</v>
      </c>
      <c r="H214">
        <v>1</v>
      </c>
      <c r="I214">
        <v>4</v>
      </c>
      <c r="J214">
        <v>19.63495408</v>
      </c>
      <c r="K214" s="1">
        <v>0.70148776199999996</v>
      </c>
      <c r="O214" s="4">
        <f t="shared" si="18"/>
        <v>1.2688591703750607E-2</v>
      </c>
      <c r="S214">
        <v>0.73924999999999996</v>
      </c>
      <c r="T214" s="5">
        <f t="shared" si="19"/>
        <v>37.659195109526237</v>
      </c>
      <c r="U214" s="6">
        <f t="shared" si="23"/>
        <v>70.1487762</v>
      </c>
      <c r="V214" s="6">
        <f>AD214*(U214*1000)</f>
        <v>126885.91703750609</v>
      </c>
      <c r="W214" s="6">
        <f t="shared" si="20"/>
        <v>126.88591703750609</v>
      </c>
      <c r="AC214" s="3">
        <v>5.8864748440000003</v>
      </c>
      <c r="AD214" s="2">
        <f t="shared" si="24"/>
        <v>1.8088115561096001</v>
      </c>
      <c r="AH214">
        <v>0.51857482799999999</v>
      </c>
      <c r="AI214" t="s">
        <v>20</v>
      </c>
      <c r="AJ214" s="7" t="s">
        <v>20</v>
      </c>
      <c r="AN214" t="s">
        <v>20</v>
      </c>
      <c r="AX214" s="2"/>
    </row>
    <row r="215" spans="1:50" x14ac:dyDescent="0.2">
      <c r="A215" t="s">
        <v>60</v>
      </c>
      <c r="B215" t="s">
        <v>61</v>
      </c>
      <c r="C215">
        <v>55.529040000000002</v>
      </c>
      <c r="D215">
        <v>-133.14699999999999</v>
      </c>
      <c r="E215" t="s">
        <v>62</v>
      </c>
      <c r="F215">
        <v>-0.5</v>
      </c>
      <c r="G215">
        <v>4</v>
      </c>
      <c r="H215">
        <v>1.1000000000000001</v>
      </c>
      <c r="I215">
        <v>6</v>
      </c>
      <c r="J215">
        <v>21.59844949</v>
      </c>
      <c r="K215" s="1">
        <v>0.70266154999999997</v>
      </c>
      <c r="O215" s="4">
        <f t="shared" si="18"/>
        <v>1.2995430609305057E-2</v>
      </c>
      <c r="S215">
        <v>0.84836</v>
      </c>
      <c r="T215" s="5">
        <f t="shared" si="19"/>
        <v>43.217524197656651</v>
      </c>
      <c r="U215" s="6">
        <f t="shared" si="23"/>
        <v>70.266154999999998</v>
      </c>
      <c r="V215" s="6">
        <f>AD215*(U215*1000)</f>
        <v>129954.30609305057</v>
      </c>
      <c r="W215" s="6">
        <f t="shared" si="20"/>
        <v>129.95430609305058</v>
      </c>
      <c r="AC215" s="3">
        <v>6.0161701059999997</v>
      </c>
      <c r="AD215" s="2">
        <f t="shared" si="24"/>
        <v>1.8494580512204002</v>
      </c>
      <c r="AH215">
        <v>0.59610995300000003</v>
      </c>
      <c r="AI215" t="s">
        <v>20</v>
      </c>
      <c r="AJ215" s="7" t="s">
        <v>20</v>
      </c>
      <c r="AN215" t="s">
        <v>20</v>
      </c>
      <c r="AX215" s="2"/>
    </row>
    <row r="216" spans="1:50" x14ac:dyDescent="0.2">
      <c r="A216" t="s">
        <v>60</v>
      </c>
      <c r="B216" t="s">
        <v>61</v>
      </c>
      <c r="C216">
        <v>55.529040000000002</v>
      </c>
      <c r="D216">
        <v>-133.14699999999999</v>
      </c>
      <c r="E216" t="s">
        <v>62</v>
      </c>
      <c r="F216">
        <v>-0.5</v>
      </c>
      <c r="G216">
        <v>5</v>
      </c>
      <c r="H216">
        <v>1.1000000000000001</v>
      </c>
      <c r="I216">
        <v>8</v>
      </c>
      <c r="J216">
        <v>21.59844949</v>
      </c>
      <c r="K216" s="1">
        <v>0.63713277199999996</v>
      </c>
      <c r="O216" s="4">
        <f t="shared" si="18"/>
        <v>1.2084631622310557E-2</v>
      </c>
      <c r="S216">
        <v>0.77512000000000003</v>
      </c>
      <c r="T216" s="5">
        <f t="shared" si="19"/>
        <v>39.486500254712183</v>
      </c>
      <c r="U216" s="6">
        <f t="shared" si="23"/>
        <v>63.713277199999993</v>
      </c>
      <c r="V216" s="6">
        <f>AD216*(U216*1000)</f>
        <v>120846.31622310559</v>
      </c>
      <c r="W216" s="6">
        <f t="shared" si="20"/>
        <v>120.84631622310559</v>
      </c>
      <c r="AC216" s="3">
        <v>6.1669774869999996</v>
      </c>
      <c r="AD216" s="2">
        <f t="shared" si="24"/>
        <v>1.8967210844258</v>
      </c>
      <c r="AH216">
        <v>0.493854354</v>
      </c>
      <c r="AI216" t="s">
        <v>20</v>
      </c>
      <c r="AJ216" s="7" t="s">
        <v>20</v>
      </c>
      <c r="AN216" t="s">
        <v>20</v>
      </c>
      <c r="AX216" s="2"/>
    </row>
    <row r="217" spans="1:50" x14ac:dyDescent="0.2">
      <c r="A217" t="s">
        <v>60</v>
      </c>
      <c r="B217" t="s">
        <v>61</v>
      </c>
      <c r="C217">
        <v>55.529040000000002</v>
      </c>
      <c r="D217">
        <v>-133.14699999999999</v>
      </c>
      <c r="E217" t="s">
        <v>62</v>
      </c>
      <c r="F217">
        <v>-0.5</v>
      </c>
      <c r="G217">
        <v>6</v>
      </c>
      <c r="H217">
        <v>1.1000000000000001</v>
      </c>
      <c r="I217">
        <v>10</v>
      </c>
      <c r="J217">
        <v>21.59844949</v>
      </c>
      <c r="K217" s="1">
        <v>0.86354161699999998</v>
      </c>
      <c r="O217" s="4">
        <f t="shared" si="18"/>
        <v>1.32342758587924E-2</v>
      </c>
      <c r="S217">
        <v>0.86802000000000001</v>
      </c>
      <c r="T217" s="5">
        <f t="shared" si="19"/>
        <v>44.219052470708107</v>
      </c>
      <c r="U217" s="6">
        <f t="shared" si="23"/>
        <v>86.354161699999992</v>
      </c>
      <c r="V217" s="6">
        <f>AD217*(U217*1000)</f>
        <v>132342.75858792401</v>
      </c>
      <c r="W217" s="6">
        <f t="shared" si="20"/>
        <v>132.34275858792401</v>
      </c>
      <c r="AC217" s="3">
        <v>5.0050020039999996</v>
      </c>
      <c r="AD217" s="2">
        <f t="shared" si="24"/>
        <v>1.5325579680535999</v>
      </c>
      <c r="AH217">
        <v>0.74957139399999995</v>
      </c>
      <c r="AI217" t="s">
        <v>20</v>
      </c>
      <c r="AJ217" s="7" t="s">
        <v>20</v>
      </c>
      <c r="AN217" t="s">
        <v>20</v>
      </c>
      <c r="AX217" s="2"/>
    </row>
    <row r="218" spans="1:50" x14ac:dyDescent="0.2">
      <c r="A218" t="s">
        <v>60</v>
      </c>
      <c r="B218" t="s">
        <v>61</v>
      </c>
      <c r="C218">
        <v>55.529040000000002</v>
      </c>
      <c r="D218">
        <v>-133.14699999999999</v>
      </c>
      <c r="E218" t="s">
        <v>62</v>
      </c>
      <c r="F218">
        <v>-0.5</v>
      </c>
      <c r="G218">
        <v>7</v>
      </c>
      <c r="H218">
        <v>1.1000000000000001</v>
      </c>
      <c r="I218">
        <v>12</v>
      </c>
      <c r="J218">
        <v>21.59844949</v>
      </c>
      <c r="K218" s="1">
        <v>0.88639510899999996</v>
      </c>
      <c r="O218" s="4">
        <f t="shared" si="18"/>
        <v>1.2842794611011276E-2</v>
      </c>
      <c r="S218">
        <v>0.83826999999999996</v>
      </c>
      <c r="T218" s="5">
        <f t="shared" si="19"/>
        <v>42.703515028018344</v>
      </c>
      <c r="U218" s="6">
        <f t="shared" si="23"/>
        <v>88.639510899999991</v>
      </c>
      <c r="V218" s="6">
        <f>AD218*(U218*1000)</f>
        <v>128427.94611011275</v>
      </c>
      <c r="W218" s="6">
        <f t="shared" si="20"/>
        <v>128.42794611011274</v>
      </c>
      <c r="AC218" s="3">
        <v>4.7379990039999997</v>
      </c>
      <c r="AD218" s="2">
        <f t="shared" si="24"/>
        <v>1.4488792278536</v>
      </c>
      <c r="AH218">
        <v>0.74303842799999997</v>
      </c>
      <c r="AI218">
        <v>0.60292000000000001</v>
      </c>
      <c r="AJ218" s="7">
        <v>3.5759319120000002</v>
      </c>
      <c r="AN218">
        <v>0.534425339</v>
      </c>
      <c r="AX218" s="2"/>
    </row>
    <row r="219" spans="1:50" x14ac:dyDescent="0.2">
      <c r="A219" t="s">
        <v>60</v>
      </c>
      <c r="B219" t="s">
        <v>61</v>
      </c>
      <c r="C219">
        <v>55.529040000000002</v>
      </c>
      <c r="D219">
        <v>-133.14699999999999</v>
      </c>
      <c r="E219" t="s">
        <v>62</v>
      </c>
      <c r="F219">
        <v>-0.5</v>
      </c>
      <c r="G219">
        <v>8</v>
      </c>
      <c r="H219">
        <v>1.2</v>
      </c>
      <c r="I219">
        <v>14</v>
      </c>
      <c r="J219">
        <v>23.5619449</v>
      </c>
      <c r="K219" s="1">
        <v>0.97282079600000004</v>
      </c>
      <c r="O219" s="4">
        <f t="shared" si="18"/>
        <v>1.2821015977647057E-2</v>
      </c>
      <c r="S219">
        <v>0.92613999999999996</v>
      </c>
      <c r="T219" s="5">
        <f t="shared" si="19"/>
        <v>47.179826795720835</v>
      </c>
      <c r="U219" s="6">
        <f t="shared" si="23"/>
        <v>97.282079600000003</v>
      </c>
      <c r="V219" s="6">
        <f>AD219*(U219*1000)</f>
        <v>128210.15977647055</v>
      </c>
      <c r="W219" s="6">
        <f t="shared" si="20"/>
        <v>128.21015977647056</v>
      </c>
      <c r="AC219" s="3">
        <v>4.3201382239999999</v>
      </c>
      <c r="AD219" s="2">
        <f t="shared" si="24"/>
        <v>1.3179216594016001</v>
      </c>
      <c r="AH219">
        <v>0.90096825199999997</v>
      </c>
      <c r="AI219" t="s">
        <v>20</v>
      </c>
      <c r="AJ219" s="7" t="s">
        <v>20</v>
      </c>
      <c r="AN219" t="s">
        <v>20</v>
      </c>
      <c r="AX219" s="2"/>
    </row>
    <row r="220" spans="1:50" x14ac:dyDescent="0.2">
      <c r="A220" t="s">
        <v>60</v>
      </c>
      <c r="B220" t="s">
        <v>61</v>
      </c>
      <c r="C220">
        <v>55.529040000000002</v>
      </c>
      <c r="D220">
        <v>-133.14699999999999</v>
      </c>
      <c r="E220" t="s">
        <v>62</v>
      </c>
      <c r="F220">
        <v>-0.5</v>
      </c>
      <c r="G220">
        <v>9</v>
      </c>
      <c r="H220">
        <v>1.1000000000000001</v>
      </c>
      <c r="I220">
        <v>16</v>
      </c>
      <c r="J220">
        <v>21.59844949</v>
      </c>
      <c r="K220" s="1">
        <v>1.119481285</v>
      </c>
      <c r="O220" s="4">
        <f t="shared" si="18"/>
        <v>1.2130657850795971E-2</v>
      </c>
      <c r="S220">
        <v>0.80783000000000005</v>
      </c>
      <c r="T220" s="5">
        <f t="shared" si="19"/>
        <v>41.152827305145195</v>
      </c>
      <c r="U220" s="6">
        <f t="shared" si="23"/>
        <v>111.9481285</v>
      </c>
      <c r="V220" s="6">
        <f>AD220*(U220*1000)</f>
        <v>121306.5785079597</v>
      </c>
      <c r="W220" s="6">
        <f t="shared" si="20"/>
        <v>121.3065785079597</v>
      </c>
      <c r="AC220" s="3">
        <v>3.5724504339999998</v>
      </c>
      <c r="AD220" s="2">
        <f t="shared" si="24"/>
        <v>1.0835963060156</v>
      </c>
      <c r="AH220">
        <v>0.90435056700000005</v>
      </c>
      <c r="AI220" t="s">
        <v>20</v>
      </c>
      <c r="AJ220" s="7" t="s">
        <v>20</v>
      </c>
      <c r="AN220" t="s">
        <v>20</v>
      </c>
      <c r="AX220" s="2"/>
    </row>
    <row r="221" spans="1:50" x14ac:dyDescent="0.2">
      <c r="A221" t="s">
        <v>60</v>
      </c>
      <c r="B221" t="s">
        <v>61</v>
      </c>
      <c r="C221">
        <v>55.529040000000002</v>
      </c>
      <c r="D221">
        <v>-133.14699999999999</v>
      </c>
      <c r="E221" t="s">
        <v>62</v>
      </c>
      <c r="F221">
        <v>-0.5</v>
      </c>
      <c r="G221">
        <v>10</v>
      </c>
      <c r="H221">
        <v>1.1000000000000001</v>
      </c>
      <c r="I221">
        <v>18</v>
      </c>
      <c r="J221">
        <v>21.59844949</v>
      </c>
      <c r="K221" s="1">
        <v>1.4382226840000001</v>
      </c>
      <c r="O221" s="4">
        <f t="shared" si="18"/>
        <v>1.081212897965861E-2</v>
      </c>
      <c r="S221">
        <v>0.74787000000000003</v>
      </c>
      <c r="T221" s="5">
        <f t="shared" si="19"/>
        <v>38.098318899643409</v>
      </c>
      <c r="U221" s="6">
        <f t="shared" si="23"/>
        <v>143.82226840000001</v>
      </c>
      <c r="V221" s="6">
        <f>AD221*(U221*1000)</f>
        <v>108121.28979658609</v>
      </c>
      <c r="W221" s="6">
        <f t="shared" si="20"/>
        <v>108.12128979658608</v>
      </c>
      <c r="AC221" s="3">
        <v>2.5136560960000001</v>
      </c>
      <c r="AD221" s="2">
        <f t="shared" si="24"/>
        <v>0.7517701604864</v>
      </c>
      <c r="AH221">
        <v>1.0756035989999999</v>
      </c>
      <c r="AI221" t="s">
        <v>20</v>
      </c>
      <c r="AJ221" s="7" t="s">
        <v>20</v>
      </c>
      <c r="AN221" t="s">
        <v>20</v>
      </c>
      <c r="AX221" s="2"/>
    </row>
    <row r="222" spans="1:50" x14ac:dyDescent="0.2">
      <c r="A222" t="s">
        <v>60</v>
      </c>
      <c r="B222" t="s">
        <v>61</v>
      </c>
      <c r="C222">
        <v>55.529040000000002</v>
      </c>
      <c r="D222">
        <v>-133.14699999999999</v>
      </c>
      <c r="E222" t="s">
        <v>62</v>
      </c>
      <c r="F222">
        <v>-0.5</v>
      </c>
      <c r="G222">
        <v>11</v>
      </c>
      <c r="H222">
        <v>1.2</v>
      </c>
      <c r="I222">
        <v>20</v>
      </c>
      <c r="J222">
        <v>23.5619449</v>
      </c>
      <c r="K222" s="1">
        <v>1.3557590479999999</v>
      </c>
      <c r="O222" s="4">
        <f t="shared" si="18"/>
        <v>1.0108331997000678E-2</v>
      </c>
      <c r="S222">
        <v>0.75826000000000005</v>
      </c>
      <c r="T222" s="5">
        <f t="shared" si="19"/>
        <v>38.627610799796237</v>
      </c>
      <c r="U222" s="6">
        <f t="shared" si="23"/>
        <v>135.57590479999999</v>
      </c>
      <c r="V222" s="6">
        <f>AD222*(U222*1000)</f>
        <v>101083.31997000678</v>
      </c>
      <c r="W222" s="6">
        <f t="shared" si="20"/>
        <v>101.08331997000678</v>
      </c>
      <c r="AC222" s="3">
        <v>2.493919456</v>
      </c>
      <c r="AD222" s="2">
        <f t="shared" si="24"/>
        <v>0.74558469751040002</v>
      </c>
      <c r="AH222">
        <v>1.028017856</v>
      </c>
      <c r="AI222" t="s">
        <v>20</v>
      </c>
      <c r="AJ222" s="7" t="s">
        <v>20</v>
      </c>
      <c r="AN222" t="s">
        <v>20</v>
      </c>
      <c r="AX222" s="2"/>
    </row>
    <row r="223" spans="1:50" x14ac:dyDescent="0.2">
      <c r="A223" t="s">
        <v>60</v>
      </c>
      <c r="B223" t="s">
        <v>61</v>
      </c>
      <c r="C223">
        <v>55.529040000000002</v>
      </c>
      <c r="D223">
        <v>-133.14699999999999</v>
      </c>
      <c r="E223" t="s">
        <v>62</v>
      </c>
      <c r="F223">
        <v>-0.5</v>
      </c>
      <c r="G223">
        <v>12</v>
      </c>
      <c r="H223">
        <v>1.1000000000000001</v>
      </c>
      <c r="I223">
        <v>22</v>
      </c>
      <c r="J223">
        <v>21.59844949</v>
      </c>
      <c r="K223" s="1">
        <v>1.4154016009999999</v>
      </c>
      <c r="O223" s="4">
        <f t="shared" si="18"/>
        <v>1.2924979855729208E-2</v>
      </c>
      <c r="S223">
        <v>0.87668999999999997</v>
      </c>
      <c r="T223" s="5">
        <f t="shared" si="19"/>
        <v>44.660723382577693</v>
      </c>
      <c r="U223" s="6">
        <f t="shared" si="23"/>
        <v>141.54016009999998</v>
      </c>
      <c r="V223" s="6">
        <f>AD223*(U223*1000)</f>
        <v>129249.79855729207</v>
      </c>
      <c r="W223" s="6">
        <f t="shared" si="20"/>
        <v>129.24979855729208</v>
      </c>
      <c r="AC223" s="3">
        <v>3.0286427119999999</v>
      </c>
      <c r="AD223" s="2">
        <f t="shared" si="24"/>
        <v>0.91316696594080005</v>
      </c>
      <c r="AH223">
        <v>1.2408684299999999</v>
      </c>
      <c r="AI223">
        <v>1.0122899999999999</v>
      </c>
      <c r="AJ223" s="7">
        <v>3.6062234420000001</v>
      </c>
      <c r="AN223">
        <v>1.4327968870000001</v>
      </c>
      <c r="AX223" s="2"/>
    </row>
    <row r="224" spans="1:50" x14ac:dyDescent="0.2">
      <c r="A224" t="s">
        <v>60</v>
      </c>
      <c r="B224" t="s">
        <v>61</v>
      </c>
      <c r="C224">
        <v>55.529040000000002</v>
      </c>
      <c r="D224">
        <v>-133.14699999999999</v>
      </c>
      <c r="E224" t="s">
        <v>62</v>
      </c>
      <c r="F224">
        <v>-0.5</v>
      </c>
      <c r="G224">
        <v>13</v>
      </c>
      <c r="H224">
        <v>1</v>
      </c>
      <c r="I224">
        <v>24</v>
      </c>
      <c r="J224">
        <v>19.63495408</v>
      </c>
      <c r="K224" s="1">
        <v>1.461674414</v>
      </c>
      <c r="O224" s="4">
        <f t="shared" si="18"/>
        <v>1.5822691618679632E-2</v>
      </c>
      <c r="S224">
        <v>0.97338999999999998</v>
      </c>
      <c r="T224" s="5">
        <f t="shared" si="19"/>
        <v>49.586856851757517</v>
      </c>
      <c r="U224" s="6">
        <f t="shared" si="23"/>
        <v>146.1674414</v>
      </c>
      <c r="V224" s="6">
        <f>AD224*(U224*1000)</f>
        <v>158226.91618679633</v>
      </c>
      <c r="W224" s="6">
        <f t="shared" si="20"/>
        <v>158.22691618679633</v>
      </c>
      <c r="AC224" s="3">
        <v>3.568966756</v>
      </c>
      <c r="AD224" s="2">
        <f t="shared" si="24"/>
        <v>1.0825045213304001</v>
      </c>
      <c r="AH224">
        <v>1.422779258</v>
      </c>
      <c r="AI224" t="s">
        <v>20</v>
      </c>
      <c r="AJ224" s="7" t="s">
        <v>20</v>
      </c>
      <c r="AN224" t="s">
        <v>20</v>
      </c>
      <c r="AX224" s="2"/>
    </row>
    <row r="225" spans="1:50" x14ac:dyDescent="0.2">
      <c r="A225" t="s">
        <v>60</v>
      </c>
      <c r="B225" t="s">
        <v>61</v>
      </c>
      <c r="C225">
        <v>55.529040000000002</v>
      </c>
      <c r="D225">
        <v>-133.14699999999999</v>
      </c>
      <c r="E225" t="s">
        <v>62</v>
      </c>
      <c r="F225">
        <v>-0.5</v>
      </c>
      <c r="G225">
        <v>14</v>
      </c>
      <c r="H225">
        <v>1.1000000000000001</v>
      </c>
      <c r="I225">
        <v>26</v>
      </c>
      <c r="J225">
        <v>21.59844949</v>
      </c>
      <c r="K225" s="1">
        <v>1.504677917</v>
      </c>
      <c r="O225" s="4">
        <f t="shared" si="18"/>
        <v>1.1893264848109509E-2</v>
      </c>
      <c r="S225">
        <v>0.81305000000000005</v>
      </c>
      <c r="T225" s="5">
        <f t="shared" si="19"/>
        <v>41.418746816097816</v>
      </c>
      <c r="U225" s="6">
        <f t="shared" si="23"/>
        <v>150.46779169999999</v>
      </c>
      <c r="V225" s="6">
        <f>AD225*(U225*1000)</f>
        <v>118932.64848109511</v>
      </c>
      <c r="W225" s="6">
        <f t="shared" si="20"/>
        <v>118.93264848109511</v>
      </c>
      <c r="AC225" s="3">
        <v>2.6369782150000001</v>
      </c>
      <c r="AD225" s="2">
        <f t="shared" si="24"/>
        <v>0.79041931258100007</v>
      </c>
      <c r="AH225">
        <v>1.2233783810000001</v>
      </c>
      <c r="AI225" t="s">
        <v>20</v>
      </c>
      <c r="AJ225" s="7" t="s">
        <v>20</v>
      </c>
      <c r="AN225" t="s">
        <v>20</v>
      </c>
      <c r="AX225" s="2"/>
    </row>
    <row r="226" spans="1:50" x14ac:dyDescent="0.2">
      <c r="A226" t="s">
        <v>60</v>
      </c>
      <c r="B226" t="s">
        <v>61</v>
      </c>
      <c r="C226">
        <v>55.529040000000002</v>
      </c>
      <c r="D226">
        <v>-133.14699999999999</v>
      </c>
      <c r="E226" t="s">
        <v>62</v>
      </c>
      <c r="F226">
        <v>-0.5</v>
      </c>
      <c r="G226">
        <v>15</v>
      </c>
      <c r="H226">
        <v>1.1000000000000001</v>
      </c>
      <c r="I226">
        <v>28</v>
      </c>
      <c r="J226">
        <v>21.59844949</v>
      </c>
      <c r="K226" s="1">
        <v>1.4333311289999999</v>
      </c>
      <c r="O226" s="4">
        <f t="shared" si="18"/>
        <v>9.6660033934602152E-3</v>
      </c>
      <c r="S226">
        <v>0.66247999999999996</v>
      </c>
      <c r="T226" s="5">
        <f t="shared" si="19"/>
        <v>33.748344370860927</v>
      </c>
      <c r="U226" s="6">
        <f t="shared" si="23"/>
        <v>143.3331129</v>
      </c>
      <c r="V226" s="6">
        <f>AD226*(U226*1000)</f>
        <v>96660.033934602165</v>
      </c>
      <c r="W226" s="6">
        <f t="shared" si="20"/>
        <v>96.660033934602168</v>
      </c>
      <c r="AC226" s="3">
        <v>2.2666975969999998</v>
      </c>
      <c r="AD226" s="2">
        <f t="shared" si="24"/>
        <v>0.67437336689979999</v>
      </c>
      <c r="AH226">
        <v>0.94955320600000004</v>
      </c>
      <c r="AI226" t="s">
        <v>20</v>
      </c>
      <c r="AJ226" s="7" t="s">
        <v>20</v>
      </c>
      <c r="AN226" t="s">
        <v>20</v>
      </c>
      <c r="AX226" s="2"/>
    </row>
    <row r="227" spans="1:50" x14ac:dyDescent="0.2">
      <c r="A227" t="s">
        <v>63</v>
      </c>
      <c r="B227" t="s">
        <v>64</v>
      </c>
      <c r="C227">
        <v>55.344914000000003</v>
      </c>
      <c r="D227">
        <v>-133.00110000000001</v>
      </c>
      <c r="E227" t="s">
        <v>65</v>
      </c>
      <c r="F227">
        <v>-0.51</v>
      </c>
      <c r="G227">
        <v>1</v>
      </c>
      <c r="H227">
        <v>1.1000000000000001</v>
      </c>
      <c r="I227">
        <v>0</v>
      </c>
      <c r="J227">
        <v>21.59844949</v>
      </c>
      <c r="K227" s="1">
        <v>2.361498681</v>
      </c>
      <c r="L227" s="1">
        <f>AVERAGE(K227:K241)</f>
        <v>1.7674834907333332</v>
      </c>
      <c r="M227" s="1">
        <f>STDEV(K227:K241)</f>
        <v>0.3716184030701174</v>
      </c>
      <c r="N227" s="1">
        <f>M227/SQRT(COUNT(K227:K241))</f>
        <v>9.5951459082317322E-2</v>
      </c>
      <c r="O227" s="4">
        <f t="shared" si="18"/>
        <v>1.8008703140294312E-2</v>
      </c>
      <c r="P227" s="4">
        <f>AVERAGE(O227:O241)</f>
        <v>8.2928669045732629E-3</v>
      </c>
      <c r="Q227" s="4">
        <f>STDEV(O227:O241)</f>
        <v>4.4031730957045257E-3</v>
      </c>
      <c r="R227" s="4">
        <f>Q227/SQRT(COUNT(O227:O241))</f>
        <v>1.1368944046754789E-3</v>
      </c>
      <c r="S227">
        <v>1.2070000000000001</v>
      </c>
      <c r="T227" s="5">
        <f t="shared" si="19"/>
        <v>61.487519103413149</v>
      </c>
      <c r="U227" s="6">
        <f t="shared" si="23"/>
        <v>236.14986809999999</v>
      </c>
      <c r="V227" s="6">
        <f>AD227*(U227*1000)</f>
        <v>180087.0314029431</v>
      </c>
      <c r="W227" s="6">
        <f t="shared" si="20"/>
        <v>180.0870314029431</v>
      </c>
      <c r="X227" s="6">
        <f>AVERAGE(W227:W241)</f>
        <v>87.816732619217859</v>
      </c>
      <c r="Y227" s="6">
        <f>STDEV(W227:W241)</f>
        <v>37.796308586667088</v>
      </c>
      <c r="Z227" s="6">
        <f>Y227/SQRT(COUNT(W227:W241))</f>
        <v>9.7589649136185344</v>
      </c>
      <c r="AA227" s="6">
        <f>SUM(W227:W241)</f>
        <v>1317.2509892882679</v>
      </c>
      <c r="AC227" s="3">
        <v>2.5482004680000001</v>
      </c>
      <c r="AD227" s="2">
        <f>0.3134*(AC227-0.1149)</f>
        <v>0.76259636667120001</v>
      </c>
      <c r="AE227" s="2">
        <f>AVERAGE(AD227:AD241)</f>
        <v>0.51012906445004291</v>
      </c>
      <c r="AF227" s="2">
        <f>STDEV(AD227:AD241)</f>
        <v>0.15755857002545612</v>
      </c>
      <c r="AG227" s="2">
        <f>AF227/SQRT(COUNT(AD227:AD241))</f>
        <v>4.2109299098949088E-2</v>
      </c>
      <c r="AH227">
        <v>2.8503289089999999</v>
      </c>
      <c r="AI227" t="s">
        <v>20</v>
      </c>
      <c r="AJ227" s="7" t="s">
        <v>20</v>
      </c>
      <c r="AK227" s="7" t="e">
        <f>AVERAGE(AJ227:AJ241)</f>
        <v>#DIV/0!</v>
      </c>
      <c r="AL227" s="7" t="e">
        <f>STDEV(AJ227:AJ241)</f>
        <v>#DIV/0!</v>
      </c>
      <c r="AM227" s="7" t="e">
        <f>AL227/SQRT(COUNT(AJ227:AJ241))</f>
        <v>#DIV/0!</v>
      </c>
      <c r="AN227" t="s">
        <v>20</v>
      </c>
      <c r="AX227" s="2"/>
    </row>
    <row r="228" spans="1:50" x14ac:dyDescent="0.2">
      <c r="A228" t="s">
        <v>63</v>
      </c>
      <c r="B228" t="s">
        <v>64</v>
      </c>
      <c r="C228">
        <v>55.344914000000003</v>
      </c>
      <c r="D228">
        <v>-133.00110000000001</v>
      </c>
      <c r="E228" t="s">
        <v>65</v>
      </c>
      <c r="F228">
        <v>-0.51</v>
      </c>
      <c r="G228">
        <v>2</v>
      </c>
      <c r="H228">
        <v>1.1000000000000001</v>
      </c>
      <c r="I228">
        <v>2</v>
      </c>
      <c r="J228">
        <v>21.59844949</v>
      </c>
      <c r="K228" s="1">
        <v>2.1109135640000001</v>
      </c>
      <c r="O228" s="4">
        <f t="shared" si="18"/>
        <v>1.7723431886342358E-2</v>
      </c>
      <c r="S228">
        <v>1.22943</v>
      </c>
      <c r="T228" s="5">
        <f t="shared" si="19"/>
        <v>62.630157921548658</v>
      </c>
      <c r="U228" s="6">
        <f t="shared" si="23"/>
        <v>211.0913564</v>
      </c>
      <c r="V228" s="6">
        <f>AD228*(U228*1000)</f>
        <v>177234.31886342354</v>
      </c>
      <c r="W228" s="6">
        <f t="shared" si="20"/>
        <v>177.23431886342354</v>
      </c>
      <c r="AC228" s="3">
        <v>2.7939349409999998</v>
      </c>
      <c r="AD228" s="2">
        <f>0.3134*(AC228-0.1149)</f>
        <v>0.8396095505094</v>
      </c>
      <c r="AH228">
        <v>2.595220463</v>
      </c>
      <c r="AI228" t="s">
        <v>20</v>
      </c>
      <c r="AJ228" s="7" t="s">
        <v>20</v>
      </c>
      <c r="AN228" t="s">
        <v>20</v>
      </c>
    </row>
    <row r="229" spans="1:50" x14ac:dyDescent="0.2">
      <c r="A229" t="s">
        <v>63</v>
      </c>
      <c r="B229" t="s">
        <v>64</v>
      </c>
      <c r="C229">
        <v>55.344914000000003</v>
      </c>
      <c r="D229">
        <v>-133.00110000000001</v>
      </c>
      <c r="E229" t="s">
        <v>65</v>
      </c>
      <c r="F229">
        <v>-0.51</v>
      </c>
      <c r="G229">
        <v>3</v>
      </c>
      <c r="H229">
        <v>1.1000000000000001</v>
      </c>
      <c r="I229">
        <v>4</v>
      </c>
      <c r="J229">
        <v>21.59844949</v>
      </c>
      <c r="K229" s="1">
        <v>1.2246781879999999</v>
      </c>
      <c r="O229" s="4">
        <f t="shared" si="18"/>
        <v>8.7267594346595034E-3</v>
      </c>
      <c r="S229">
        <v>0.59657000000000004</v>
      </c>
      <c r="T229" s="5">
        <f t="shared" si="19"/>
        <v>30.390728476821199</v>
      </c>
      <c r="U229" s="6">
        <f t="shared" si="23"/>
        <v>122.46781879999999</v>
      </c>
      <c r="V229" s="6">
        <f>AD229*(U229*1000)</f>
        <v>87267.59434659504</v>
      </c>
      <c r="W229" s="6">
        <f t="shared" si="20"/>
        <v>87.267594346595047</v>
      </c>
      <c r="AC229" s="3">
        <v>2.3885940699999999</v>
      </c>
      <c r="AD229" s="2">
        <f>0.3134*(AC229-0.1149)</f>
        <v>0.71257572153799997</v>
      </c>
      <c r="AH229">
        <v>0.73060626699999998</v>
      </c>
      <c r="AI229" t="s">
        <v>20</v>
      </c>
      <c r="AJ229" s="7" t="s">
        <v>20</v>
      </c>
      <c r="AN229" t="s">
        <v>20</v>
      </c>
    </row>
    <row r="230" spans="1:50" x14ac:dyDescent="0.2">
      <c r="A230" t="s">
        <v>63</v>
      </c>
      <c r="B230" t="s">
        <v>64</v>
      </c>
      <c r="C230">
        <v>55.344914000000003</v>
      </c>
      <c r="D230">
        <v>-133.00110000000001</v>
      </c>
      <c r="E230" t="s">
        <v>65</v>
      </c>
      <c r="F230">
        <v>-0.51</v>
      </c>
      <c r="G230">
        <v>4</v>
      </c>
      <c r="H230">
        <v>1.3</v>
      </c>
      <c r="I230">
        <v>6</v>
      </c>
      <c r="J230">
        <v>25.52544031</v>
      </c>
      <c r="K230" s="1">
        <v>1.024248737</v>
      </c>
      <c r="O230" s="4">
        <f t="shared" si="18"/>
        <v>6.1176993608875957E-3</v>
      </c>
      <c r="S230">
        <v>0.49052000000000001</v>
      </c>
      <c r="T230" s="5">
        <f t="shared" si="19"/>
        <v>24.988283239938873</v>
      </c>
      <c r="U230" s="6">
        <f t="shared" si="23"/>
        <v>102.42487369999999</v>
      </c>
      <c r="V230" s="6">
        <f>AD230*(U230*1000)</f>
        <v>61176.993608875964</v>
      </c>
      <c r="W230" s="6">
        <f t="shared" si="20"/>
        <v>61.176993608875961</v>
      </c>
      <c r="AC230" s="3">
        <v>2.0207279929999999</v>
      </c>
      <c r="AD230" s="2">
        <f>0.3134*(AC230-0.1149)</f>
        <v>0.59728649300619996</v>
      </c>
      <c r="AH230">
        <v>0.50241449000000005</v>
      </c>
      <c r="AI230" t="s">
        <v>20</v>
      </c>
      <c r="AJ230" s="7" t="s">
        <v>20</v>
      </c>
      <c r="AN230" t="s">
        <v>20</v>
      </c>
    </row>
    <row r="231" spans="1:50" x14ac:dyDescent="0.2">
      <c r="A231" t="s">
        <v>63</v>
      </c>
      <c r="B231" t="s">
        <v>64</v>
      </c>
      <c r="C231">
        <v>55.344914000000003</v>
      </c>
      <c r="D231">
        <v>-133.00110000000001</v>
      </c>
      <c r="E231" t="s">
        <v>65</v>
      </c>
      <c r="F231">
        <v>-0.51</v>
      </c>
      <c r="G231">
        <v>5</v>
      </c>
      <c r="H231">
        <v>1.1000000000000001</v>
      </c>
      <c r="I231">
        <v>8</v>
      </c>
      <c r="J231">
        <v>21.59844949</v>
      </c>
      <c r="K231" s="1">
        <v>1.457876873</v>
      </c>
      <c r="O231" s="4">
        <f t="shared" si="18"/>
        <v>6.3167311754994361E-3</v>
      </c>
      <c r="S231">
        <v>0.44788</v>
      </c>
      <c r="T231" s="5">
        <f t="shared" si="19"/>
        <v>22.816097809475295</v>
      </c>
      <c r="U231" s="6">
        <f t="shared" si="23"/>
        <v>145.78768730000002</v>
      </c>
      <c r="V231" s="6">
        <f>AD231*(U231*1000)</f>
        <v>63167.311754994371</v>
      </c>
      <c r="W231" s="6">
        <f t="shared" si="20"/>
        <v>63.167311754994373</v>
      </c>
      <c r="AC231" s="3">
        <v>1.4974236080000001</v>
      </c>
      <c r="AD231" s="2">
        <f>0.3134*(AC231-0.1149)</f>
        <v>0.43328289874720005</v>
      </c>
      <c r="AH231">
        <v>0.65295389400000003</v>
      </c>
      <c r="AI231" t="s">
        <v>20</v>
      </c>
      <c r="AJ231" s="7" t="s">
        <v>20</v>
      </c>
      <c r="AN231" t="s">
        <v>20</v>
      </c>
    </row>
    <row r="232" spans="1:50" x14ac:dyDescent="0.2">
      <c r="A232" t="s">
        <v>63</v>
      </c>
      <c r="B232" t="s">
        <v>64</v>
      </c>
      <c r="C232">
        <v>55.344914000000003</v>
      </c>
      <c r="D232">
        <v>-133.00110000000001</v>
      </c>
      <c r="E232" t="s">
        <v>65</v>
      </c>
      <c r="F232">
        <v>-0.51</v>
      </c>
      <c r="G232">
        <v>6</v>
      </c>
      <c r="H232">
        <v>1.3</v>
      </c>
      <c r="I232">
        <v>10</v>
      </c>
      <c r="J232">
        <v>25.52544031</v>
      </c>
      <c r="K232" s="1">
        <v>1.4743216779999999</v>
      </c>
      <c r="O232" s="4">
        <f t="shared" si="18"/>
        <v>6.7554133228267133E-3</v>
      </c>
      <c r="S232">
        <v>0.56742999999999999</v>
      </c>
      <c r="T232" s="5">
        <f t="shared" si="19"/>
        <v>28.906265919510954</v>
      </c>
      <c r="U232" s="6">
        <f t="shared" si="23"/>
        <v>147.4321678</v>
      </c>
      <c r="V232" s="6">
        <f>AD232*(U232*1000)</f>
        <v>67554.133228267136</v>
      </c>
      <c r="W232" s="6">
        <f t="shared" si="20"/>
        <v>67.554133228267133</v>
      </c>
      <c r="AC232" s="3">
        <v>1.5769448070000001</v>
      </c>
      <c r="AD232" s="2">
        <f>0.3134*(AC232-0.1149)</f>
        <v>0.45820484251380006</v>
      </c>
      <c r="AH232">
        <v>0.83657435000000002</v>
      </c>
      <c r="AI232" t="s">
        <v>20</v>
      </c>
      <c r="AJ232" s="7" t="s">
        <v>20</v>
      </c>
      <c r="AN232" t="s">
        <v>20</v>
      </c>
    </row>
    <row r="233" spans="1:50" x14ac:dyDescent="0.2">
      <c r="A233" t="s">
        <v>63</v>
      </c>
      <c r="B233" t="s">
        <v>64</v>
      </c>
      <c r="C233">
        <v>55.344914000000003</v>
      </c>
      <c r="D233">
        <v>-133.00110000000001</v>
      </c>
      <c r="E233" t="s">
        <v>65</v>
      </c>
      <c r="F233">
        <v>-0.51</v>
      </c>
      <c r="G233">
        <v>7</v>
      </c>
      <c r="H233">
        <v>1.1000000000000001</v>
      </c>
      <c r="I233">
        <v>12</v>
      </c>
      <c r="J233">
        <v>21.59844949</v>
      </c>
      <c r="K233" s="1">
        <v>1.7539573850000001</v>
      </c>
      <c r="O233" s="4">
        <f t="shared" si="18"/>
        <v>9.0064065385470765E-3</v>
      </c>
      <c r="S233">
        <v>0.63558000000000003</v>
      </c>
      <c r="T233" s="5">
        <f t="shared" si="19"/>
        <v>32.377992868059096</v>
      </c>
      <c r="U233" s="6">
        <f t="shared" si="23"/>
        <v>175.39573850000002</v>
      </c>
      <c r="V233" s="6">
        <f>AD233*(U233*1000)</f>
        <v>90064.065385470793</v>
      </c>
      <c r="W233" s="6">
        <f t="shared" si="20"/>
        <v>90.064065385470798</v>
      </c>
      <c r="AC233" s="3">
        <v>1.753351224</v>
      </c>
      <c r="AD233" s="2">
        <f>0.3134*(AC233-0.1149)</f>
        <v>0.51349061360159998</v>
      </c>
      <c r="AH233">
        <v>1.114780235</v>
      </c>
      <c r="AI233" t="s">
        <v>20</v>
      </c>
      <c r="AJ233" s="7" t="s">
        <v>20</v>
      </c>
      <c r="AN233" t="s">
        <v>20</v>
      </c>
    </row>
    <row r="234" spans="1:50" x14ac:dyDescent="0.2">
      <c r="A234" t="s">
        <v>63</v>
      </c>
      <c r="B234" t="s">
        <v>64</v>
      </c>
      <c r="C234">
        <v>55.344914000000003</v>
      </c>
      <c r="D234">
        <v>-133.00110000000001</v>
      </c>
      <c r="E234" t="s">
        <v>65</v>
      </c>
      <c r="F234">
        <v>-0.51</v>
      </c>
      <c r="G234">
        <v>8</v>
      </c>
      <c r="H234">
        <v>1.3</v>
      </c>
      <c r="I234">
        <v>14</v>
      </c>
      <c r="J234">
        <v>25.52544031</v>
      </c>
      <c r="K234" s="1">
        <v>1.859345791</v>
      </c>
      <c r="O234" s="4">
        <f t="shared" si="18"/>
        <v>7.8174699436497613E-3</v>
      </c>
      <c r="S234">
        <v>0.66539999999999999</v>
      </c>
      <c r="T234" s="5">
        <f t="shared" si="19"/>
        <v>33.897096281202245</v>
      </c>
      <c r="U234" s="6">
        <f t="shared" si="23"/>
        <v>185.93457910000001</v>
      </c>
      <c r="V234" s="6">
        <f>AD234*(U234*1000)</f>
        <v>78174.699436497613</v>
      </c>
      <c r="W234" s="6">
        <f t="shared" si="20"/>
        <v>78.174699436497619</v>
      </c>
      <c r="AC234" s="3">
        <v>1.4564506159999999</v>
      </c>
      <c r="AD234" s="2">
        <f>0.3134*(AC234-0.1149)</f>
        <v>0.42044196305440001</v>
      </c>
      <c r="AH234">
        <v>1.237208689</v>
      </c>
      <c r="AI234" t="s">
        <v>20</v>
      </c>
      <c r="AJ234" s="7" t="s">
        <v>20</v>
      </c>
      <c r="AN234" t="s">
        <v>20</v>
      </c>
    </row>
    <row r="235" spans="1:50" x14ac:dyDescent="0.2">
      <c r="A235" t="s">
        <v>63</v>
      </c>
      <c r="B235" t="s">
        <v>64</v>
      </c>
      <c r="C235">
        <v>55.344914000000003</v>
      </c>
      <c r="D235">
        <v>-133.00110000000001</v>
      </c>
      <c r="E235" t="s">
        <v>65</v>
      </c>
      <c r="F235">
        <v>-0.51</v>
      </c>
      <c r="G235">
        <v>9</v>
      </c>
      <c r="H235">
        <v>1.3</v>
      </c>
      <c r="I235">
        <v>16</v>
      </c>
      <c r="J235">
        <v>25.52544031</v>
      </c>
      <c r="K235" s="1">
        <v>1.836183017</v>
      </c>
      <c r="O235" s="4">
        <f t="shared" si="18"/>
        <v>7.3624334383497253E-3</v>
      </c>
      <c r="S235">
        <v>0.62655000000000005</v>
      </c>
      <c r="T235" s="5">
        <f t="shared" si="19"/>
        <v>31.917982679572088</v>
      </c>
      <c r="U235" s="6">
        <f t="shared" si="23"/>
        <v>183.61830169999999</v>
      </c>
      <c r="V235" s="6">
        <f>AD235*(U235*1000)</f>
        <v>73624.334383497247</v>
      </c>
      <c r="W235" s="6">
        <f t="shared" si="20"/>
        <v>73.624334383497242</v>
      </c>
      <c r="AC235" s="3">
        <v>1.3943002259999999</v>
      </c>
      <c r="AD235" s="2">
        <f>0.3134*(AC235-0.1149)</f>
        <v>0.40096403082839999</v>
      </c>
      <c r="AH235">
        <v>1.150460469</v>
      </c>
      <c r="AI235" t="s">
        <v>20</v>
      </c>
      <c r="AJ235" s="7" t="s">
        <v>20</v>
      </c>
      <c r="AN235" t="s">
        <v>20</v>
      </c>
    </row>
    <row r="236" spans="1:50" x14ac:dyDescent="0.2">
      <c r="A236" t="s">
        <v>63</v>
      </c>
      <c r="B236" t="s">
        <v>64</v>
      </c>
      <c r="C236">
        <v>55.344914000000003</v>
      </c>
      <c r="D236">
        <v>-133.00110000000001</v>
      </c>
      <c r="E236" t="s">
        <v>65</v>
      </c>
      <c r="F236">
        <v>-0.51</v>
      </c>
      <c r="G236">
        <v>10</v>
      </c>
      <c r="H236">
        <v>1.2</v>
      </c>
      <c r="I236">
        <v>18</v>
      </c>
      <c r="J236">
        <v>23.5619449</v>
      </c>
      <c r="K236" s="1">
        <v>1.7943416889999999</v>
      </c>
      <c r="O236" s="4">
        <f t="shared" si="18"/>
        <v>8.3081624579077074E-3</v>
      </c>
      <c r="S236">
        <v>0.64476999999999995</v>
      </c>
      <c r="T236" s="5">
        <f t="shared" si="19"/>
        <v>32.846153846153847</v>
      </c>
      <c r="U236" s="6">
        <f t="shared" si="23"/>
        <v>179.4341689</v>
      </c>
      <c r="V236" s="6">
        <f>AD236*(U236*1000)</f>
        <v>83081.624579077092</v>
      </c>
      <c r="W236" s="6">
        <f t="shared" si="20"/>
        <v>83.081624579077086</v>
      </c>
      <c r="AC236" s="3">
        <v>1.592309341</v>
      </c>
      <c r="AD236" s="2">
        <f>0.3134*(AC236-0.1149)</f>
        <v>0.46302008746939999</v>
      </c>
      <c r="AH236">
        <v>1.156937691</v>
      </c>
      <c r="AI236" t="s">
        <v>20</v>
      </c>
      <c r="AJ236" s="7" t="s">
        <v>20</v>
      </c>
      <c r="AN236" t="s">
        <v>20</v>
      </c>
    </row>
    <row r="237" spans="1:50" x14ac:dyDescent="0.2">
      <c r="A237" t="s">
        <v>63</v>
      </c>
      <c r="B237" t="s">
        <v>64</v>
      </c>
      <c r="C237">
        <v>55.344914000000003</v>
      </c>
      <c r="D237">
        <v>-133.00110000000001</v>
      </c>
      <c r="E237" t="s">
        <v>65</v>
      </c>
      <c r="F237">
        <v>-0.51</v>
      </c>
      <c r="G237">
        <v>11</v>
      </c>
      <c r="H237">
        <v>1.1000000000000001</v>
      </c>
      <c r="I237">
        <v>20</v>
      </c>
      <c r="J237">
        <v>21.59844949</v>
      </c>
      <c r="K237" s="1">
        <v>1.5073345890000001</v>
      </c>
      <c r="O237" s="4">
        <f t="shared" si="18"/>
        <v>7.0044402897379808E-3</v>
      </c>
      <c r="S237">
        <v>0.48964000000000002</v>
      </c>
      <c r="T237" s="5">
        <f t="shared" si="19"/>
        <v>24.943453897096283</v>
      </c>
      <c r="U237" s="6">
        <f t="shared" si="23"/>
        <v>150.73345890000002</v>
      </c>
      <c r="V237" s="6">
        <f>AD237*(U237*1000)</f>
        <v>70044.402897379827</v>
      </c>
      <c r="W237" s="6">
        <f t="shared" si="20"/>
        <v>70.044402897379825</v>
      </c>
      <c r="AC237" s="3">
        <v>1.5976392370000001</v>
      </c>
      <c r="AD237" s="2">
        <f>0.3134*(AC237-0.1149)</f>
        <v>0.46469047687580006</v>
      </c>
      <c r="AH237">
        <v>0.73805130799999996</v>
      </c>
      <c r="AI237" t="s">
        <v>20</v>
      </c>
      <c r="AJ237" s="7" t="s">
        <v>20</v>
      </c>
      <c r="AN237" t="s">
        <v>20</v>
      </c>
    </row>
    <row r="238" spans="1:50" x14ac:dyDescent="0.2">
      <c r="A238" t="s">
        <v>63</v>
      </c>
      <c r="B238" t="s">
        <v>64</v>
      </c>
      <c r="C238">
        <v>55.344914000000003</v>
      </c>
      <c r="D238">
        <v>-133.00110000000001</v>
      </c>
      <c r="E238" t="s">
        <v>65</v>
      </c>
      <c r="F238">
        <v>-0.51</v>
      </c>
      <c r="G238">
        <v>12</v>
      </c>
      <c r="H238">
        <v>1.3</v>
      </c>
      <c r="I238">
        <v>22</v>
      </c>
      <c r="J238">
        <v>25.52544031</v>
      </c>
      <c r="K238" s="1">
        <v>1.820437549</v>
      </c>
      <c r="O238" s="4">
        <f t="shared" si="18"/>
        <v>6.5811618594410074E-3</v>
      </c>
      <c r="S238">
        <v>0.55715000000000003</v>
      </c>
      <c r="T238" s="5">
        <f t="shared" si="19"/>
        <v>28.382577687213452</v>
      </c>
      <c r="U238" s="6">
        <f t="shared" si="23"/>
        <v>182.04375490000001</v>
      </c>
      <c r="V238" s="6">
        <f>AD238*(U238*1000)</f>
        <v>65811.618594410073</v>
      </c>
      <c r="W238" s="6">
        <f t="shared" si="20"/>
        <v>65.811618594410078</v>
      </c>
      <c r="AC238" s="3">
        <v>1.2684270820000001</v>
      </c>
      <c r="AD238" s="2">
        <f>0.3134*(AC238-0.1149)</f>
        <v>0.36151538749880002</v>
      </c>
      <c r="AH238">
        <v>1.0142567810000001</v>
      </c>
      <c r="AI238" t="s">
        <v>20</v>
      </c>
      <c r="AJ238" s="7" t="s">
        <v>20</v>
      </c>
      <c r="AN238" t="s">
        <v>20</v>
      </c>
    </row>
    <row r="239" spans="1:50" x14ac:dyDescent="0.2">
      <c r="A239" t="s">
        <v>63</v>
      </c>
      <c r="B239" t="s">
        <v>64</v>
      </c>
      <c r="C239">
        <v>55.344914000000003</v>
      </c>
      <c r="D239">
        <v>-133.00110000000001</v>
      </c>
      <c r="E239" t="s">
        <v>65</v>
      </c>
      <c r="F239">
        <v>-0.51</v>
      </c>
      <c r="G239">
        <v>13</v>
      </c>
      <c r="H239">
        <v>1.1000000000000001</v>
      </c>
      <c r="I239">
        <v>24</v>
      </c>
      <c r="J239">
        <v>21.59844949</v>
      </c>
      <c r="K239" s="1">
        <v>1.965445715</v>
      </c>
      <c r="O239" s="4">
        <f t="shared" si="18"/>
        <v>7.1077295660629241E-3</v>
      </c>
      <c r="S239">
        <v>0.51261000000000001</v>
      </c>
      <c r="T239" s="5">
        <f t="shared" si="19"/>
        <v>26.113601630157923</v>
      </c>
      <c r="U239" s="6">
        <f t="shared" si="23"/>
        <v>196.54457149999999</v>
      </c>
      <c r="V239" s="6">
        <f>AD239*(U239*1000)</f>
        <v>71077.295660629243</v>
      </c>
      <c r="W239" s="6">
        <f t="shared" si="20"/>
        <v>71.077295660629247</v>
      </c>
      <c r="AC239" s="3">
        <v>1.268807112</v>
      </c>
      <c r="AD239" s="2">
        <f>0.3134*(AC239-0.1149)</f>
        <v>0.36163448890080002</v>
      </c>
      <c r="AH239">
        <v>1.0075071280000001</v>
      </c>
      <c r="AI239" t="s">
        <v>20</v>
      </c>
      <c r="AJ239" s="7" t="s">
        <v>20</v>
      </c>
      <c r="AN239" t="s">
        <v>20</v>
      </c>
    </row>
    <row r="240" spans="1:50" x14ac:dyDescent="0.2">
      <c r="A240" t="s">
        <v>63</v>
      </c>
      <c r="B240" t="s">
        <v>64</v>
      </c>
      <c r="C240">
        <v>55.344914000000003</v>
      </c>
      <c r="D240">
        <v>-133.00110000000001</v>
      </c>
      <c r="E240" t="s">
        <v>65</v>
      </c>
      <c r="F240">
        <v>-0.51</v>
      </c>
      <c r="G240">
        <v>14</v>
      </c>
      <c r="H240">
        <v>1.3</v>
      </c>
      <c r="I240">
        <v>26</v>
      </c>
      <c r="J240">
        <v>25.52544031</v>
      </c>
      <c r="K240" s="1">
        <v>2.1779553780000001</v>
      </c>
      <c r="O240" s="4">
        <f t="shared" si="18"/>
        <v>0</v>
      </c>
      <c r="U240" s="6">
        <f>AVERAGE(U239,U241)</f>
        <v>205.4579621</v>
      </c>
      <c r="V240" s="6">
        <f t="shared" ref="V240" si="25">AVERAGE(V239,V241)</f>
        <v>73320.95360227878</v>
      </c>
      <c r="W240" s="6">
        <f t="shared" ref="W240" si="26">AVERAGE(W239,W241)</f>
        <v>73.320953602278777</v>
      </c>
      <c r="AH240">
        <v>-0.230188104</v>
      </c>
      <c r="AI240" t="s">
        <v>20</v>
      </c>
      <c r="AJ240" s="7" t="s">
        <v>20</v>
      </c>
      <c r="AN240" t="s">
        <v>20</v>
      </c>
    </row>
    <row r="241" spans="1:40" x14ac:dyDescent="0.2">
      <c r="A241" t="s">
        <v>63</v>
      </c>
      <c r="B241" t="s">
        <v>64</v>
      </c>
      <c r="C241">
        <v>55.344914000000003</v>
      </c>
      <c r="D241">
        <v>-133.00110000000001</v>
      </c>
      <c r="E241" t="s">
        <v>65</v>
      </c>
      <c r="F241">
        <v>-0.51</v>
      </c>
      <c r="G241">
        <v>15</v>
      </c>
      <c r="H241">
        <v>1.2</v>
      </c>
      <c r="I241">
        <v>28</v>
      </c>
      <c r="J241">
        <v>23.5619449</v>
      </c>
      <c r="K241" s="1">
        <v>2.1437135270000001</v>
      </c>
      <c r="O241" s="4">
        <f t="shared" si="18"/>
        <v>7.5564611543928297E-3</v>
      </c>
      <c r="S241">
        <v>0.59958</v>
      </c>
      <c r="T241" s="5">
        <f t="shared" si="19"/>
        <v>30.544065206316866</v>
      </c>
      <c r="U241" s="6">
        <f t="shared" si="23"/>
        <v>214.37135270000002</v>
      </c>
      <c r="V241" s="6">
        <f>AD241*(U241*1000)</f>
        <v>75564.611543928302</v>
      </c>
      <c r="W241" s="6">
        <f t="shared" si="20"/>
        <v>75.564611543928308</v>
      </c>
      <c r="AC241" s="3">
        <v>1.2396414840000001</v>
      </c>
      <c r="AD241" s="2">
        <f>0.3134*(AC241-0.1149)</f>
        <v>0.35249398108560004</v>
      </c>
      <c r="AH241">
        <v>1.285327756</v>
      </c>
      <c r="AI241" t="s">
        <v>20</v>
      </c>
      <c r="AJ241" s="7" t="s">
        <v>20</v>
      </c>
      <c r="AN241" t="s">
        <v>20</v>
      </c>
    </row>
  </sheetData>
  <sortState ref="AR2:AS17">
    <sortCondition ref="AR2:AR17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depth_30cm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2018-12-18T03:27:16Z</dcterms:created>
  <dcterms:modified xsi:type="dcterms:W3CDTF">2018-12-18T03:27:16Z</dcterms:modified>
</cp:coreProperties>
</file>