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APECS-master-repos/ALL_DATA/TIFF_seagrass/2018_data_efforts/"/>
    </mc:Choice>
  </mc:AlternateContent>
  <xr:revisionPtr revIDLastSave="0" documentId="13_ncr:1_{F8CF19D1-EFDB-C544-A184-82F9962431A0}" xr6:coauthVersionLast="38" xr6:coauthVersionMax="38" xr10:uidLastSave="{00000000-0000-0000-0000-000000000000}"/>
  <bookViews>
    <workbookView xWindow="0" yWindow="2000" windowWidth="33600" windowHeight="15760" xr2:uid="{0C28D19C-8F0B-434A-8B80-DD919547D2AF}"/>
  </bookViews>
  <sheets>
    <sheet name="ANALYSIS only fucus uppermost" sheetId="3" r:id="rId1"/>
    <sheet name="with both fucus" sheetId="1" r:id="rId2"/>
    <sheet name="slopes" sheetId="4" r:id="rId3"/>
    <sheet name="Sheet2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7" i="4" l="1"/>
  <c r="AL20" i="4" s="1"/>
  <c r="AK3" i="4"/>
  <c r="AJ3" i="4"/>
  <c r="AE17" i="4"/>
  <c r="AF17" i="4"/>
  <c r="AH17" i="4"/>
  <c r="AI17" i="4"/>
  <c r="AI20" i="4" s="1"/>
  <c r="AJ17" i="4"/>
  <c r="AJ20" i="4" s="1"/>
  <c r="AK17" i="4"/>
  <c r="AK20" i="4" s="1"/>
  <c r="AE18" i="4"/>
  <c r="AF18" i="4"/>
  <c r="AH18" i="4"/>
  <c r="AH21" i="4" s="1"/>
  <c r="AI18" i="4"/>
  <c r="AI21" i="4" s="1"/>
  <c r="AJ18" i="4"/>
  <c r="AK18" i="4"/>
  <c r="AK21" i="4" s="1"/>
  <c r="AL18" i="4"/>
  <c r="AL21" i="4" s="1"/>
  <c r="AE20" i="4"/>
  <c r="AF20" i="4"/>
  <c r="AH20" i="4"/>
  <c r="AE21" i="4"/>
  <c r="AF21" i="4"/>
  <c r="AJ21" i="4"/>
  <c r="AD17" i="4"/>
  <c r="AD20" i="4" s="1"/>
  <c r="AD18" i="4"/>
  <c r="AD21" i="4" s="1"/>
  <c r="AC21" i="4"/>
  <c r="AC20" i="4"/>
  <c r="AC17" i="4"/>
  <c r="AC18" i="4"/>
  <c r="AI3" i="4" l="1"/>
  <c r="AI9" i="4" s="1"/>
  <c r="AH3" i="4"/>
  <c r="Z3" i="4"/>
  <c r="X3" i="4"/>
  <c r="T3" i="4"/>
  <c r="W3" i="4"/>
  <c r="Y3" i="4"/>
  <c r="Z4" i="4"/>
  <c r="AH4" i="4"/>
  <c r="AH5" i="4"/>
  <c r="AK5" i="4"/>
  <c r="AK4" i="4"/>
  <c r="AJ4" i="4"/>
  <c r="AB80" i="5"/>
  <c r="AA80" i="5"/>
  <c r="AB58" i="5"/>
  <c r="AA58" i="5"/>
  <c r="AB3" i="5"/>
  <c r="AB14" i="5"/>
  <c r="AB25" i="5"/>
  <c r="AB36" i="5"/>
  <c r="AB47" i="5"/>
  <c r="AB69" i="5"/>
  <c r="AB91" i="5"/>
  <c r="AB102" i="5"/>
  <c r="AB113" i="5"/>
  <c r="AB124" i="5"/>
  <c r="AB135" i="5"/>
  <c r="AB146" i="5"/>
  <c r="AB157" i="5"/>
  <c r="AB168" i="5"/>
  <c r="AB179" i="5"/>
  <c r="AB190" i="5"/>
  <c r="AB201" i="5"/>
  <c r="AB212" i="5"/>
  <c r="AB223" i="5"/>
  <c r="AB234" i="5"/>
  <c r="AB245" i="5"/>
  <c r="AB256" i="5"/>
  <c r="AB267" i="5"/>
  <c r="AB278" i="5"/>
  <c r="AA278" i="5"/>
  <c r="AA267" i="5"/>
  <c r="AA256" i="5"/>
  <c r="AA245" i="5"/>
  <c r="AA234" i="5"/>
  <c r="AA223" i="5"/>
  <c r="AA212" i="5"/>
  <c r="AA201" i="5"/>
  <c r="AA190" i="5"/>
  <c r="AA179" i="5"/>
  <c r="AA168" i="5"/>
  <c r="AA157" i="5"/>
  <c r="AA146" i="5"/>
  <c r="AA135" i="5"/>
  <c r="AA124" i="5"/>
  <c r="AA113" i="5"/>
  <c r="AA102" i="5"/>
  <c r="AA91" i="5"/>
  <c r="AA69" i="5"/>
  <c r="AA47" i="5"/>
  <c r="AA36" i="5"/>
  <c r="AA25" i="5"/>
  <c r="AA14" i="5"/>
  <c r="AA3" i="5"/>
  <c r="X288" i="5"/>
  <c r="R288" i="5"/>
  <c r="Q288" i="5"/>
  <c r="S288" i="5" s="1"/>
  <c r="V288" i="5" s="1"/>
  <c r="L288" i="5"/>
  <c r="X287" i="5"/>
  <c r="R287" i="5"/>
  <c r="Q287" i="5"/>
  <c r="S287" i="5" s="1"/>
  <c r="V287" i="5" s="1"/>
  <c r="L287" i="5"/>
  <c r="X286" i="5"/>
  <c r="R286" i="5"/>
  <c r="Q286" i="5"/>
  <c r="S286" i="5" s="1"/>
  <c r="V286" i="5" s="1"/>
  <c r="W286" i="5" s="1"/>
  <c r="L286" i="5"/>
  <c r="Y285" i="5"/>
  <c r="X285" i="5"/>
  <c r="R285" i="5"/>
  <c r="Q285" i="5"/>
  <c r="S285" i="5" s="1"/>
  <c r="V285" i="5" s="1"/>
  <c r="W285" i="5" s="1"/>
  <c r="L285" i="5"/>
  <c r="X284" i="5"/>
  <c r="R284" i="5"/>
  <c r="Q284" i="5"/>
  <c r="S284" i="5" s="1"/>
  <c r="V284" i="5" s="1"/>
  <c r="L284" i="5"/>
  <c r="Y283" i="5"/>
  <c r="X283" i="5"/>
  <c r="R283" i="5"/>
  <c r="Q283" i="5"/>
  <c r="S283" i="5" s="1"/>
  <c r="V283" i="5" s="1"/>
  <c r="W283" i="5" s="1"/>
  <c r="L283" i="5"/>
  <c r="X282" i="5"/>
  <c r="R282" i="5"/>
  <c r="Q282" i="5"/>
  <c r="S282" i="5" s="1"/>
  <c r="V282" i="5" s="1"/>
  <c r="L282" i="5"/>
  <c r="X281" i="5"/>
  <c r="R281" i="5"/>
  <c r="Q281" i="5"/>
  <c r="S281" i="5" s="1"/>
  <c r="V281" i="5" s="1"/>
  <c r="W281" i="5" s="1"/>
  <c r="L281" i="5"/>
  <c r="Y280" i="5"/>
  <c r="X280" i="5"/>
  <c r="R280" i="5"/>
  <c r="Q280" i="5"/>
  <c r="S280" i="5" s="1"/>
  <c r="V280" i="5" s="1"/>
  <c r="W280" i="5" s="1"/>
  <c r="L280" i="5"/>
  <c r="X279" i="5"/>
  <c r="R279" i="5"/>
  <c r="Q279" i="5"/>
  <c r="S279" i="5" s="1"/>
  <c r="V279" i="5" s="1"/>
  <c r="L279" i="5"/>
  <c r="X278" i="5"/>
  <c r="R278" i="5"/>
  <c r="Q278" i="5"/>
  <c r="S278" i="5" s="1"/>
  <c r="V278" i="5" s="1"/>
  <c r="W278" i="5" s="1"/>
  <c r="L278" i="5"/>
  <c r="Y277" i="5"/>
  <c r="X277" i="5"/>
  <c r="R277" i="5"/>
  <c r="Q277" i="5"/>
  <c r="S277" i="5" s="1"/>
  <c r="V277" i="5" s="1"/>
  <c r="W277" i="5" s="1"/>
  <c r="L277" i="5"/>
  <c r="X276" i="5"/>
  <c r="R276" i="5"/>
  <c r="Q276" i="5"/>
  <c r="S276" i="5" s="1"/>
  <c r="V276" i="5" s="1"/>
  <c r="L276" i="5"/>
  <c r="Y275" i="5"/>
  <c r="X275" i="5"/>
  <c r="R275" i="5"/>
  <c r="Q275" i="5"/>
  <c r="S275" i="5" s="1"/>
  <c r="V275" i="5" s="1"/>
  <c r="W275" i="5" s="1"/>
  <c r="L275" i="5"/>
  <c r="X274" i="5"/>
  <c r="R274" i="5"/>
  <c r="Q274" i="5"/>
  <c r="S274" i="5" s="1"/>
  <c r="V274" i="5" s="1"/>
  <c r="L274" i="5"/>
  <c r="X273" i="5"/>
  <c r="R273" i="5"/>
  <c r="Q273" i="5"/>
  <c r="S273" i="5" s="1"/>
  <c r="V273" i="5" s="1"/>
  <c r="W273" i="5" s="1"/>
  <c r="L273" i="5"/>
  <c r="Y272" i="5"/>
  <c r="X272" i="5"/>
  <c r="R272" i="5"/>
  <c r="Q272" i="5"/>
  <c r="S272" i="5" s="1"/>
  <c r="V272" i="5" s="1"/>
  <c r="W272" i="5" s="1"/>
  <c r="L272" i="5"/>
  <c r="X271" i="5"/>
  <c r="R271" i="5"/>
  <c r="Q271" i="5"/>
  <c r="S271" i="5" s="1"/>
  <c r="V271" i="5" s="1"/>
  <c r="L271" i="5"/>
  <c r="X270" i="5"/>
  <c r="R270" i="5"/>
  <c r="Q270" i="5"/>
  <c r="S270" i="5" s="1"/>
  <c r="V270" i="5" s="1"/>
  <c r="W270" i="5" s="1"/>
  <c r="L270" i="5"/>
  <c r="Y269" i="5"/>
  <c r="X269" i="5"/>
  <c r="R269" i="5"/>
  <c r="Q269" i="5"/>
  <c r="S269" i="5" s="1"/>
  <c r="V269" i="5" s="1"/>
  <c r="W269" i="5" s="1"/>
  <c r="L269" i="5"/>
  <c r="X268" i="5"/>
  <c r="R268" i="5"/>
  <c r="Q268" i="5"/>
  <c r="S268" i="5" s="1"/>
  <c r="V268" i="5" s="1"/>
  <c r="L268" i="5"/>
  <c r="Y267" i="5"/>
  <c r="X267" i="5"/>
  <c r="R267" i="5"/>
  <c r="Q267" i="5"/>
  <c r="S267" i="5" s="1"/>
  <c r="V267" i="5" s="1"/>
  <c r="W267" i="5" s="1"/>
  <c r="L267" i="5"/>
  <c r="L266" i="5"/>
  <c r="X265" i="5"/>
  <c r="R265" i="5"/>
  <c r="Q265" i="5"/>
  <c r="L265" i="5"/>
  <c r="X264" i="5"/>
  <c r="R264" i="5"/>
  <c r="Q264" i="5"/>
  <c r="S264" i="5" s="1"/>
  <c r="V264" i="5" s="1"/>
  <c r="L264" i="5"/>
  <c r="X263" i="5"/>
  <c r="R263" i="5"/>
  <c r="Q263" i="5"/>
  <c r="S263" i="5" s="1"/>
  <c r="V263" i="5" s="1"/>
  <c r="L263" i="5"/>
  <c r="X262" i="5"/>
  <c r="R262" i="5"/>
  <c r="Q262" i="5"/>
  <c r="S262" i="5" s="1"/>
  <c r="V262" i="5" s="1"/>
  <c r="L262" i="5"/>
  <c r="X261" i="5"/>
  <c r="R261" i="5"/>
  <c r="Q261" i="5"/>
  <c r="S261" i="5" s="1"/>
  <c r="V261" i="5" s="1"/>
  <c r="L261" i="5"/>
  <c r="X260" i="5"/>
  <c r="R260" i="5"/>
  <c r="Q260" i="5"/>
  <c r="S260" i="5" s="1"/>
  <c r="V260" i="5" s="1"/>
  <c r="L260" i="5"/>
  <c r="X259" i="5"/>
  <c r="R259" i="5"/>
  <c r="Q259" i="5"/>
  <c r="S259" i="5" s="1"/>
  <c r="V259" i="5" s="1"/>
  <c r="L259" i="5"/>
  <c r="X258" i="5"/>
  <c r="R258" i="5"/>
  <c r="Q258" i="5"/>
  <c r="S258" i="5" s="1"/>
  <c r="V258" i="5" s="1"/>
  <c r="L258" i="5"/>
  <c r="X257" i="5"/>
  <c r="R257" i="5"/>
  <c r="Q257" i="5"/>
  <c r="S257" i="5" s="1"/>
  <c r="V257" i="5" s="1"/>
  <c r="L257" i="5"/>
  <c r="X256" i="5"/>
  <c r="R256" i="5"/>
  <c r="Q256" i="5"/>
  <c r="S256" i="5" s="1"/>
  <c r="V256" i="5" s="1"/>
  <c r="L256" i="5"/>
  <c r="X255" i="5"/>
  <c r="R255" i="5"/>
  <c r="Q255" i="5"/>
  <c r="S255" i="5" s="1"/>
  <c r="V255" i="5" s="1"/>
  <c r="L255" i="5"/>
  <c r="X254" i="5"/>
  <c r="R254" i="5"/>
  <c r="Q254" i="5"/>
  <c r="S254" i="5" s="1"/>
  <c r="V254" i="5" s="1"/>
  <c r="L254" i="5"/>
  <c r="X253" i="5"/>
  <c r="R253" i="5"/>
  <c r="Q253" i="5"/>
  <c r="S253" i="5" s="1"/>
  <c r="V253" i="5" s="1"/>
  <c r="L253" i="5"/>
  <c r="X252" i="5"/>
  <c r="R252" i="5"/>
  <c r="Q252" i="5"/>
  <c r="S252" i="5" s="1"/>
  <c r="V252" i="5" s="1"/>
  <c r="L252" i="5"/>
  <c r="X251" i="5"/>
  <c r="R251" i="5"/>
  <c r="Q251" i="5"/>
  <c r="S251" i="5" s="1"/>
  <c r="V251" i="5" s="1"/>
  <c r="L251" i="5"/>
  <c r="X250" i="5"/>
  <c r="R250" i="5"/>
  <c r="Q250" i="5"/>
  <c r="S250" i="5" s="1"/>
  <c r="V250" i="5" s="1"/>
  <c r="L250" i="5"/>
  <c r="X249" i="5"/>
  <c r="R249" i="5"/>
  <c r="Q249" i="5"/>
  <c r="S249" i="5" s="1"/>
  <c r="V249" i="5" s="1"/>
  <c r="L249" i="5"/>
  <c r="X248" i="5"/>
  <c r="R248" i="5"/>
  <c r="Q248" i="5"/>
  <c r="S248" i="5" s="1"/>
  <c r="V248" i="5" s="1"/>
  <c r="L248" i="5"/>
  <c r="X247" i="5"/>
  <c r="R247" i="5"/>
  <c r="Q247" i="5"/>
  <c r="S247" i="5" s="1"/>
  <c r="V247" i="5" s="1"/>
  <c r="L247" i="5"/>
  <c r="X246" i="5"/>
  <c r="R246" i="5"/>
  <c r="Q246" i="5"/>
  <c r="S246" i="5" s="1"/>
  <c r="V246" i="5" s="1"/>
  <c r="L246" i="5"/>
  <c r="X245" i="5"/>
  <c r="R245" i="5"/>
  <c r="Q245" i="5"/>
  <c r="S245" i="5" s="1"/>
  <c r="V245" i="5" s="1"/>
  <c r="L245" i="5"/>
  <c r="X244" i="5"/>
  <c r="R244" i="5"/>
  <c r="Q244" i="5"/>
  <c r="S244" i="5" s="1"/>
  <c r="V244" i="5" s="1"/>
  <c r="L244" i="5"/>
  <c r="X243" i="5"/>
  <c r="R243" i="5"/>
  <c r="Q243" i="5"/>
  <c r="S243" i="5" s="1"/>
  <c r="V243" i="5" s="1"/>
  <c r="L243" i="5"/>
  <c r="X242" i="5"/>
  <c r="R242" i="5"/>
  <c r="Q242" i="5"/>
  <c r="S242" i="5" s="1"/>
  <c r="V242" i="5" s="1"/>
  <c r="L242" i="5"/>
  <c r="X241" i="5"/>
  <c r="R241" i="5"/>
  <c r="Q241" i="5"/>
  <c r="S241" i="5" s="1"/>
  <c r="V241" i="5" s="1"/>
  <c r="L241" i="5"/>
  <c r="X240" i="5"/>
  <c r="R240" i="5"/>
  <c r="Q240" i="5"/>
  <c r="S240" i="5" s="1"/>
  <c r="V240" i="5" s="1"/>
  <c r="L240" i="5"/>
  <c r="X239" i="5"/>
  <c r="R239" i="5"/>
  <c r="Q239" i="5"/>
  <c r="S239" i="5" s="1"/>
  <c r="V239" i="5" s="1"/>
  <c r="L239" i="5"/>
  <c r="X238" i="5"/>
  <c r="R238" i="5"/>
  <c r="Q238" i="5"/>
  <c r="S238" i="5" s="1"/>
  <c r="V238" i="5" s="1"/>
  <c r="L238" i="5"/>
  <c r="X237" i="5"/>
  <c r="R237" i="5"/>
  <c r="Q237" i="5"/>
  <c r="S237" i="5" s="1"/>
  <c r="V237" i="5" s="1"/>
  <c r="L237" i="5"/>
  <c r="X236" i="5"/>
  <c r="R236" i="5"/>
  <c r="Q236" i="5"/>
  <c r="S236" i="5" s="1"/>
  <c r="V236" i="5" s="1"/>
  <c r="L236" i="5"/>
  <c r="X235" i="5"/>
  <c r="R235" i="5"/>
  <c r="Q235" i="5"/>
  <c r="S235" i="5" s="1"/>
  <c r="V235" i="5" s="1"/>
  <c r="L235" i="5"/>
  <c r="X234" i="5"/>
  <c r="R234" i="5"/>
  <c r="Q234" i="5"/>
  <c r="S234" i="5" s="1"/>
  <c r="V234" i="5" s="1"/>
  <c r="L234" i="5"/>
  <c r="X233" i="5"/>
  <c r="R233" i="5"/>
  <c r="Q233" i="5"/>
  <c r="S233" i="5" s="1"/>
  <c r="V233" i="5" s="1"/>
  <c r="L233" i="5"/>
  <c r="X232" i="5"/>
  <c r="R232" i="5"/>
  <c r="Q232" i="5"/>
  <c r="S232" i="5" s="1"/>
  <c r="V232" i="5" s="1"/>
  <c r="L232" i="5"/>
  <c r="X231" i="5"/>
  <c r="R231" i="5"/>
  <c r="Q231" i="5"/>
  <c r="S231" i="5" s="1"/>
  <c r="V231" i="5" s="1"/>
  <c r="L231" i="5"/>
  <c r="X230" i="5"/>
  <c r="R230" i="5"/>
  <c r="Q230" i="5"/>
  <c r="S230" i="5" s="1"/>
  <c r="V230" i="5" s="1"/>
  <c r="L230" i="5"/>
  <c r="X229" i="5"/>
  <c r="R229" i="5"/>
  <c r="Q229" i="5"/>
  <c r="S229" i="5" s="1"/>
  <c r="V229" i="5" s="1"/>
  <c r="L229" i="5"/>
  <c r="X228" i="5"/>
  <c r="R228" i="5"/>
  <c r="Q228" i="5"/>
  <c r="S228" i="5" s="1"/>
  <c r="V228" i="5" s="1"/>
  <c r="L228" i="5"/>
  <c r="X227" i="5"/>
  <c r="R227" i="5"/>
  <c r="S227" i="5" s="1"/>
  <c r="V227" i="5" s="1"/>
  <c r="Q227" i="5"/>
  <c r="L227" i="5"/>
  <c r="X226" i="5"/>
  <c r="R226" i="5"/>
  <c r="Q226" i="5"/>
  <c r="S226" i="5" s="1"/>
  <c r="V226" i="5" s="1"/>
  <c r="L226" i="5"/>
  <c r="X225" i="5"/>
  <c r="S225" i="5"/>
  <c r="V225" i="5" s="1"/>
  <c r="R225" i="5"/>
  <c r="Q225" i="5"/>
  <c r="L225" i="5"/>
  <c r="X224" i="5"/>
  <c r="R224" i="5"/>
  <c r="Q224" i="5"/>
  <c r="S224" i="5" s="1"/>
  <c r="V224" i="5" s="1"/>
  <c r="L224" i="5"/>
  <c r="X223" i="5"/>
  <c r="R223" i="5"/>
  <c r="Q223" i="5"/>
  <c r="S223" i="5" s="1"/>
  <c r="V223" i="5" s="1"/>
  <c r="L223" i="5"/>
  <c r="X222" i="5"/>
  <c r="S222" i="5"/>
  <c r="V222" i="5" s="1"/>
  <c r="R222" i="5"/>
  <c r="Q222" i="5"/>
  <c r="L222" i="5"/>
  <c r="X221" i="5"/>
  <c r="R221" i="5"/>
  <c r="Q221" i="5"/>
  <c r="S221" i="5" s="1"/>
  <c r="V221" i="5" s="1"/>
  <c r="L221" i="5"/>
  <c r="X220" i="5"/>
  <c r="R220" i="5"/>
  <c r="Q220" i="5"/>
  <c r="S220" i="5" s="1"/>
  <c r="V220" i="5" s="1"/>
  <c r="L220" i="5"/>
  <c r="X219" i="5"/>
  <c r="S219" i="5"/>
  <c r="V219" i="5" s="1"/>
  <c r="R219" i="5"/>
  <c r="Q219" i="5"/>
  <c r="L219" i="5"/>
  <c r="X218" i="5"/>
  <c r="R218" i="5"/>
  <c r="Q218" i="5"/>
  <c r="S218" i="5" s="1"/>
  <c r="V218" i="5" s="1"/>
  <c r="L218" i="5"/>
  <c r="X217" i="5"/>
  <c r="R217" i="5"/>
  <c r="Q217" i="5"/>
  <c r="S217" i="5" s="1"/>
  <c r="V217" i="5" s="1"/>
  <c r="L217" i="5"/>
  <c r="X216" i="5"/>
  <c r="R216" i="5"/>
  <c r="Q216" i="5"/>
  <c r="S216" i="5" s="1"/>
  <c r="V216" i="5" s="1"/>
  <c r="L216" i="5"/>
  <c r="X215" i="5"/>
  <c r="S215" i="5"/>
  <c r="V215" i="5" s="1"/>
  <c r="R215" i="5"/>
  <c r="Q215" i="5"/>
  <c r="L215" i="5"/>
  <c r="X214" i="5"/>
  <c r="S214" i="5"/>
  <c r="V214" i="5" s="1"/>
  <c r="R214" i="5"/>
  <c r="Q214" i="5"/>
  <c r="L214" i="5"/>
  <c r="X213" i="5"/>
  <c r="R213" i="5"/>
  <c r="Q213" i="5"/>
  <c r="S213" i="5" s="1"/>
  <c r="V213" i="5" s="1"/>
  <c r="L213" i="5"/>
  <c r="X212" i="5"/>
  <c r="R212" i="5"/>
  <c r="Q212" i="5"/>
  <c r="S212" i="5" s="1"/>
  <c r="V212" i="5" s="1"/>
  <c r="L212" i="5"/>
  <c r="X211" i="5"/>
  <c r="S211" i="5"/>
  <c r="V211" i="5" s="1"/>
  <c r="R211" i="5"/>
  <c r="Q211" i="5"/>
  <c r="L211" i="5"/>
  <c r="X210" i="5"/>
  <c r="R210" i="5"/>
  <c r="S210" i="5" s="1"/>
  <c r="V210" i="5" s="1"/>
  <c r="Q210" i="5"/>
  <c r="L210" i="5"/>
  <c r="X209" i="5"/>
  <c r="R209" i="5"/>
  <c r="Q209" i="5"/>
  <c r="S209" i="5" s="1"/>
  <c r="V209" i="5" s="1"/>
  <c r="L209" i="5"/>
  <c r="X208" i="5"/>
  <c r="R208" i="5"/>
  <c r="Q208" i="5"/>
  <c r="S208" i="5" s="1"/>
  <c r="V208" i="5" s="1"/>
  <c r="L208" i="5"/>
  <c r="X207" i="5"/>
  <c r="W207" i="5"/>
  <c r="S207" i="5"/>
  <c r="V207" i="5" s="1"/>
  <c r="R207" i="5"/>
  <c r="Q207" i="5"/>
  <c r="L207" i="5"/>
  <c r="X206" i="5"/>
  <c r="R206" i="5"/>
  <c r="Q206" i="5"/>
  <c r="S206" i="5" s="1"/>
  <c r="V206" i="5" s="1"/>
  <c r="L206" i="5"/>
  <c r="X205" i="5"/>
  <c r="R205" i="5"/>
  <c r="Q205" i="5"/>
  <c r="S205" i="5" s="1"/>
  <c r="V205" i="5" s="1"/>
  <c r="L205" i="5"/>
  <c r="X204" i="5"/>
  <c r="R204" i="5"/>
  <c r="Q204" i="5"/>
  <c r="S204" i="5" s="1"/>
  <c r="V204" i="5" s="1"/>
  <c r="L204" i="5"/>
  <c r="X203" i="5"/>
  <c r="S203" i="5"/>
  <c r="V203" i="5" s="1"/>
  <c r="R203" i="5"/>
  <c r="Q203" i="5"/>
  <c r="L203" i="5"/>
  <c r="X202" i="5"/>
  <c r="R202" i="5"/>
  <c r="S202" i="5" s="1"/>
  <c r="V202" i="5" s="1"/>
  <c r="Q202" i="5"/>
  <c r="L202" i="5"/>
  <c r="X201" i="5"/>
  <c r="R201" i="5"/>
  <c r="S201" i="5" s="1"/>
  <c r="V201" i="5" s="1"/>
  <c r="Q201" i="5"/>
  <c r="L201" i="5"/>
  <c r="X200" i="5"/>
  <c r="R200" i="5"/>
  <c r="Q200" i="5"/>
  <c r="L200" i="5"/>
  <c r="X199" i="5"/>
  <c r="W199" i="5" s="1"/>
  <c r="R199" i="5"/>
  <c r="Q199" i="5"/>
  <c r="S199" i="5" s="1"/>
  <c r="V199" i="5" s="1"/>
  <c r="L199" i="5"/>
  <c r="X198" i="5"/>
  <c r="W198" i="5" s="1"/>
  <c r="R198" i="5"/>
  <c r="Q198" i="5"/>
  <c r="S198" i="5" s="1"/>
  <c r="V198" i="5" s="1"/>
  <c r="L198" i="5"/>
  <c r="X197" i="5"/>
  <c r="W197" i="5"/>
  <c r="R197" i="5"/>
  <c r="Q197" i="5"/>
  <c r="S197" i="5" s="1"/>
  <c r="V197" i="5" s="1"/>
  <c r="L197" i="5"/>
  <c r="X196" i="5"/>
  <c r="W196" i="5" s="1"/>
  <c r="V196" i="5"/>
  <c r="S196" i="5"/>
  <c r="R196" i="5"/>
  <c r="Q196" i="5"/>
  <c r="L196" i="5"/>
  <c r="X195" i="5"/>
  <c r="S195" i="5"/>
  <c r="V195" i="5" s="1"/>
  <c r="R195" i="5"/>
  <c r="Q195" i="5"/>
  <c r="L195" i="5"/>
  <c r="X194" i="5"/>
  <c r="S194" i="5"/>
  <c r="V194" i="5" s="1"/>
  <c r="R194" i="5"/>
  <c r="Q194" i="5"/>
  <c r="L194" i="5"/>
  <c r="X193" i="5"/>
  <c r="R193" i="5"/>
  <c r="Q193" i="5"/>
  <c r="S193" i="5" s="1"/>
  <c r="V193" i="5" s="1"/>
  <c r="L193" i="5"/>
  <c r="X192" i="5"/>
  <c r="R192" i="5"/>
  <c r="Q192" i="5"/>
  <c r="S192" i="5" s="1"/>
  <c r="V192" i="5" s="1"/>
  <c r="L192" i="5"/>
  <c r="X191" i="5"/>
  <c r="R191" i="5"/>
  <c r="Q191" i="5"/>
  <c r="S191" i="5" s="1"/>
  <c r="V191" i="5" s="1"/>
  <c r="L191" i="5"/>
  <c r="X190" i="5"/>
  <c r="R190" i="5"/>
  <c r="Q190" i="5"/>
  <c r="S190" i="5" s="1"/>
  <c r="V190" i="5" s="1"/>
  <c r="L190" i="5"/>
  <c r="X189" i="5"/>
  <c r="W189" i="5" s="1"/>
  <c r="R189" i="5"/>
  <c r="Q189" i="5"/>
  <c r="S189" i="5" s="1"/>
  <c r="V189" i="5" s="1"/>
  <c r="L189" i="5"/>
  <c r="K189" i="5"/>
  <c r="X188" i="5"/>
  <c r="W188" i="5" s="1"/>
  <c r="Y188" i="5" s="1"/>
  <c r="R188" i="5"/>
  <c r="Q188" i="5"/>
  <c r="S188" i="5" s="1"/>
  <c r="V188" i="5" s="1"/>
  <c r="K188" i="5"/>
  <c r="L188" i="5" s="1"/>
  <c r="X187" i="5"/>
  <c r="R187" i="5"/>
  <c r="S187" i="5" s="1"/>
  <c r="V187" i="5" s="1"/>
  <c r="Q187" i="5"/>
  <c r="L187" i="5"/>
  <c r="K187" i="5"/>
  <c r="X186" i="5"/>
  <c r="W186" i="5" s="1"/>
  <c r="R186" i="5"/>
  <c r="Q186" i="5"/>
  <c r="S186" i="5" s="1"/>
  <c r="V186" i="5" s="1"/>
  <c r="Y186" i="5" s="1"/>
  <c r="K186" i="5"/>
  <c r="L186" i="5" s="1"/>
  <c r="X185" i="5"/>
  <c r="R185" i="5"/>
  <c r="Q185" i="5"/>
  <c r="K185" i="5"/>
  <c r="L185" i="5" s="1"/>
  <c r="X184" i="5"/>
  <c r="R184" i="5"/>
  <c r="Q184" i="5"/>
  <c r="S184" i="5" s="1"/>
  <c r="V184" i="5" s="1"/>
  <c r="L184" i="5"/>
  <c r="K184" i="5"/>
  <c r="X183" i="5"/>
  <c r="R183" i="5"/>
  <c r="Q183" i="5"/>
  <c r="S183" i="5" s="1"/>
  <c r="V183" i="5" s="1"/>
  <c r="K183" i="5"/>
  <c r="L183" i="5" s="1"/>
  <c r="X182" i="5"/>
  <c r="S182" i="5"/>
  <c r="V182" i="5" s="1"/>
  <c r="R182" i="5"/>
  <c r="Q182" i="5"/>
  <c r="L182" i="5"/>
  <c r="K182" i="5"/>
  <c r="X181" i="5"/>
  <c r="R181" i="5"/>
  <c r="Q181" i="5"/>
  <c r="S181" i="5" s="1"/>
  <c r="V181" i="5" s="1"/>
  <c r="L181" i="5"/>
  <c r="K181" i="5"/>
  <c r="X180" i="5"/>
  <c r="R180" i="5"/>
  <c r="Q180" i="5"/>
  <c r="S180" i="5" s="1"/>
  <c r="V180" i="5" s="1"/>
  <c r="K180" i="5"/>
  <c r="L180" i="5" s="1"/>
  <c r="X179" i="5"/>
  <c r="R179" i="5"/>
  <c r="S179" i="5" s="1"/>
  <c r="V179" i="5" s="1"/>
  <c r="Q179" i="5"/>
  <c r="L179" i="5"/>
  <c r="K179" i="5"/>
  <c r="X178" i="5"/>
  <c r="S178" i="5"/>
  <c r="V178" i="5" s="1"/>
  <c r="R178" i="5"/>
  <c r="Q178" i="5"/>
  <c r="L178" i="5"/>
  <c r="X177" i="5"/>
  <c r="R177" i="5"/>
  <c r="S177" i="5" s="1"/>
  <c r="V177" i="5" s="1"/>
  <c r="Q177" i="5"/>
  <c r="L177" i="5"/>
  <c r="X176" i="5"/>
  <c r="V176" i="5"/>
  <c r="S176" i="5"/>
  <c r="R176" i="5"/>
  <c r="Q176" i="5"/>
  <c r="L176" i="5"/>
  <c r="X175" i="5"/>
  <c r="S175" i="5"/>
  <c r="V175" i="5" s="1"/>
  <c r="R175" i="5"/>
  <c r="Q175" i="5"/>
  <c r="L175" i="5"/>
  <c r="X174" i="5"/>
  <c r="R174" i="5"/>
  <c r="S174" i="5" s="1"/>
  <c r="V174" i="5" s="1"/>
  <c r="Q174" i="5"/>
  <c r="L174" i="5"/>
  <c r="X173" i="5"/>
  <c r="R173" i="5"/>
  <c r="S173" i="5" s="1"/>
  <c r="V173" i="5" s="1"/>
  <c r="Q173" i="5"/>
  <c r="L173" i="5"/>
  <c r="X172" i="5"/>
  <c r="R172" i="5"/>
  <c r="S172" i="5" s="1"/>
  <c r="V172" i="5" s="1"/>
  <c r="Q172" i="5"/>
  <c r="L172" i="5"/>
  <c r="X171" i="5"/>
  <c r="S171" i="5"/>
  <c r="V171" i="5" s="1"/>
  <c r="R171" i="5"/>
  <c r="Q171" i="5"/>
  <c r="L171" i="5"/>
  <c r="X170" i="5"/>
  <c r="R170" i="5"/>
  <c r="S170" i="5" s="1"/>
  <c r="V170" i="5" s="1"/>
  <c r="Q170" i="5"/>
  <c r="L170" i="5"/>
  <c r="X169" i="5"/>
  <c r="R169" i="5"/>
  <c r="S169" i="5" s="1"/>
  <c r="V169" i="5" s="1"/>
  <c r="Q169" i="5"/>
  <c r="L169" i="5"/>
  <c r="X168" i="5"/>
  <c r="V168" i="5"/>
  <c r="S168" i="5"/>
  <c r="R168" i="5"/>
  <c r="Q168" i="5"/>
  <c r="L168" i="5"/>
  <c r="X167" i="5"/>
  <c r="S167" i="5"/>
  <c r="V167" i="5" s="1"/>
  <c r="R167" i="5"/>
  <c r="Q167" i="5"/>
  <c r="L167" i="5"/>
  <c r="X166" i="5"/>
  <c r="R166" i="5"/>
  <c r="S166" i="5" s="1"/>
  <c r="V166" i="5" s="1"/>
  <c r="Q166" i="5"/>
  <c r="L166" i="5"/>
  <c r="X165" i="5"/>
  <c r="R165" i="5"/>
  <c r="S165" i="5" s="1"/>
  <c r="V165" i="5" s="1"/>
  <c r="Q165" i="5"/>
  <c r="L165" i="5"/>
  <c r="X164" i="5"/>
  <c r="R164" i="5"/>
  <c r="S164" i="5" s="1"/>
  <c r="V164" i="5" s="1"/>
  <c r="Q164" i="5"/>
  <c r="L164" i="5"/>
  <c r="X163" i="5"/>
  <c r="S163" i="5"/>
  <c r="V163" i="5" s="1"/>
  <c r="R163" i="5"/>
  <c r="Q163" i="5"/>
  <c r="L163" i="5"/>
  <c r="X162" i="5"/>
  <c r="R162" i="5"/>
  <c r="S162" i="5" s="1"/>
  <c r="V162" i="5" s="1"/>
  <c r="Q162" i="5"/>
  <c r="L162" i="5"/>
  <c r="X161" i="5"/>
  <c r="R161" i="5"/>
  <c r="S161" i="5" s="1"/>
  <c r="V161" i="5" s="1"/>
  <c r="Q161" i="5"/>
  <c r="L161" i="5"/>
  <c r="X160" i="5"/>
  <c r="V160" i="5"/>
  <c r="S160" i="5"/>
  <c r="R160" i="5"/>
  <c r="Q160" i="5"/>
  <c r="L160" i="5"/>
  <c r="X159" i="5"/>
  <c r="S159" i="5"/>
  <c r="V159" i="5" s="1"/>
  <c r="R159" i="5"/>
  <c r="Q159" i="5"/>
  <c r="L159" i="5"/>
  <c r="X158" i="5"/>
  <c r="W158" i="5" s="1"/>
  <c r="R158" i="5"/>
  <c r="S158" i="5" s="1"/>
  <c r="V158" i="5" s="1"/>
  <c r="Q158" i="5"/>
  <c r="L158" i="5"/>
  <c r="X157" i="5"/>
  <c r="R157" i="5"/>
  <c r="S157" i="5" s="1"/>
  <c r="V157" i="5" s="1"/>
  <c r="Q157" i="5"/>
  <c r="L157" i="5"/>
  <c r="X156" i="5"/>
  <c r="R156" i="5"/>
  <c r="S156" i="5" s="1"/>
  <c r="V156" i="5" s="1"/>
  <c r="Q156" i="5"/>
  <c r="L156" i="5"/>
  <c r="X155" i="5"/>
  <c r="S155" i="5"/>
  <c r="V155" i="5" s="1"/>
  <c r="R155" i="5"/>
  <c r="Q155" i="5"/>
  <c r="L155" i="5"/>
  <c r="X154" i="5"/>
  <c r="R154" i="5"/>
  <c r="S154" i="5" s="1"/>
  <c r="V154" i="5" s="1"/>
  <c r="Q154" i="5"/>
  <c r="L154" i="5"/>
  <c r="X153" i="5"/>
  <c r="W153" i="5"/>
  <c r="R153" i="5"/>
  <c r="S153" i="5" s="1"/>
  <c r="V153" i="5" s="1"/>
  <c r="Q153" i="5"/>
  <c r="L153" i="5"/>
  <c r="X152" i="5"/>
  <c r="V152" i="5"/>
  <c r="S152" i="5"/>
  <c r="R152" i="5"/>
  <c r="Q152" i="5"/>
  <c r="L152" i="5"/>
  <c r="X151" i="5"/>
  <c r="S151" i="5"/>
  <c r="V151" i="5" s="1"/>
  <c r="R151" i="5"/>
  <c r="Q151" i="5"/>
  <c r="L151" i="5"/>
  <c r="X150" i="5"/>
  <c r="R150" i="5"/>
  <c r="S150" i="5" s="1"/>
  <c r="V150" i="5" s="1"/>
  <c r="Q150" i="5"/>
  <c r="L150" i="5"/>
  <c r="X149" i="5"/>
  <c r="R149" i="5"/>
  <c r="S149" i="5" s="1"/>
  <c r="V149" i="5" s="1"/>
  <c r="Q149" i="5"/>
  <c r="L149" i="5"/>
  <c r="X148" i="5"/>
  <c r="R148" i="5"/>
  <c r="S148" i="5" s="1"/>
  <c r="V148" i="5" s="1"/>
  <c r="Q148" i="5"/>
  <c r="L148" i="5"/>
  <c r="X147" i="5"/>
  <c r="S147" i="5"/>
  <c r="V147" i="5" s="1"/>
  <c r="R147" i="5"/>
  <c r="Q147" i="5"/>
  <c r="L147" i="5"/>
  <c r="X146" i="5"/>
  <c r="W146" i="5" s="1"/>
  <c r="R146" i="5"/>
  <c r="S146" i="5" s="1"/>
  <c r="V146" i="5" s="1"/>
  <c r="Q146" i="5"/>
  <c r="L146" i="5"/>
  <c r="X145" i="5"/>
  <c r="R145" i="5"/>
  <c r="S145" i="5" s="1"/>
  <c r="V145" i="5" s="1"/>
  <c r="Q145" i="5"/>
  <c r="L145" i="5"/>
  <c r="X144" i="5"/>
  <c r="V144" i="5"/>
  <c r="S144" i="5"/>
  <c r="R144" i="5"/>
  <c r="Q144" i="5"/>
  <c r="L144" i="5"/>
  <c r="X143" i="5"/>
  <c r="S143" i="5"/>
  <c r="V143" i="5" s="1"/>
  <c r="R143" i="5"/>
  <c r="Q143" i="5"/>
  <c r="L143" i="5"/>
  <c r="X142" i="5"/>
  <c r="R142" i="5"/>
  <c r="S142" i="5" s="1"/>
  <c r="V142" i="5" s="1"/>
  <c r="Q142" i="5"/>
  <c r="L142" i="5"/>
  <c r="X141" i="5"/>
  <c r="R141" i="5"/>
  <c r="S141" i="5" s="1"/>
  <c r="V141" i="5" s="1"/>
  <c r="Q141" i="5"/>
  <c r="L141" i="5"/>
  <c r="X140" i="5"/>
  <c r="R140" i="5"/>
  <c r="S140" i="5" s="1"/>
  <c r="V140" i="5" s="1"/>
  <c r="Q140" i="5"/>
  <c r="L140" i="5"/>
  <c r="X139" i="5"/>
  <c r="W139" i="5" s="1"/>
  <c r="S139" i="5"/>
  <c r="V139" i="5" s="1"/>
  <c r="R139" i="5"/>
  <c r="Q139" i="5"/>
  <c r="L139" i="5"/>
  <c r="X138" i="5"/>
  <c r="R138" i="5"/>
  <c r="S138" i="5" s="1"/>
  <c r="V138" i="5" s="1"/>
  <c r="Q138" i="5"/>
  <c r="L138" i="5"/>
  <c r="X137" i="5"/>
  <c r="W137" i="5"/>
  <c r="R137" i="5"/>
  <c r="S137" i="5" s="1"/>
  <c r="V137" i="5" s="1"/>
  <c r="Q137" i="5"/>
  <c r="L137" i="5"/>
  <c r="X136" i="5"/>
  <c r="V136" i="5"/>
  <c r="S136" i="5"/>
  <c r="R136" i="5"/>
  <c r="Q136" i="5"/>
  <c r="L136" i="5"/>
  <c r="X135" i="5"/>
  <c r="S135" i="5"/>
  <c r="V135" i="5" s="1"/>
  <c r="R135" i="5"/>
  <c r="Q135" i="5"/>
  <c r="L135" i="5"/>
  <c r="X134" i="5"/>
  <c r="R134" i="5"/>
  <c r="S134" i="5" s="1"/>
  <c r="V134" i="5" s="1"/>
  <c r="Q134" i="5"/>
  <c r="L134" i="5"/>
  <c r="X133" i="5"/>
  <c r="R133" i="5"/>
  <c r="S133" i="5" s="1"/>
  <c r="V133" i="5" s="1"/>
  <c r="Q133" i="5"/>
  <c r="L133" i="5"/>
  <c r="X132" i="5"/>
  <c r="R132" i="5"/>
  <c r="S132" i="5" s="1"/>
  <c r="V132" i="5" s="1"/>
  <c r="Q132" i="5"/>
  <c r="L132" i="5"/>
  <c r="X131" i="5"/>
  <c r="S131" i="5"/>
  <c r="V131" i="5" s="1"/>
  <c r="R131" i="5"/>
  <c r="Q131" i="5"/>
  <c r="L131" i="5"/>
  <c r="X130" i="5"/>
  <c r="W130" i="5" s="1"/>
  <c r="R130" i="5"/>
  <c r="S130" i="5" s="1"/>
  <c r="V130" i="5" s="1"/>
  <c r="Q130" i="5"/>
  <c r="L130" i="5"/>
  <c r="X129" i="5"/>
  <c r="R129" i="5"/>
  <c r="S129" i="5" s="1"/>
  <c r="V129" i="5" s="1"/>
  <c r="Q129" i="5"/>
  <c r="L129" i="5"/>
  <c r="X128" i="5"/>
  <c r="V128" i="5"/>
  <c r="S128" i="5"/>
  <c r="R128" i="5"/>
  <c r="Q128" i="5"/>
  <c r="L128" i="5"/>
  <c r="X127" i="5"/>
  <c r="S127" i="5"/>
  <c r="V127" i="5" s="1"/>
  <c r="R127" i="5"/>
  <c r="Q127" i="5"/>
  <c r="L127" i="5"/>
  <c r="X126" i="5"/>
  <c r="R126" i="5"/>
  <c r="S126" i="5" s="1"/>
  <c r="V126" i="5" s="1"/>
  <c r="Q126" i="5"/>
  <c r="L126" i="5"/>
  <c r="X125" i="5"/>
  <c r="R125" i="5"/>
  <c r="S125" i="5" s="1"/>
  <c r="V125" i="5" s="1"/>
  <c r="Q125" i="5"/>
  <c r="L125" i="5"/>
  <c r="X124" i="5"/>
  <c r="R124" i="5"/>
  <c r="S124" i="5" s="1"/>
  <c r="V124" i="5" s="1"/>
  <c r="Q124" i="5"/>
  <c r="L124" i="5"/>
  <c r="X123" i="5"/>
  <c r="W123" i="5" s="1"/>
  <c r="S123" i="5"/>
  <c r="V123" i="5" s="1"/>
  <c r="R123" i="5"/>
  <c r="Q123" i="5"/>
  <c r="L123" i="5"/>
  <c r="K123" i="5"/>
  <c r="X122" i="5"/>
  <c r="V122" i="5"/>
  <c r="S122" i="5"/>
  <c r="R122" i="5"/>
  <c r="Q122" i="5"/>
  <c r="K122" i="5"/>
  <c r="L122" i="5" s="1"/>
  <c r="X121" i="5"/>
  <c r="V121" i="5"/>
  <c r="S121" i="5"/>
  <c r="R121" i="5"/>
  <c r="Q121" i="5"/>
  <c r="L121" i="5"/>
  <c r="K121" i="5"/>
  <c r="X120" i="5"/>
  <c r="W120" i="5"/>
  <c r="R120" i="5"/>
  <c r="Q120" i="5"/>
  <c r="S120" i="5" s="1"/>
  <c r="V120" i="5" s="1"/>
  <c r="Y120" i="5" s="1"/>
  <c r="K120" i="5"/>
  <c r="L120" i="5" s="1"/>
  <c r="X119" i="5"/>
  <c r="R119" i="5"/>
  <c r="Q119" i="5"/>
  <c r="S119" i="5" s="1"/>
  <c r="V119" i="5" s="1"/>
  <c r="K119" i="5"/>
  <c r="L119" i="5" s="1"/>
  <c r="X118" i="5"/>
  <c r="R118" i="5"/>
  <c r="Q118" i="5"/>
  <c r="S118" i="5" s="1"/>
  <c r="V118" i="5" s="1"/>
  <c r="L118" i="5"/>
  <c r="K118" i="5"/>
  <c r="X117" i="5"/>
  <c r="S117" i="5"/>
  <c r="V117" i="5" s="1"/>
  <c r="R117" i="5"/>
  <c r="Q117" i="5"/>
  <c r="L117" i="5"/>
  <c r="K117" i="5"/>
  <c r="X116" i="5"/>
  <c r="S116" i="5"/>
  <c r="V116" i="5" s="1"/>
  <c r="R116" i="5"/>
  <c r="Q116" i="5"/>
  <c r="L116" i="5"/>
  <c r="K116" i="5"/>
  <c r="X115" i="5"/>
  <c r="S115" i="5"/>
  <c r="V115" i="5" s="1"/>
  <c r="R115" i="5"/>
  <c r="Q115" i="5"/>
  <c r="K115" i="5"/>
  <c r="L115" i="5" s="1"/>
  <c r="X114" i="5"/>
  <c r="S114" i="5"/>
  <c r="V114" i="5" s="1"/>
  <c r="R114" i="5"/>
  <c r="Q114" i="5"/>
  <c r="K114" i="5"/>
  <c r="L114" i="5" s="1"/>
  <c r="X113" i="5"/>
  <c r="S113" i="5"/>
  <c r="V113" i="5" s="1"/>
  <c r="R113" i="5"/>
  <c r="Q113" i="5"/>
  <c r="K113" i="5"/>
  <c r="L113" i="5" s="1"/>
  <c r="X112" i="5"/>
  <c r="V112" i="5"/>
  <c r="R112" i="5"/>
  <c r="Q112" i="5"/>
  <c r="S112" i="5" s="1"/>
  <c r="L112" i="5"/>
  <c r="X111" i="5"/>
  <c r="V111" i="5"/>
  <c r="W111" i="5" s="1"/>
  <c r="Y111" i="5" s="1"/>
  <c r="R111" i="5"/>
  <c r="Q111" i="5"/>
  <c r="S111" i="5" s="1"/>
  <c r="L111" i="5"/>
  <c r="X110" i="5"/>
  <c r="W110" i="5" s="1"/>
  <c r="R110" i="5"/>
  <c r="Q110" i="5"/>
  <c r="S110" i="5" s="1"/>
  <c r="V110" i="5" s="1"/>
  <c r="L110" i="5"/>
  <c r="X109" i="5"/>
  <c r="R109" i="5"/>
  <c r="Q109" i="5"/>
  <c r="S109" i="5" s="1"/>
  <c r="V109" i="5" s="1"/>
  <c r="L109" i="5"/>
  <c r="X108" i="5"/>
  <c r="V108" i="5"/>
  <c r="R108" i="5"/>
  <c r="Q108" i="5"/>
  <c r="S108" i="5" s="1"/>
  <c r="L108" i="5"/>
  <c r="X107" i="5"/>
  <c r="W107" i="5" s="1"/>
  <c r="Y107" i="5" s="1"/>
  <c r="V107" i="5"/>
  <c r="R107" i="5"/>
  <c r="Q107" i="5"/>
  <c r="S107" i="5" s="1"/>
  <c r="L107" i="5"/>
  <c r="X106" i="5"/>
  <c r="R106" i="5"/>
  <c r="Q106" i="5"/>
  <c r="S106" i="5" s="1"/>
  <c r="V106" i="5" s="1"/>
  <c r="L106" i="5"/>
  <c r="X105" i="5"/>
  <c r="W105" i="5"/>
  <c r="R105" i="5"/>
  <c r="Q105" i="5"/>
  <c r="S105" i="5" s="1"/>
  <c r="V105" i="5" s="1"/>
  <c r="L105" i="5"/>
  <c r="X104" i="5"/>
  <c r="V104" i="5"/>
  <c r="R104" i="5"/>
  <c r="Q104" i="5"/>
  <c r="S104" i="5" s="1"/>
  <c r="L104" i="5"/>
  <c r="X103" i="5"/>
  <c r="V103" i="5"/>
  <c r="W103" i="5" s="1"/>
  <c r="Y103" i="5" s="1"/>
  <c r="R103" i="5"/>
  <c r="Q103" i="5"/>
  <c r="S103" i="5" s="1"/>
  <c r="L103" i="5"/>
  <c r="X102" i="5"/>
  <c r="R102" i="5"/>
  <c r="Q102" i="5"/>
  <c r="S102" i="5" s="1"/>
  <c r="V102" i="5" s="1"/>
  <c r="L102" i="5"/>
  <c r="X101" i="5"/>
  <c r="R101" i="5"/>
  <c r="Q101" i="5"/>
  <c r="S101" i="5" s="1"/>
  <c r="V101" i="5" s="1"/>
  <c r="L101" i="5"/>
  <c r="X100" i="5"/>
  <c r="V100" i="5"/>
  <c r="R100" i="5"/>
  <c r="Q100" i="5"/>
  <c r="S100" i="5" s="1"/>
  <c r="L100" i="5"/>
  <c r="X99" i="5"/>
  <c r="W99" i="5" s="1"/>
  <c r="Y99" i="5" s="1"/>
  <c r="V99" i="5"/>
  <c r="R99" i="5"/>
  <c r="Q99" i="5"/>
  <c r="S99" i="5" s="1"/>
  <c r="L99" i="5"/>
  <c r="X98" i="5"/>
  <c r="R98" i="5"/>
  <c r="Q98" i="5"/>
  <c r="S98" i="5" s="1"/>
  <c r="V98" i="5" s="1"/>
  <c r="L98" i="5"/>
  <c r="X97" i="5"/>
  <c r="W97" i="5"/>
  <c r="R97" i="5"/>
  <c r="Q97" i="5"/>
  <c r="S97" i="5" s="1"/>
  <c r="V97" i="5" s="1"/>
  <c r="L97" i="5"/>
  <c r="X96" i="5"/>
  <c r="V96" i="5"/>
  <c r="R96" i="5"/>
  <c r="Q96" i="5"/>
  <c r="S96" i="5" s="1"/>
  <c r="L96" i="5"/>
  <c r="Y95" i="5"/>
  <c r="X95" i="5"/>
  <c r="V95" i="5"/>
  <c r="W95" i="5" s="1"/>
  <c r="R95" i="5"/>
  <c r="Q95" i="5"/>
  <c r="S95" i="5" s="1"/>
  <c r="L95" i="5"/>
  <c r="X94" i="5"/>
  <c r="R94" i="5"/>
  <c r="Q94" i="5"/>
  <c r="S94" i="5" s="1"/>
  <c r="V94" i="5" s="1"/>
  <c r="L94" i="5"/>
  <c r="X93" i="5"/>
  <c r="R93" i="5"/>
  <c r="Q93" i="5"/>
  <c r="S93" i="5" s="1"/>
  <c r="V93" i="5" s="1"/>
  <c r="L93" i="5"/>
  <c r="X92" i="5"/>
  <c r="V92" i="5"/>
  <c r="R92" i="5"/>
  <c r="Q92" i="5"/>
  <c r="S92" i="5" s="1"/>
  <c r="L92" i="5"/>
  <c r="X91" i="5"/>
  <c r="W91" i="5" s="1"/>
  <c r="Y91" i="5" s="1"/>
  <c r="V91" i="5"/>
  <c r="R91" i="5"/>
  <c r="Q91" i="5"/>
  <c r="S91" i="5" s="1"/>
  <c r="L91" i="5"/>
  <c r="X90" i="5"/>
  <c r="R90" i="5"/>
  <c r="Q90" i="5"/>
  <c r="S90" i="5" s="1"/>
  <c r="V90" i="5" s="1"/>
  <c r="L90" i="5"/>
  <c r="X89" i="5"/>
  <c r="W89" i="5"/>
  <c r="R89" i="5"/>
  <c r="Q89" i="5"/>
  <c r="S89" i="5" s="1"/>
  <c r="V89" i="5" s="1"/>
  <c r="L89" i="5"/>
  <c r="X88" i="5"/>
  <c r="V88" i="5"/>
  <c r="R88" i="5"/>
  <c r="Q88" i="5"/>
  <c r="S88" i="5" s="1"/>
  <c r="L88" i="5"/>
  <c r="Y87" i="5"/>
  <c r="X87" i="5"/>
  <c r="V87" i="5"/>
  <c r="W87" i="5" s="1"/>
  <c r="R87" i="5"/>
  <c r="Q87" i="5"/>
  <c r="S87" i="5" s="1"/>
  <c r="L87" i="5"/>
  <c r="X86" i="5"/>
  <c r="R86" i="5"/>
  <c r="Q86" i="5"/>
  <c r="S86" i="5" s="1"/>
  <c r="V86" i="5" s="1"/>
  <c r="L86" i="5"/>
  <c r="X85" i="5"/>
  <c r="R85" i="5"/>
  <c r="Q85" i="5"/>
  <c r="S85" i="5" s="1"/>
  <c r="V85" i="5" s="1"/>
  <c r="L85" i="5"/>
  <c r="X84" i="5"/>
  <c r="V84" i="5"/>
  <c r="R84" i="5"/>
  <c r="Q84" i="5"/>
  <c r="S84" i="5" s="1"/>
  <c r="L84" i="5"/>
  <c r="X83" i="5"/>
  <c r="W83" i="5" s="1"/>
  <c r="Y83" i="5" s="1"/>
  <c r="V83" i="5"/>
  <c r="R83" i="5"/>
  <c r="Q83" i="5"/>
  <c r="S83" i="5" s="1"/>
  <c r="L83" i="5"/>
  <c r="X82" i="5"/>
  <c r="R82" i="5"/>
  <c r="Q82" i="5"/>
  <c r="S82" i="5" s="1"/>
  <c r="V82" i="5" s="1"/>
  <c r="L82" i="5"/>
  <c r="X81" i="5"/>
  <c r="W81" i="5"/>
  <c r="R81" i="5"/>
  <c r="Q81" i="5"/>
  <c r="S81" i="5" s="1"/>
  <c r="V81" i="5" s="1"/>
  <c r="L81" i="5"/>
  <c r="X80" i="5"/>
  <c r="V80" i="5"/>
  <c r="R80" i="5"/>
  <c r="Q80" i="5"/>
  <c r="S80" i="5" s="1"/>
  <c r="L80" i="5"/>
  <c r="L79" i="5"/>
  <c r="X78" i="5"/>
  <c r="R78" i="5"/>
  <c r="Q78" i="5"/>
  <c r="L78" i="5"/>
  <c r="X77" i="5"/>
  <c r="R77" i="5"/>
  <c r="Q77" i="5"/>
  <c r="S77" i="5" s="1"/>
  <c r="V77" i="5" s="1"/>
  <c r="L77" i="5"/>
  <c r="X76" i="5"/>
  <c r="W76" i="5" s="1"/>
  <c r="R76" i="5"/>
  <c r="Q76" i="5"/>
  <c r="S76" i="5" s="1"/>
  <c r="V76" i="5" s="1"/>
  <c r="L76" i="5"/>
  <c r="X75" i="5"/>
  <c r="W75" i="5"/>
  <c r="S75" i="5"/>
  <c r="V75" i="5" s="1"/>
  <c r="R75" i="5"/>
  <c r="Q75" i="5"/>
  <c r="L75" i="5"/>
  <c r="X74" i="5"/>
  <c r="S74" i="5"/>
  <c r="V74" i="5" s="1"/>
  <c r="R74" i="5"/>
  <c r="Q74" i="5"/>
  <c r="L74" i="5"/>
  <c r="X73" i="5"/>
  <c r="S73" i="5"/>
  <c r="V73" i="5" s="1"/>
  <c r="R73" i="5"/>
  <c r="Q73" i="5"/>
  <c r="L73" i="5"/>
  <c r="X72" i="5"/>
  <c r="S72" i="5"/>
  <c r="V72" i="5" s="1"/>
  <c r="R72" i="5"/>
  <c r="Q72" i="5"/>
  <c r="L72" i="5"/>
  <c r="X71" i="5"/>
  <c r="S71" i="5"/>
  <c r="V71" i="5" s="1"/>
  <c r="R71" i="5"/>
  <c r="Q71" i="5"/>
  <c r="L71" i="5"/>
  <c r="X70" i="5"/>
  <c r="S70" i="5"/>
  <c r="V70" i="5" s="1"/>
  <c r="R70" i="5"/>
  <c r="Q70" i="5"/>
  <c r="L70" i="5"/>
  <c r="X69" i="5"/>
  <c r="R69" i="5"/>
  <c r="Q69" i="5"/>
  <c r="S69" i="5" s="1"/>
  <c r="V69" i="5" s="1"/>
  <c r="L69" i="5"/>
  <c r="X68" i="5"/>
  <c r="R68" i="5"/>
  <c r="Q68" i="5"/>
  <c r="S68" i="5" s="1"/>
  <c r="V68" i="5" s="1"/>
  <c r="L68" i="5"/>
  <c r="X67" i="5"/>
  <c r="V67" i="5"/>
  <c r="S67" i="5"/>
  <c r="R67" i="5"/>
  <c r="Q67" i="5"/>
  <c r="L67" i="5"/>
  <c r="X66" i="5"/>
  <c r="S66" i="5"/>
  <c r="V66" i="5" s="1"/>
  <c r="R66" i="5"/>
  <c r="Q66" i="5"/>
  <c r="L66" i="5"/>
  <c r="X65" i="5"/>
  <c r="S65" i="5"/>
  <c r="V65" i="5" s="1"/>
  <c r="R65" i="5"/>
  <c r="Q65" i="5"/>
  <c r="L65" i="5"/>
  <c r="X64" i="5"/>
  <c r="R64" i="5"/>
  <c r="Q64" i="5"/>
  <c r="S64" i="5" s="1"/>
  <c r="V64" i="5" s="1"/>
  <c r="L64" i="5"/>
  <c r="X63" i="5"/>
  <c r="R63" i="5"/>
  <c r="Q63" i="5"/>
  <c r="S63" i="5" s="1"/>
  <c r="V63" i="5" s="1"/>
  <c r="L63" i="5"/>
  <c r="X62" i="5"/>
  <c r="R62" i="5"/>
  <c r="Q62" i="5"/>
  <c r="S62" i="5" s="1"/>
  <c r="V62" i="5" s="1"/>
  <c r="L62" i="5"/>
  <c r="X61" i="5"/>
  <c r="R61" i="5"/>
  <c r="Q61" i="5"/>
  <c r="S61" i="5" s="1"/>
  <c r="V61" i="5" s="1"/>
  <c r="L61" i="5"/>
  <c r="X60" i="5"/>
  <c r="R60" i="5"/>
  <c r="Q60" i="5"/>
  <c r="S60" i="5" s="1"/>
  <c r="V60" i="5" s="1"/>
  <c r="L60" i="5"/>
  <c r="X59" i="5"/>
  <c r="V59" i="5"/>
  <c r="S59" i="5"/>
  <c r="R59" i="5"/>
  <c r="Q59" i="5"/>
  <c r="L59" i="5"/>
  <c r="X58" i="5"/>
  <c r="S58" i="5"/>
  <c r="V58" i="5" s="1"/>
  <c r="R58" i="5"/>
  <c r="Q58" i="5"/>
  <c r="L58" i="5"/>
  <c r="X57" i="5"/>
  <c r="S57" i="5"/>
  <c r="V57" i="5" s="1"/>
  <c r="R57" i="5"/>
  <c r="Q57" i="5"/>
  <c r="L57" i="5"/>
  <c r="X56" i="5"/>
  <c r="R56" i="5"/>
  <c r="Q56" i="5"/>
  <c r="S56" i="5" s="1"/>
  <c r="V56" i="5" s="1"/>
  <c r="L56" i="5"/>
  <c r="X55" i="5"/>
  <c r="R55" i="5"/>
  <c r="Q55" i="5"/>
  <c r="S55" i="5" s="1"/>
  <c r="V55" i="5" s="1"/>
  <c r="L55" i="5"/>
  <c r="X54" i="5"/>
  <c r="R54" i="5"/>
  <c r="Q54" i="5"/>
  <c r="S54" i="5" s="1"/>
  <c r="V54" i="5" s="1"/>
  <c r="L54" i="5"/>
  <c r="X53" i="5"/>
  <c r="R53" i="5"/>
  <c r="Q53" i="5"/>
  <c r="S53" i="5" s="1"/>
  <c r="V53" i="5" s="1"/>
  <c r="L53" i="5"/>
  <c r="X52" i="5"/>
  <c r="R52" i="5"/>
  <c r="Q52" i="5"/>
  <c r="S52" i="5" s="1"/>
  <c r="V52" i="5" s="1"/>
  <c r="L52" i="5"/>
  <c r="X51" i="5"/>
  <c r="R51" i="5"/>
  <c r="S51" i="5" s="1"/>
  <c r="V51" i="5" s="1"/>
  <c r="Q51" i="5"/>
  <c r="L51" i="5"/>
  <c r="X50" i="5"/>
  <c r="S50" i="5"/>
  <c r="V50" i="5" s="1"/>
  <c r="R50" i="5"/>
  <c r="Q50" i="5"/>
  <c r="L50" i="5"/>
  <c r="X49" i="5"/>
  <c r="R49" i="5"/>
  <c r="S49" i="5" s="1"/>
  <c r="V49" i="5" s="1"/>
  <c r="Q49" i="5"/>
  <c r="L49" i="5"/>
  <c r="X48" i="5"/>
  <c r="R48" i="5"/>
  <c r="Q48" i="5"/>
  <c r="S48" i="5" s="1"/>
  <c r="V48" i="5" s="1"/>
  <c r="L48" i="5"/>
  <c r="X47" i="5"/>
  <c r="R47" i="5"/>
  <c r="Q47" i="5"/>
  <c r="S47" i="5" s="1"/>
  <c r="V47" i="5" s="1"/>
  <c r="L47" i="5"/>
  <c r="L46" i="5"/>
  <c r="K46" i="5"/>
  <c r="X45" i="5"/>
  <c r="R45" i="5"/>
  <c r="Q45" i="5"/>
  <c r="S45" i="5" s="1"/>
  <c r="V45" i="5" s="1"/>
  <c r="L45" i="5"/>
  <c r="K45" i="5"/>
  <c r="X44" i="5"/>
  <c r="R44" i="5"/>
  <c r="S44" i="5" s="1"/>
  <c r="V44" i="5" s="1"/>
  <c r="Q44" i="5"/>
  <c r="K44" i="5"/>
  <c r="L44" i="5" s="1"/>
  <c r="X43" i="5"/>
  <c r="W43" i="5" s="1"/>
  <c r="S43" i="5"/>
  <c r="V43" i="5" s="1"/>
  <c r="R43" i="5"/>
  <c r="Q43" i="5"/>
  <c r="L43" i="5"/>
  <c r="K43" i="5"/>
  <c r="X42" i="5"/>
  <c r="V42" i="5"/>
  <c r="R42" i="5"/>
  <c r="Q42" i="5"/>
  <c r="S42" i="5" s="1"/>
  <c r="L42" i="5"/>
  <c r="K42" i="5"/>
  <c r="X41" i="5"/>
  <c r="R41" i="5"/>
  <c r="Q41" i="5"/>
  <c r="S41" i="5" s="1"/>
  <c r="V41" i="5" s="1"/>
  <c r="K41" i="5"/>
  <c r="L41" i="5" s="1"/>
  <c r="X40" i="5"/>
  <c r="R40" i="5"/>
  <c r="Q40" i="5"/>
  <c r="S40" i="5" s="1"/>
  <c r="V40" i="5" s="1"/>
  <c r="L40" i="5"/>
  <c r="K40" i="5"/>
  <c r="X39" i="5"/>
  <c r="R39" i="5"/>
  <c r="Q39" i="5"/>
  <c r="S39" i="5" s="1"/>
  <c r="V39" i="5" s="1"/>
  <c r="L39" i="5"/>
  <c r="K39" i="5"/>
  <c r="X38" i="5"/>
  <c r="R38" i="5"/>
  <c r="Q38" i="5"/>
  <c r="S38" i="5" s="1"/>
  <c r="V38" i="5" s="1"/>
  <c r="L38" i="5"/>
  <c r="K38" i="5"/>
  <c r="X37" i="5"/>
  <c r="W37" i="5" s="1"/>
  <c r="R37" i="5"/>
  <c r="Q37" i="5"/>
  <c r="S37" i="5" s="1"/>
  <c r="V37" i="5" s="1"/>
  <c r="L37" i="5"/>
  <c r="K37" i="5"/>
  <c r="X36" i="5"/>
  <c r="R36" i="5"/>
  <c r="S36" i="5" s="1"/>
  <c r="V36" i="5" s="1"/>
  <c r="Q36" i="5"/>
  <c r="K36" i="5"/>
  <c r="L36" i="5" s="1"/>
  <c r="X35" i="5"/>
  <c r="S35" i="5"/>
  <c r="V35" i="5" s="1"/>
  <c r="R35" i="5"/>
  <c r="Q35" i="5"/>
  <c r="L35" i="5"/>
  <c r="X34" i="5"/>
  <c r="S34" i="5"/>
  <c r="V34" i="5" s="1"/>
  <c r="R34" i="5"/>
  <c r="Q34" i="5"/>
  <c r="L34" i="5"/>
  <c r="X33" i="5"/>
  <c r="S33" i="5"/>
  <c r="V33" i="5" s="1"/>
  <c r="R33" i="5"/>
  <c r="Q33" i="5"/>
  <c r="L33" i="5"/>
  <c r="X32" i="5"/>
  <c r="S32" i="5"/>
  <c r="V32" i="5" s="1"/>
  <c r="R32" i="5"/>
  <c r="Q32" i="5"/>
  <c r="L32" i="5"/>
  <c r="X31" i="5"/>
  <c r="S31" i="5"/>
  <c r="V31" i="5" s="1"/>
  <c r="R31" i="5"/>
  <c r="Q31" i="5"/>
  <c r="L31" i="5"/>
  <c r="X30" i="5"/>
  <c r="S30" i="5"/>
  <c r="V30" i="5" s="1"/>
  <c r="R30" i="5"/>
  <c r="Q30" i="5"/>
  <c r="L30" i="5"/>
  <c r="X29" i="5"/>
  <c r="S29" i="5"/>
  <c r="V29" i="5" s="1"/>
  <c r="R29" i="5"/>
  <c r="Q29" i="5"/>
  <c r="L29" i="5"/>
  <c r="X28" i="5"/>
  <c r="S28" i="5"/>
  <c r="V28" i="5" s="1"/>
  <c r="R28" i="5"/>
  <c r="Q28" i="5"/>
  <c r="L28" i="5"/>
  <c r="X27" i="5"/>
  <c r="S27" i="5"/>
  <c r="V27" i="5" s="1"/>
  <c r="R27" i="5"/>
  <c r="Q27" i="5"/>
  <c r="L27" i="5"/>
  <c r="X26" i="5"/>
  <c r="S26" i="5"/>
  <c r="V26" i="5" s="1"/>
  <c r="R26" i="5"/>
  <c r="Q26" i="5"/>
  <c r="L26" i="5"/>
  <c r="X25" i="5"/>
  <c r="S25" i="5"/>
  <c r="V25" i="5" s="1"/>
  <c r="R25" i="5"/>
  <c r="Q25" i="5"/>
  <c r="L25" i="5"/>
  <c r="X24" i="5"/>
  <c r="S24" i="5"/>
  <c r="V24" i="5" s="1"/>
  <c r="R24" i="5"/>
  <c r="Q24" i="5"/>
  <c r="K24" i="5"/>
  <c r="L24" i="5" s="1"/>
  <c r="X23" i="5"/>
  <c r="R23" i="5"/>
  <c r="Q23" i="5"/>
  <c r="S23" i="5" s="1"/>
  <c r="V23" i="5" s="1"/>
  <c r="K23" i="5"/>
  <c r="L23" i="5" s="1"/>
  <c r="X22" i="5"/>
  <c r="W22" i="5" s="1"/>
  <c r="R22" i="5"/>
  <c r="Q22" i="5"/>
  <c r="S22" i="5" s="1"/>
  <c r="V22" i="5" s="1"/>
  <c r="L22" i="5"/>
  <c r="K22" i="5"/>
  <c r="X21" i="5"/>
  <c r="R21" i="5"/>
  <c r="Q21" i="5"/>
  <c r="S21" i="5" s="1"/>
  <c r="V21" i="5" s="1"/>
  <c r="K21" i="5"/>
  <c r="L21" i="5" s="1"/>
  <c r="X20" i="5"/>
  <c r="R20" i="5"/>
  <c r="Q20" i="5"/>
  <c r="S20" i="5" s="1"/>
  <c r="V20" i="5" s="1"/>
  <c r="K20" i="5"/>
  <c r="L20" i="5" s="1"/>
  <c r="X19" i="5"/>
  <c r="R19" i="5"/>
  <c r="Q19" i="5"/>
  <c r="S19" i="5" s="1"/>
  <c r="V19" i="5" s="1"/>
  <c r="L19" i="5"/>
  <c r="K19" i="5"/>
  <c r="X18" i="5"/>
  <c r="R18" i="5"/>
  <c r="Q18" i="5"/>
  <c r="S18" i="5" s="1"/>
  <c r="V18" i="5" s="1"/>
  <c r="K18" i="5"/>
  <c r="L18" i="5" s="1"/>
  <c r="X17" i="5"/>
  <c r="R17" i="5"/>
  <c r="S17" i="5" s="1"/>
  <c r="V17" i="5" s="1"/>
  <c r="Q17" i="5"/>
  <c r="K17" i="5"/>
  <c r="L17" i="5" s="1"/>
  <c r="X16" i="5"/>
  <c r="S16" i="5"/>
  <c r="V16" i="5" s="1"/>
  <c r="R16" i="5"/>
  <c r="Q16" i="5"/>
  <c r="K16" i="5"/>
  <c r="L16" i="5" s="1"/>
  <c r="X15" i="5"/>
  <c r="W15" i="5" s="1"/>
  <c r="R15" i="5"/>
  <c r="Q15" i="5"/>
  <c r="S15" i="5" s="1"/>
  <c r="V15" i="5" s="1"/>
  <c r="K15" i="5"/>
  <c r="L15" i="5" s="1"/>
  <c r="X14" i="5"/>
  <c r="R14" i="5"/>
  <c r="Q14" i="5"/>
  <c r="K14" i="5"/>
  <c r="L14" i="5" s="1"/>
  <c r="X13" i="5"/>
  <c r="R13" i="5"/>
  <c r="Q13" i="5"/>
  <c r="S13" i="5" s="1"/>
  <c r="V13" i="5" s="1"/>
  <c r="L13" i="5"/>
  <c r="X12" i="5"/>
  <c r="R12" i="5"/>
  <c r="Q12" i="5"/>
  <c r="S12" i="5" s="1"/>
  <c r="V12" i="5" s="1"/>
  <c r="L12" i="5"/>
  <c r="X11" i="5"/>
  <c r="W11" i="5" s="1"/>
  <c r="R11" i="5"/>
  <c r="Q11" i="5"/>
  <c r="S11" i="5" s="1"/>
  <c r="V11" i="5" s="1"/>
  <c r="L11" i="5"/>
  <c r="X10" i="5"/>
  <c r="R10" i="5"/>
  <c r="Q10" i="5"/>
  <c r="S10" i="5" s="1"/>
  <c r="V10" i="5" s="1"/>
  <c r="L10" i="5"/>
  <c r="X9" i="5"/>
  <c r="W9" i="5" s="1"/>
  <c r="R9" i="5"/>
  <c r="Q9" i="5"/>
  <c r="S9" i="5" s="1"/>
  <c r="V9" i="5" s="1"/>
  <c r="L9" i="5"/>
  <c r="X8" i="5"/>
  <c r="R8" i="5"/>
  <c r="Q8" i="5"/>
  <c r="S8" i="5" s="1"/>
  <c r="V8" i="5" s="1"/>
  <c r="L8" i="5"/>
  <c r="X7" i="5"/>
  <c r="W7" i="5" s="1"/>
  <c r="R7" i="5"/>
  <c r="Q7" i="5"/>
  <c r="S7" i="5" s="1"/>
  <c r="V7" i="5" s="1"/>
  <c r="L7" i="5"/>
  <c r="X6" i="5"/>
  <c r="R6" i="5"/>
  <c r="Q6" i="5"/>
  <c r="S6" i="5" s="1"/>
  <c r="V6" i="5" s="1"/>
  <c r="L6" i="5"/>
  <c r="X5" i="5"/>
  <c r="W5" i="5" s="1"/>
  <c r="R5" i="5"/>
  <c r="Q5" i="5"/>
  <c r="S5" i="5" s="1"/>
  <c r="V5" i="5" s="1"/>
  <c r="L5" i="5"/>
  <c r="X4" i="5"/>
  <c r="R4" i="5"/>
  <c r="Q4" i="5"/>
  <c r="S4" i="5" s="1"/>
  <c r="V4" i="5" s="1"/>
  <c r="L4" i="5"/>
  <c r="X3" i="5"/>
  <c r="W3" i="5" s="1"/>
  <c r="R3" i="5"/>
  <c r="Q3" i="5"/>
  <c r="S3" i="5" s="1"/>
  <c r="V3" i="5" s="1"/>
  <c r="L3" i="5"/>
  <c r="S18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4" i="4"/>
  <c r="Y5" i="4"/>
  <c r="Y6" i="4"/>
  <c r="Y7" i="4"/>
  <c r="Y8" i="4"/>
  <c r="Y9" i="4"/>
  <c r="S147" i="4"/>
  <c r="S148" i="4"/>
  <c r="S149" i="4"/>
  <c r="S150" i="4"/>
  <c r="S151" i="4"/>
  <c r="S152" i="4"/>
  <c r="S153" i="4"/>
  <c r="S154" i="4"/>
  <c r="S155" i="4"/>
  <c r="S15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157" i="4"/>
  <c r="S158" i="4"/>
  <c r="S159" i="4"/>
  <c r="S160" i="4"/>
  <c r="S161" i="4"/>
  <c r="S162" i="4"/>
  <c r="S163" i="4"/>
  <c r="S164" i="4"/>
  <c r="S165" i="4"/>
  <c r="S166" i="4"/>
  <c r="S167" i="4"/>
  <c r="S36" i="4"/>
  <c r="S37" i="4"/>
  <c r="S38" i="4"/>
  <c r="S39" i="4"/>
  <c r="S40" i="4"/>
  <c r="S41" i="4"/>
  <c r="S42" i="4"/>
  <c r="S43" i="4"/>
  <c r="S44" i="4"/>
  <c r="S45" i="4"/>
  <c r="S168" i="4"/>
  <c r="S169" i="4"/>
  <c r="S170" i="4"/>
  <c r="S171" i="4"/>
  <c r="S172" i="4"/>
  <c r="S173" i="4"/>
  <c r="S174" i="4"/>
  <c r="S175" i="4"/>
  <c r="S176" i="4"/>
  <c r="S177" i="4"/>
  <c r="S178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89" i="4"/>
  <c r="S90" i="4"/>
  <c r="S179" i="4"/>
  <c r="S180" i="4"/>
  <c r="S181" i="4"/>
  <c r="S182" i="4"/>
  <c r="S183" i="4"/>
  <c r="S184" i="4"/>
  <c r="S185" i="4"/>
  <c r="S186" i="4"/>
  <c r="S187" i="4"/>
  <c r="S188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267" i="4"/>
  <c r="S268" i="4"/>
  <c r="S269" i="4"/>
  <c r="S270" i="4"/>
  <c r="S271" i="4"/>
  <c r="S272" i="4"/>
  <c r="S273" i="4"/>
  <c r="S274" i="4"/>
  <c r="S275" i="4"/>
  <c r="S276" i="4"/>
  <c r="S277" i="4"/>
  <c r="S135" i="4"/>
  <c r="S136" i="4"/>
  <c r="S137" i="4"/>
  <c r="S138" i="4"/>
  <c r="S139" i="4"/>
  <c r="S140" i="4"/>
  <c r="S141" i="4"/>
  <c r="S142" i="4"/>
  <c r="S143" i="4"/>
  <c r="S144" i="4"/>
  <c r="S145" i="4"/>
  <c r="S278" i="4"/>
  <c r="S279" i="4"/>
  <c r="S280" i="4"/>
  <c r="S281" i="4"/>
  <c r="S282" i="4"/>
  <c r="S283" i="4"/>
  <c r="S284" i="4"/>
  <c r="S285" i="4"/>
  <c r="S286" i="4"/>
  <c r="S287" i="4"/>
  <c r="S288" i="4"/>
  <c r="S146" i="4"/>
  <c r="R146" i="4"/>
  <c r="R147" i="4"/>
  <c r="R148" i="4"/>
  <c r="R149" i="4"/>
  <c r="R150" i="4"/>
  <c r="R151" i="4"/>
  <c r="R152" i="4"/>
  <c r="R153" i="4"/>
  <c r="R154" i="4"/>
  <c r="R155" i="4"/>
  <c r="R15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157" i="4"/>
  <c r="R158" i="4"/>
  <c r="R159" i="4"/>
  <c r="R160" i="4"/>
  <c r="R161" i="4"/>
  <c r="R162" i="4"/>
  <c r="R163" i="4"/>
  <c r="R164" i="4"/>
  <c r="R165" i="4"/>
  <c r="R166" i="4"/>
  <c r="R167" i="4"/>
  <c r="R36" i="4"/>
  <c r="R37" i="4"/>
  <c r="R38" i="4"/>
  <c r="R39" i="4"/>
  <c r="R40" i="4"/>
  <c r="R41" i="4"/>
  <c r="R42" i="4"/>
  <c r="R43" i="4"/>
  <c r="R44" i="4"/>
  <c r="R45" i="4"/>
  <c r="R168" i="4"/>
  <c r="R169" i="4"/>
  <c r="R170" i="4"/>
  <c r="R171" i="4"/>
  <c r="R172" i="4"/>
  <c r="R173" i="4"/>
  <c r="R174" i="4"/>
  <c r="R175" i="4"/>
  <c r="R176" i="4"/>
  <c r="R177" i="4"/>
  <c r="R178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80" i="4"/>
  <c r="R81" i="4"/>
  <c r="R82" i="4"/>
  <c r="R83" i="4"/>
  <c r="R84" i="4"/>
  <c r="R85" i="4"/>
  <c r="R86" i="4"/>
  <c r="R87" i="4"/>
  <c r="R88" i="4"/>
  <c r="R89" i="4"/>
  <c r="R90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267" i="4"/>
  <c r="R268" i="4"/>
  <c r="R269" i="4"/>
  <c r="R270" i="4"/>
  <c r="R271" i="4"/>
  <c r="R272" i="4"/>
  <c r="R273" i="4"/>
  <c r="R274" i="4"/>
  <c r="R275" i="4"/>
  <c r="R276" i="4"/>
  <c r="R277" i="4"/>
  <c r="R135" i="4"/>
  <c r="R136" i="4"/>
  <c r="R137" i="4"/>
  <c r="R138" i="4"/>
  <c r="R139" i="4"/>
  <c r="R140" i="4"/>
  <c r="R141" i="4"/>
  <c r="R142" i="4"/>
  <c r="R143" i="4"/>
  <c r="R144" i="4"/>
  <c r="R145" i="4"/>
  <c r="R278" i="4"/>
  <c r="R279" i="4"/>
  <c r="R280" i="4"/>
  <c r="R281" i="4"/>
  <c r="R282" i="4"/>
  <c r="R283" i="4"/>
  <c r="R284" i="4"/>
  <c r="R285" i="4"/>
  <c r="R286" i="4"/>
  <c r="R287" i="4"/>
  <c r="R288" i="4"/>
  <c r="M147" i="4"/>
  <c r="M148" i="4"/>
  <c r="M149" i="4"/>
  <c r="M150" i="4"/>
  <c r="M151" i="4"/>
  <c r="M152" i="4"/>
  <c r="M153" i="4"/>
  <c r="M154" i="4"/>
  <c r="M155" i="4"/>
  <c r="M156" i="4"/>
  <c r="M3" i="4"/>
  <c r="M4" i="4"/>
  <c r="M5" i="4"/>
  <c r="M6" i="4"/>
  <c r="M7" i="4"/>
  <c r="M8" i="4"/>
  <c r="M9" i="4"/>
  <c r="M10" i="4"/>
  <c r="M11" i="4"/>
  <c r="M12" i="4"/>
  <c r="M13" i="4"/>
  <c r="M25" i="4"/>
  <c r="M26" i="4"/>
  <c r="M27" i="4"/>
  <c r="M28" i="4"/>
  <c r="M29" i="4"/>
  <c r="M30" i="4"/>
  <c r="M31" i="4"/>
  <c r="M32" i="4"/>
  <c r="M33" i="4"/>
  <c r="M34" i="4"/>
  <c r="M35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124" i="4"/>
  <c r="M125" i="4"/>
  <c r="M126" i="4"/>
  <c r="M127" i="4"/>
  <c r="M128" i="4"/>
  <c r="M129" i="4"/>
  <c r="M130" i="4"/>
  <c r="M131" i="4"/>
  <c r="M132" i="4"/>
  <c r="M133" i="4"/>
  <c r="M134" i="4"/>
  <c r="M267" i="4"/>
  <c r="M268" i="4"/>
  <c r="M269" i="4"/>
  <c r="M270" i="4"/>
  <c r="M271" i="4"/>
  <c r="M272" i="4"/>
  <c r="M273" i="4"/>
  <c r="M274" i="4"/>
  <c r="M275" i="4"/>
  <c r="M276" i="4"/>
  <c r="M277" i="4"/>
  <c r="M135" i="4"/>
  <c r="M136" i="4"/>
  <c r="M137" i="4"/>
  <c r="M138" i="4"/>
  <c r="M139" i="4"/>
  <c r="M140" i="4"/>
  <c r="M141" i="4"/>
  <c r="M142" i="4"/>
  <c r="M143" i="4"/>
  <c r="M144" i="4"/>
  <c r="M145" i="4"/>
  <c r="M278" i="4"/>
  <c r="M279" i="4"/>
  <c r="M280" i="4"/>
  <c r="M281" i="4"/>
  <c r="M282" i="4"/>
  <c r="M283" i="4"/>
  <c r="M284" i="4"/>
  <c r="M285" i="4"/>
  <c r="M286" i="4"/>
  <c r="M287" i="4"/>
  <c r="M288" i="4"/>
  <c r="M146" i="4"/>
  <c r="L123" i="4"/>
  <c r="M123" i="4" s="1"/>
  <c r="L120" i="4"/>
  <c r="M120" i="4" s="1"/>
  <c r="L116" i="4"/>
  <c r="M116" i="4" s="1"/>
  <c r="L115" i="4"/>
  <c r="M115" i="4" s="1"/>
  <c r="L114" i="4"/>
  <c r="M114" i="4" s="1"/>
  <c r="L121" i="4"/>
  <c r="M121" i="4" s="1"/>
  <c r="L119" i="4"/>
  <c r="M119" i="4" s="1"/>
  <c r="L118" i="4"/>
  <c r="M118" i="4" s="1"/>
  <c r="L117" i="4"/>
  <c r="M117" i="4" s="1"/>
  <c r="L113" i="4"/>
  <c r="M113" i="4" s="1"/>
  <c r="L122" i="4"/>
  <c r="M122" i="4" s="1"/>
  <c r="L181" i="4"/>
  <c r="M181" i="4" s="1"/>
  <c r="L179" i="4"/>
  <c r="M179" i="4" s="1"/>
  <c r="L183" i="4"/>
  <c r="M183" i="4" s="1"/>
  <c r="L186" i="4"/>
  <c r="M186" i="4" s="1"/>
  <c r="L180" i="4"/>
  <c r="M180" i="4" s="1"/>
  <c r="L182" i="4"/>
  <c r="M182" i="4" s="1"/>
  <c r="L187" i="4"/>
  <c r="M187" i="4" s="1"/>
  <c r="L185" i="4"/>
  <c r="M185" i="4" s="1"/>
  <c r="L184" i="4"/>
  <c r="M184" i="4" s="1"/>
  <c r="L189" i="4"/>
  <c r="M189" i="4" s="1"/>
  <c r="L188" i="4"/>
  <c r="M188" i="4" s="1"/>
  <c r="L41" i="4"/>
  <c r="M41" i="4" s="1"/>
  <c r="L43" i="4"/>
  <c r="M43" i="4" s="1"/>
  <c r="L44" i="4"/>
  <c r="M44" i="4" s="1"/>
  <c r="L45" i="4"/>
  <c r="M45" i="4" s="1"/>
  <c r="L36" i="4"/>
  <c r="M36" i="4" s="1"/>
  <c r="L46" i="4"/>
  <c r="M46" i="4" s="1"/>
  <c r="L38" i="4"/>
  <c r="M38" i="4" s="1"/>
  <c r="L37" i="4"/>
  <c r="M37" i="4" s="1"/>
  <c r="L42" i="4"/>
  <c r="M42" i="4" s="1"/>
  <c r="L39" i="4"/>
  <c r="M39" i="4" s="1"/>
  <c r="L40" i="4"/>
  <c r="M40" i="4" s="1"/>
  <c r="L18" i="4"/>
  <c r="M18" i="4" s="1"/>
  <c r="L14" i="4"/>
  <c r="M14" i="4" s="1"/>
  <c r="L16" i="4"/>
  <c r="M16" i="4" s="1"/>
  <c r="L19" i="4"/>
  <c r="M19" i="4" s="1"/>
  <c r="L20" i="4"/>
  <c r="M20" i="4" s="1"/>
  <c r="L15" i="4"/>
  <c r="M15" i="4" s="1"/>
  <c r="L17" i="4"/>
  <c r="M17" i="4" s="1"/>
  <c r="L21" i="4"/>
  <c r="M21" i="4" s="1"/>
  <c r="L22" i="4"/>
  <c r="M22" i="4" s="1"/>
  <c r="L23" i="4"/>
  <c r="M23" i="4" s="1"/>
  <c r="L24" i="4"/>
  <c r="M24" i="4" s="1"/>
  <c r="AD8" i="4" l="1"/>
  <c r="AD7" i="4"/>
  <c r="W19" i="5"/>
  <c r="Y19" i="5" s="1"/>
  <c r="Y66" i="5"/>
  <c r="W32" i="5"/>
  <c r="Y32" i="5" s="1"/>
  <c r="Y54" i="5"/>
  <c r="Y6" i="5"/>
  <c r="W31" i="5"/>
  <c r="Y31" i="5" s="1"/>
  <c r="W36" i="5"/>
  <c r="Y36" i="5" s="1"/>
  <c r="Y44" i="5"/>
  <c r="Y50" i="5"/>
  <c r="Y4" i="5"/>
  <c r="W28" i="5"/>
  <c r="Y28" i="5" s="1"/>
  <c r="W38" i="5"/>
  <c r="Y38" i="5" s="1"/>
  <c r="W44" i="5"/>
  <c r="W24" i="5"/>
  <c r="Y24" i="5" s="1"/>
  <c r="Y74" i="5"/>
  <c r="Y21" i="5"/>
  <c r="Y29" i="5"/>
  <c r="W29" i="5"/>
  <c r="W26" i="5"/>
  <c r="Y26" i="5" s="1"/>
  <c r="Y68" i="5"/>
  <c r="W18" i="5"/>
  <c r="Y18" i="5" s="1"/>
  <c r="W4" i="5"/>
  <c r="W6" i="5"/>
  <c r="W8" i="5"/>
  <c r="Y8" i="5" s="1"/>
  <c r="W10" i="5"/>
  <c r="Y10" i="5" s="1"/>
  <c r="W12" i="5"/>
  <c r="Y12" i="5" s="1"/>
  <c r="W14" i="5"/>
  <c r="W16" i="5"/>
  <c r="Y16" i="5"/>
  <c r="W20" i="5"/>
  <c r="Y20" i="5"/>
  <c r="W25" i="5"/>
  <c r="Y25" i="5" s="1"/>
  <c r="W33" i="5"/>
  <c r="Y33" i="5" s="1"/>
  <c r="W47" i="5"/>
  <c r="Y47" i="5"/>
  <c r="Y58" i="5"/>
  <c r="W17" i="5"/>
  <c r="Y17" i="5"/>
  <c r="Y23" i="5"/>
  <c r="W23" i="5"/>
  <c r="Y22" i="5"/>
  <c r="W30" i="5"/>
  <c r="Y30" i="5" s="1"/>
  <c r="Y55" i="5"/>
  <c r="Y60" i="5"/>
  <c r="Y64" i="5"/>
  <c r="Y69" i="5"/>
  <c r="W34" i="5"/>
  <c r="Y34" i="5" s="1"/>
  <c r="Y3" i="5"/>
  <c r="Y5" i="5"/>
  <c r="Y7" i="5"/>
  <c r="Y9" i="5"/>
  <c r="Y11" i="5"/>
  <c r="Y15" i="5"/>
  <c r="W27" i="5"/>
  <c r="Y27" i="5" s="1"/>
  <c r="W35" i="5"/>
  <c r="Y35" i="5" s="1"/>
  <c r="Y37" i="5"/>
  <c r="Y43" i="5"/>
  <c r="W45" i="5"/>
  <c r="Y45" i="5" s="1"/>
  <c r="W100" i="5"/>
  <c r="Y100" i="5" s="1"/>
  <c r="W143" i="5"/>
  <c r="Y143" i="5" s="1"/>
  <c r="W59" i="5"/>
  <c r="Z59" i="5" s="1"/>
  <c r="Y155" i="5"/>
  <c r="Y169" i="5"/>
  <c r="W195" i="5"/>
  <c r="Y195" i="5" s="1"/>
  <c r="W41" i="5"/>
  <c r="Y41" i="5" s="1"/>
  <c r="W42" i="5"/>
  <c r="Y42" i="5" s="1"/>
  <c r="W50" i="5"/>
  <c r="W58" i="5"/>
  <c r="W66" i="5"/>
  <c r="W74" i="5"/>
  <c r="W77" i="5"/>
  <c r="Y77" i="5" s="1"/>
  <c r="W86" i="5"/>
  <c r="Y86" i="5" s="1"/>
  <c r="W94" i="5"/>
  <c r="Y94" i="5" s="1"/>
  <c r="W102" i="5"/>
  <c r="Y102" i="5" s="1"/>
  <c r="W109" i="5"/>
  <c r="Y109" i="5" s="1"/>
  <c r="W118" i="5"/>
  <c r="W126" i="5"/>
  <c r="Y126" i="5" s="1"/>
  <c r="Y131" i="5"/>
  <c r="W133" i="5"/>
  <c r="Y133" i="5" s="1"/>
  <c r="Y138" i="5"/>
  <c r="W155" i="5"/>
  <c r="W159" i="5"/>
  <c r="Y159" i="5" s="1"/>
  <c r="W164" i="5"/>
  <c r="Y164" i="5" s="1"/>
  <c r="W166" i="5"/>
  <c r="Y166" i="5" s="1"/>
  <c r="W169" i="5"/>
  <c r="W176" i="5"/>
  <c r="Y176" i="5" s="1"/>
  <c r="W221" i="5"/>
  <c r="Y221" i="5" s="1"/>
  <c r="W52" i="5"/>
  <c r="Y52" i="5" s="1"/>
  <c r="W84" i="5"/>
  <c r="Y84" i="5" s="1"/>
  <c r="W115" i="5"/>
  <c r="Y115" i="5" s="1"/>
  <c r="W160" i="5"/>
  <c r="Y160" i="5" s="1"/>
  <c r="W202" i="5"/>
  <c r="Y202" i="5" s="1"/>
  <c r="W67" i="5"/>
  <c r="Y67" i="5" s="1"/>
  <c r="W157" i="5"/>
  <c r="Y157" i="5" s="1"/>
  <c r="S14" i="5"/>
  <c r="V14" i="5" s="1"/>
  <c r="W49" i="5"/>
  <c r="Y49" i="5" s="1"/>
  <c r="W57" i="5"/>
  <c r="Y57" i="5" s="1"/>
  <c r="W65" i="5"/>
  <c r="Y65" i="5" s="1"/>
  <c r="W73" i="5"/>
  <c r="Y73" i="5" s="1"/>
  <c r="Y76" i="5"/>
  <c r="Y93" i="5"/>
  <c r="Y101" i="5"/>
  <c r="Y104" i="5"/>
  <c r="Y106" i="5"/>
  <c r="W114" i="5"/>
  <c r="Y114" i="5" s="1"/>
  <c r="W131" i="5"/>
  <c r="W135" i="5"/>
  <c r="Y135" i="5" s="1"/>
  <c r="W138" i="5"/>
  <c r="W140" i="5"/>
  <c r="Y140" i="5" s="1"/>
  <c r="Y142" i="5"/>
  <c r="W145" i="5"/>
  <c r="Y145" i="5" s="1"/>
  <c r="W152" i="5"/>
  <c r="Y152" i="5" s="1"/>
  <c r="W171" i="5"/>
  <c r="Y171" i="5" s="1"/>
  <c r="W173" i="5"/>
  <c r="Y173" i="5" s="1"/>
  <c r="W210" i="5"/>
  <c r="Y210" i="5" s="1"/>
  <c r="W219" i="5"/>
  <c r="Y219" i="5" s="1"/>
  <c r="W148" i="5"/>
  <c r="Y148" i="5" s="1"/>
  <c r="W274" i="5"/>
  <c r="Y274" i="5"/>
  <c r="W51" i="5"/>
  <c r="Y51" i="5" s="1"/>
  <c r="W112" i="5"/>
  <c r="Y112" i="5" s="1"/>
  <c r="W150" i="5"/>
  <c r="W179" i="5"/>
  <c r="Y179" i="5" s="1"/>
  <c r="W40" i="5"/>
  <c r="Y40" i="5" s="1"/>
  <c r="W48" i="5"/>
  <c r="Y48" i="5" s="1"/>
  <c r="W56" i="5"/>
  <c r="Y56" i="5" s="1"/>
  <c r="W64" i="5"/>
  <c r="W72" i="5"/>
  <c r="Y72" i="5" s="1"/>
  <c r="Y82" i="5"/>
  <c r="Y90" i="5"/>
  <c r="Y96" i="5"/>
  <c r="Y98" i="5"/>
  <c r="W104" i="5"/>
  <c r="W128" i="5"/>
  <c r="Y128" i="5" s="1"/>
  <c r="W142" i="5"/>
  <c r="Y147" i="5"/>
  <c r="Y149" i="5"/>
  <c r="W149" i="5"/>
  <c r="Y161" i="5"/>
  <c r="W175" i="5"/>
  <c r="Y175" i="5" s="1"/>
  <c r="W178" i="5"/>
  <c r="Y178" i="5" s="1"/>
  <c r="Y180" i="5"/>
  <c r="W180" i="5"/>
  <c r="W194" i="5"/>
  <c r="Y194" i="5" s="1"/>
  <c r="W201" i="5"/>
  <c r="Y201" i="5" s="1"/>
  <c r="W92" i="5"/>
  <c r="Y92" i="5" s="1"/>
  <c r="Y118" i="5"/>
  <c r="W206" i="5"/>
  <c r="Y206" i="5" s="1"/>
  <c r="W124" i="5"/>
  <c r="Y124" i="5" s="1"/>
  <c r="W136" i="5"/>
  <c r="Y136" i="5" s="1"/>
  <c r="W162" i="5"/>
  <c r="Y162" i="5" s="1"/>
  <c r="W21" i="5"/>
  <c r="W39" i="5"/>
  <c r="Y39" i="5" s="1"/>
  <c r="W55" i="5"/>
  <c r="W63" i="5"/>
  <c r="Y63" i="5" s="1"/>
  <c r="W71" i="5"/>
  <c r="Y71" i="5" s="1"/>
  <c r="W80" i="5"/>
  <c r="Z80" i="5" s="1"/>
  <c r="W85" i="5"/>
  <c r="Y85" i="5" s="1"/>
  <c r="W88" i="5"/>
  <c r="Y88" i="5" s="1"/>
  <c r="W93" i="5"/>
  <c r="W96" i="5"/>
  <c r="W101" i="5"/>
  <c r="W106" i="5"/>
  <c r="Y123" i="5"/>
  <c r="W125" i="5"/>
  <c r="Y125" i="5" s="1"/>
  <c r="Y130" i="5"/>
  <c r="Y137" i="5"/>
  <c r="W147" i="5"/>
  <c r="W151" i="5"/>
  <c r="Y151" i="5" s="1"/>
  <c r="W154" i="5"/>
  <c r="Y154" i="5" s="1"/>
  <c r="W156" i="5"/>
  <c r="Y156" i="5" s="1"/>
  <c r="Y158" i="5"/>
  <c r="W161" i="5"/>
  <c r="W168" i="5"/>
  <c r="Y168" i="5" s="1"/>
  <c r="W214" i="5"/>
  <c r="Y214" i="5" s="1"/>
  <c r="W218" i="5"/>
  <c r="Y218" i="5" s="1"/>
  <c r="Y227" i="5"/>
  <c r="W227" i="5"/>
  <c r="W60" i="5"/>
  <c r="W68" i="5"/>
  <c r="Y129" i="5"/>
  <c r="Y150" i="5"/>
  <c r="W182" i="5"/>
  <c r="Y182" i="5" s="1"/>
  <c r="W204" i="5"/>
  <c r="Y204" i="5" s="1"/>
  <c r="W129" i="5"/>
  <c r="W181" i="5"/>
  <c r="Y181" i="5" s="1"/>
  <c r="W54" i="5"/>
  <c r="W62" i="5"/>
  <c r="Y62" i="5" s="1"/>
  <c r="W70" i="5"/>
  <c r="Y70" i="5" s="1"/>
  <c r="W82" i="5"/>
  <c r="W90" i="5"/>
  <c r="W98" i="5"/>
  <c r="Y105" i="5"/>
  <c r="Y110" i="5"/>
  <c r="W113" i="5"/>
  <c r="Y113" i="5" s="1"/>
  <c r="Y116" i="5"/>
  <c r="W116" i="5"/>
  <c r="W127" i="5"/>
  <c r="Y127" i="5" s="1"/>
  <c r="W132" i="5"/>
  <c r="Y132" i="5" s="1"/>
  <c r="Y134" i="5"/>
  <c r="W144" i="5"/>
  <c r="Y144" i="5" s="1"/>
  <c r="W163" i="5"/>
  <c r="Y163" i="5" s="1"/>
  <c r="W165" i="5"/>
  <c r="Y165" i="5" s="1"/>
  <c r="W170" i="5"/>
  <c r="Y170" i="5" s="1"/>
  <c r="Y177" i="5"/>
  <c r="Y193" i="5"/>
  <c r="W193" i="5"/>
  <c r="W13" i="5"/>
  <c r="Y13" i="5" s="1"/>
  <c r="W53" i="5"/>
  <c r="Y53" i="5" s="1"/>
  <c r="W61" i="5"/>
  <c r="Y61" i="5" s="1"/>
  <c r="W69" i="5"/>
  <c r="Y75" i="5"/>
  <c r="W78" i="5"/>
  <c r="Y81" i="5"/>
  <c r="Y89" i="5"/>
  <c r="Y97" i="5"/>
  <c r="Y122" i="5"/>
  <c r="W134" i="5"/>
  <c r="Y139" i="5"/>
  <c r="W141" i="5"/>
  <c r="Y141" i="5" s="1"/>
  <c r="Y146" i="5"/>
  <c r="Y153" i="5"/>
  <c r="W167" i="5"/>
  <c r="Y167" i="5" s="1"/>
  <c r="W172" i="5"/>
  <c r="Y172" i="5" s="1"/>
  <c r="W174" i="5"/>
  <c r="Y174" i="5" s="1"/>
  <c r="W177" i="5"/>
  <c r="W224" i="5"/>
  <c r="Y224" i="5" s="1"/>
  <c r="W184" i="5"/>
  <c r="Y184" i="5" s="1"/>
  <c r="W192" i="5"/>
  <c r="Y192" i="5" s="1"/>
  <c r="W216" i="5"/>
  <c r="Y216" i="5" s="1"/>
  <c r="W223" i="5"/>
  <c r="Y223" i="5" s="1"/>
  <c r="W276" i="5"/>
  <c r="Y276" i="5"/>
  <c r="W287" i="5"/>
  <c r="Y287" i="5" s="1"/>
  <c r="W117" i="5"/>
  <c r="Y117" i="5" s="1"/>
  <c r="Y196" i="5"/>
  <c r="W213" i="5"/>
  <c r="Y213" i="5" s="1"/>
  <c r="W187" i="5"/>
  <c r="Y187" i="5" s="1"/>
  <c r="W190" i="5"/>
  <c r="Y190" i="5" s="1"/>
  <c r="Y198" i="5"/>
  <c r="S200" i="5"/>
  <c r="V200" i="5" s="1"/>
  <c r="W208" i="5"/>
  <c r="Y208" i="5" s="1"/>
  <c r="W211" i="5"/>
  <c r="Y211" i="5" s="1"/>
  <c r="W271" i="5"/>
  <c r="Y271" i="5"/>
  <c r="W282" i="5"/>
  <c r="Y282" i="5"/>
  <c r="Y189" i="5"/>
  <c r="W205" i="5"/>
  <c r="Y205" i="5" s="1"/>
  <c r="W220" i="5"/>
  <c r="Y220" i="5" s="1"/>
  <c r="Y229" i="5"/>
  <c r="W229" i="5"/>
  <c r="W231" i="5"/>
  <c r="Y231" i="5" s="1"/>
  <c r="W233" i="5"/>
  <c r="Y233" i="5" s="1"/>
  <c r="W235" i="5"/>
  <c r="Y235" i="5" s="1"/>
  <c r="Y237" i="5"/>
  <c r="W237" i="5"/>
  <c r="W239" i="5"/>
  <c r="Y239" i="5" s="1"/>
  <c r="W241" i="5"/>
  <c r="Y241" i="5" s="1"/>
  <c r="W243" i="5"/>
  <c r="Y243" i="5" s="1"/>
  <c r="Y245" i="5"/>
  <c r="W245" i="5"/>
  <c r="W247" i="5"/>
  <c r="Y247" i="5" s="1"/>
  <c r="W249" i="5"/>
  <c r="Y249" i="5" s="1"/>
  <c r="W251" i="5"/>
  <c r="Y251" i="5" s="1"/>
  <c r="Y253" i="5"/>
  <c r="W253" i="5"/>
  <c r="W255" i="5"/>
  <c r="Y255" i="5" s="1"/>
  <c r="W257" i="5"/>
  <c r="Y257" i="5" s="1"/>
  <c r="W259" i="5"/>
  <c r="Y259" i="5" s="1"/>
  <c r="Y261" i="5"/>
  <c r="W261" i="5"/>
  <c r="W263" i="5"/>
  <c r="Y263" i="5" s="1"/>
  <c r="S265" i="5"/>
  <c r="V265" i="5" s="1"/>
  <c r="W284" i="5"/>
  <c r="Y284" i="5"/>
  <c r="W108" i="5"/>
  <c r="Y108" i="5" s="1"/>
  <c r="W121" i="5"/>
  <c r="Y121" i="5" s="1"/>
  <c r="W122" i="5"/>
  <c r="W203" i="5"/>
  <c r="Y203" i="5" s="1"/>
  <c r="W217" i="5"/>
  <c r="Y217" i="5" s="1"/>
  <c r="W119" i="5"/>
  <c r="Y119" i="5" s="1"/>
  <c r="S185" i="5"/>
  <c r="V185" i="5" s="1"/>
  <c r="Y197" i="5"/>
  <c r="W212" i="5"/>
  <c r="Y212" i="5" s="1"/>
  <c r="W215" i="5"/>
  <c r="Y215" i="5" s="1"/>
  <c r="W222" i="5"/>
  <c r="Y222" i="5" s="1"/>
  <c r="W268" i="5"/>
  <c r="Y268" i="5"/>
  <c r="W279" i="5"/>
  <c r="Y279" i="5"/>
  <c r="S78" i="5"/>
  <c r="V78" i="5" s="1"/>
  <c r="W191" i="5"/>
  <c r="Y191" i="5" s="1"/>
  <c r="Y199" i="5"/>
  <c r="Y207" i="5"/>
  <c r="W209" i="5"/>
  <c r="Z209" i="5" s="1"/>
  <c r="W226" i="5"/>
  <c r="Y226" i="5" s="1"/>
  <c r="W228" i="5"/>
  <c r="Y228" i="5" s="1"/>
  <c r="W230" i="5"/>
  <c r="Y230" i="5" s="1"/>
  <c r="W232" i="5"/>
  <c r="Y232" i="5" s="1"/>
  <c r="W234" i="5"/>
  <c r="Y234" i="5" s="1"/>
  <c r="W236" i="5"/>
  <c r="Y236" i="5" s="1"/>
  <c r="W238" i="5"/>
  <c r="Y238" i="5" s="1"/>
  <c r="W240" i="5"/>
  <c r="Y240" i="5" s="1"/>
  <c r="W242" i="5"/>
  <c r="Y242" i="5" s="1"/>
  <c r="W244" i="5"/>
  <c r="Y244" i="5" s="1"/>
  <c r="W246" i="5"/>
  <c r="Y246" i="5" s="1"/>
  <c r="W248" i="5"/>
  <c r="Y248" i="5" s="1"/>
  <c r="W250" i="5"/>
  <c r="Y250" i="5" s="1"/>
  <c r="W252" i="5"/>
  <c r="Y252" i="5" s="1"/>
  <c r="W254" i="5"/>
  <c r="Y254" i="5" s="1"/>
  <c r="W256" i="5"/>
  <c r="Y256" i="5" s="1"/>
  <c r="W258" i="5"/>
  <c r="Y258" i="5" s="1"/>
  <c r="W260" i="5"/>
  <c r="Y260" i="5" s="1"/>
  <c r="W262" i="5"/>
  <c r="Y262" i="5" s="1"/>
  <c r="W264" i="5"/>
  <c r="Y264" i="5" s="1"/>
  <c r="W288" i="5"/>
  <c r="Y288" i="5" s="1"/>
  <c r="W183" i="5"/>
  <c r="Y183" i="5" s="1"/>
  <c r="Y273" i="5"/>
  <c r="Y281" i="5"/>
  <c r="W225" i="5"/>
  <c r="Y225" i="5" s="1"/>
  <c r="Y270" i="5"/>
  <c r="Y278" i="5"/>
  <c r="Y286" i="5"/>
  <c r="T281" i="4"/>
  <c r="W281" i="4" s="1"/>
  <c r="T141" i="4"/>
  <c r="W141" i="4" s="1"/>
  <c r="T276" i="4"/>
  <c r="W276" i="4" s="1"/>
  <c r="T268" i="4"/>
  <c r="W268" i="4" s="1"/>
  <c r="T128" i="4"/>
  <c r="W128" i="4" s="1"/>
  <c r="T258" i="4"/>
  <c r="W258" i="4" s="1"/>
  <c r="T250" i="4"/>
  <c r="W250" i="4" s="1"/>
  <c r="T242" i="4"/>
  <c r="W242" i="4" s="1"/>
  <c r="T234" i="4"/>
  <c r="W234" i="4" s="1"/>
  <c r="T105" i="4"/>
  <c r="W105" i="4" s="1"/>
  <c r="T97" i="4"/>
  <c r="W97" i="4" s="1"/>
  <c r="T224" i="4"/>
  <c r="W224" i="4" s="1"/>
  <c r="T216" i="4"/>
  <c r="W216" i="4" s="1"/>
  <c r="T208" i="4"/>
  <c r="W208" i="4" s="1"/>
  <c r="T200" i="4"/>
  <c r="W200" i="4" s="1"/>
  <c r="T192" i="4"/>
  <c r="W192" i="4" s="1"/>
  <c r="X192" i="4" s="1"/>
  <c r="T184" i="4"/>
  <c r="W184" i="4" s="1"/>
  <c r="T88" i="4"/>
  <c r="W88" i="4" s="1"/>
  <c r="T72" i="4"/>
  <c r="W72" i="4" s="1"/>
  <c r="T64" i="4"/>
  <c r="W64" i="4" s="1"/>
  <c r="T56" i="4"/>
  <c r="W56" i="4" s="1"/>
  <c r="T48" i="4"/>
  <c r="W48" i="4" s="1"/>
  <c r="T172" i="4"/>
  <c r="W172" i="4" s="1"/>
  <c r="T43" i="4"/>
  <c r="W43" i="4" s="1"/>
  <c r="T167" i="4"/>
  <c r="W167" i="4" s="1"/>
  <c r="T30" i="4"/>
  <c r="W30" i="4" s="1"/>
  <c r="T22" i="4"/>
  <c r="W22" i="4" s="1"/>
  <c r="T14" i="4"/>
  <c r="W14" i="4" s="1"/>
  <c r="T6" i="4"/>
  <c r="W6" i="4" s="1"/>
  <c r="X6" i="4" s="1"/>
  <c r="T152" i="4"/>
  <c r="W152" i="4" s="1"/>
  <c r="T135" i="4"/>
  <c r="W135" i="4" s="1"/>
  <c r="T114" i="4"/>
  <c r="W114" i="4" s="1"/>
  <c r="T99" i="4"/>
  <c r="W99" i="4" s="1"/>
  <c r="T194" i="4"/>
  <c r="W194" i="4" s="1"/>
  <c r="T58" i="4"/>
  <c r="W58" i="4" s="1"/>
  <c r="T37" i="4"/>
  <c r="W37" i="4" s="1"/>
  <c r="T154" i="4"/>
  <c r="W154" i="4" s="1"/>
  <c r="T121" i="4"/>
  <c r="W121" i="4" s="1"/>
  <c r="T251" i="4"/>
  <c r="W251" i="4" s="1"/>
  <c r="T233" i="4"/>
  <c r="W233" i="4" s="1"/>
  <c r="X233" i="4" s="1"/>
  <c r="T201" i="4"/>
  <c r="W201" i="4" s="1"/>
  <c r="T193" i="4"/>
  <c r="W193" i="4" s="1"/>
  <c r="T185" i="4"/>
  <c r="W185" i="4" s="1"/>
  <c r="T89" i="4"/>
  <c r="W89" i="4" s="1"/>
  <c r="T57" i="4"/>
  <c r="W57" i="4" s="1"/>
  <c r="T44" i="4"/>
  <c r="W44" i="4" s="1"/>
  <c r="T36" i="4"/>
  <c r="W36" i="4" s="1"/>
  <c r="T160" i="4"/>
  <c r="W160" i="4" s="1"/>
  <c r="X160" i="4" s="1"/>
  <c r="T31" i="4"/>
  <c r="W31" i="4" s="1"/>
  <c r="T23" i="4"/>
  <c r="W23" i="4" s="1"/>
  <c r="T15" i="4"/>
  <c r="W15" i="4" s="1"/>
  <c r="T7" i="4"/>
  <c r="W7" i="4" s="1"/>
  <c r="X7" i="4" s="1"/>
  <c r="T153" i="4"/>
  <c r="W153" i="4" s="1"/>
  <c r="T283" i="4"/>
  <c r="W283" i="4" s="1"/>
  <c r="T122" i="4"/>
  <c r="W122" i="4" s="1"/>
  <c r="T107" i="4"/>
  <c r="W107" i="4" s="1"/>
  <c r="T202" i="4"/>
  <c r="W202" i="4" s="1"/>
  <c r="T82" i="4"/>
  <c r="W82" i="4" s="1"/>
  <c r="T45" i="4"/>
  <c r="W45" i="4" s="1"/>
  <c r="T32" i="4"/>
  <c r="W32" i="4" s="1"/>
  <c r="T282" i="4"/>
  <c r="W282" i="4" s="1"/>
  <c r="T113" i="4"/>
  <c r="W113" i="4" s="1"/>
  <c r="X113" i="4" s="1"/>
  <c r="T106" i="4"/>
  <c r="W106" i="4" s="1"/>
  <c r="T209" i="4"/>
  <c r="W209" i="4" s="1"/>
  <c r="T81" i="4"/>
  <c r="W81" i="4" s="1"/>
  <c r="X81" i="4" s="1"/>
  <c r="T260" i="4"/>
  <c r="W260" i="4" s="1"/>
  <c r="T91" i="4"/>
  <c r="W91" i="4" s="1"/>
  <c r="T74" i="4"/>
  <c r="W74" i="4" s="1"/>
  <c r="T161" i="4"/>
  <c r="W161" i="4" s="1"/>
  <c r="X161" i="4" s="1"/>
  <c r="T142" i="4"/>
  <c r="W142" i="4" s="1"/>
  <c r="T235" i="4"/>
  <c r="W235" i="4" s="1"/>
  <c r="X235" i="4" s="1"/>
  <c r="T73" i="4"/>
  <c r="W73" i="4" s="1"/>
  <c r="T130" i="4"/>
  <c r="W130" i="4" s="1"/>
  <c r="T236" i="4"/>
  <c r="W236" i="4" s="1"/>
  <c r="T210" i="4"/>
  <c r="W210" i="4" s="1"/>
  <c r="T90" i="4"/>
  <c r="W90" i="4" s="1"/>
  <c r="T174" i="4"/>
  <c r="W174" i="4" s="1"/>
  <c r="T24" i="4"/>
  <c r="W24" i="4" s="1"/>
  <c r="T269" i="4"/>
  <c r="W269" i="4" s="1"/>
  <c r="T243" i="4"/>
  <c r="W243" i="4" s="1"/>
  <c r="T225" i="4"/>
  <c r="W225" i="4" s="1"/>
  <c r="X225" i="4" s="1"/>
  <c r="T49" i="4"/>
  <c r="W49" i="4" s="1"/>
  <c r="T270" i="4"/>
  <c r="W270" i="4" s="1"/>
  <c r="T244" i="4"/>
  <c r="W244" i="4" s="1"/>
  <c r="T226" i="4"/>
  <c r="W226" i="4" s="1"/>
  <c r="T186" i="4"/>
  <c r="W186" i="4" s="1"/>
  <c r="T50" i="4"/>
  <c r="W50" i="4" s="1"/>
  <c r="T16" i="4"/>
  <c r="W16" i="4" s="1"/>
  <c r="T277" i="4"/>
  <c r="W277" i="4" s="1"/>
  <c r="T259" i="4"/>
  <c r="W259" i="4" s="1"/>
  <c r="T217" i="4"/>
  <c r="W217" i="4" s="1"/>
  <c r="T173" i="4"/>
  <c r="W173" i="4" s="1"/>
  <c r="T143" i="4"/>
  <c r="W143" i="4" s="1"/>
  <c r="T252" i="4"/>
  <c r="W252" i="4" s="1"/>
  <c r="T218" i="4"/>
  <c r="W218" i="4" s="1"/>
  <c r="T66" i="4"/>
  <c r="W66" i="4" s="1"/>
  <c r="T8" i="4"/>
  <c r="W8" i="4" s="1"/>
  <c r="X8" i="4" s="1"/>
  <c r="T129" i="4"/>
  <c r="W129" i="4" s="1"/>
  <c r="T98" i="4"/>
  <c r="W98" i="4" s="1"/>
  <c r="T65" i="4"/>
  <c r="W65" i="4" s="1"/>
  <c r="T134" i="4"/>
  <c r="W134" i="4" s="1"/>
  <c r="T279" i="4"/>
  <c r="W279" i="4" s="1"/>
  <c r="T118" i="4"/>
  <c r="W118" i="4" s="1"/>
  <c r="X118" i="4" s="1"/>
  <c r="T274" i="4"/>
  <c r="W274" i="4" s="1"/>
  <c r="T139" i="4"/>
  <c r="W139" i="4" s="1"/>
  <c r="T126" i="4"/>
  <c r="W126" i="4" s="1"/>
  <c r="T287" i="4"/>
  <c r="W287" i="4" s="1"/>
  <c r="T146" i="4"/>
  <c r="W146" i="4" s="1"/>
  <c r="T138" i="4"/>
  <c r="W138" i="4" s="1"/>
  <c r="T247" i="4"/>
  <c r="W247" i="4" s="1"/>
  <c r="T221" i="4"/>
  <c r="W221" i="4" s="1"/>
  <c r="T69" i="4"/>
  <c r="W69" i="4" s="1"/>
  <c r="X69" i="4" s="1"/>
  <c r="T273" i="4"/>
  <c r="W273" i="4" s="1"/>
  <c r="T255" i="4"/>
  <c r="W255" i="4" s="1"/>
  <c r="T229" i="4"/>
  <c r="W229" i="4" s="1"/>
  <c r="T189" i="4"/>
  <c r="W189" i="4" s="1"/>
  <c r="T177" i="4"/>
  <c r="W177" i="4" s="1"/>
  <c r="T19" i="4"/>
  <c r="W19" i="4" s="1"/>
  <c r="T132" i="4"/>
  <c r="W132" i="4" s="1"/>
  <c r="T246" i="4"/>
  <c r="W246" i="4" s="1"/>
  <c r="T228" i="4"/>
  <c r="W228" i="4" s="1"/>
  <c r="T188" i="4"/>
  <c r="W188" i="4" s="1"/>
  <c r="T68" i="4"/>
  <c r="W68" i="4" s="1"/>
  <c r="T39" i="4"/>
  <c r="W39" i="4" s="1"/>
  <c r="T18" i="4"/>
  <c r="W18" i="4" s="1"/>
  <c r="T284" i="4"/>
  <c r="W284" i="4" s="1"/>
  <c r="T144" i="4"/>
  <c r="W144" i="4" s="1"/>
  <c r="T136" i="4"/>
  <c r="W136" i="4" s="1"/>
  <c r="T271" i="4"/>
  <c r="W271" i="4" s="1"/>
  <c r="T131" i="4"/>
  <c r="W131" i="4" s="1"/>
  <c r="T123" i="4"/>
  <c r="W123" i="4" s="1"/>
  <c r="T115" i="4"/>
  <c r="W115" i="4" s="1"/>
  <c r="X115" i="4" s="1"/>
  <c r="T261" i="4"/>
  <c r="W261" i="4" s="1"/>
  <c r="T253" i="4"/>
  <c r="W253" i="4" s="1"/>
  <c r="T245" i="4"/>
  <c r="W245" i="4" s="1"/>
  <c r="T237" i="4"/>
  <c r="W237" i="4" s="1"/>
  <c r="T108" i="4"/>
  <c r="W108" i="4" s="1"/>
  <c r="T100" i="4"/>
  <c r="W100" i="4" s="1"/>
  <c r="T92" i="4"/>
  <c r="W92" i="4" s="1"/>
  <c r="T227" i="4"/>
  <c r="W227" i="4" s="1"/>
  <c r="T219" i="4"/>
  <c r="W219" i="4" s="1"/>
  <c r="T211" i="4"/>
  <c r="W211" i="4" s="1"/>
  <c r="T203" i="4"/>
  <c r="W203" i="4" s="1"/>
  <c r="T195" i="4"/>
  <c r="W195" i="4" s="1"/>
  <c r="T187" i="4"/>
  <c r="W187" i="4" s="1"/>
  <c r="T179" i="4"/>
  <c r="W179" i="4" s="1"/>
  <c r="T83" i="4"/>
  <c r="W83" i="4" s="1"/>
  <c r="T75" i="4"/>
  <c r="W75" i="4" s="1"/>
  <c r="T67" i="4"/>
  <c r="W67" i="4" s="1"/>
  <c r="T59" i="4"/>
  <c r="W59" i="4" s="1"/>
  <c r="T51" i="4"/>
  <c r="W51" i="4" s="1"/>
  <c r="T175" i="4"/>
  <c r="W175" i="4" s="1"/>
  <c r="T38" i="4"/>
  <c r="W38" i="4" s="1"/>
  <c r="T162" i="4"/>
  <c r="W162" i="4" s="1"/>
  <c r="X162" i="4" s="1"/>
  <c r="T33" i="4"/>
  <c r="W33" i="4" s="1"/>
  <c r="T25" i="4"/>
  <c r="W25" i="4" s="1"/>
  <c r="T17" i="4"/>
  <c r="W17" i="4" s="1"/>
  <c r="T9" i="4"/>
  <c r="W9" i="4" s="1"/>
  <c r="X9" i="4" s="1"/>
  <c r="T155" i="4"/>
  <c r="W155" i="4" s="1"/>
  <c r="T147" i="4"/>
  <c r="W147" i="4" s="1"/>
  <c r="T278" i="4"/>
  <c r="W278" i="4" s="1"/>
  <c r="T263" i="4"/>
  <c r="W263" i="4" s="1"/>
  <c r="T110" i="4"/>
  <c r="W110" i="4" s="1"/>
  <c r="T205" i="4"/>
  <c r="W205" i="4" s="1"/>
  <c r="T77" i="4"/>
  <c r="W77" i="4" s="1"/>
  <c r="T169" i="4"/>
  <c r="W169" i="4" s="1"/>
  <c r="X169" i="4" s="1"/>
  <c r="T35" i="4"/>
  <c r="W35" i="4" s="1"/>
  <c r="T149" i="4"/>
  <c r="W149" i="4" s="1"/>
  <c r="X149" i="4" s="1"/>
  <c r="T137" i="4"/>
  <c r="W137" i="4" s="1"/>
  <c r="T116" i="4"/>
  <c r="W116" i="4" s="1"/>
  <c r="X116" i="4" s="1"/>
  <c r="T238" i="4"/>
  <c r="W238" i="4" s="1"/>
  <c r="T220" i="4"/>
  <c r="W220" i="4" s="1"/>
  <c r="T180" i="4"/>
  <c r="W180" i="4" s="1"/>
  <c r="T60" i="4"/>
  <c r="W60" i="4" s="1"/>
  <c r="T163" i="4"/>
  <c r="W163" i="4" s="1"/>
  <c r="T10" i="4"/>
  <c r="W10" i="4" s="1"/>
  <c r="T117" i="4"/>
  <c r="W117" i="4" s="1"/>
  <c r="X117" i="4" s="1"/>
  <c r="T94" i="4"/>
  <c r="W94" i="4" s="1"/>
  <c r="T85" i="4"/>
  <c r="W85" i="4" s="1"/>
  <c r="T40" i="4"/>
  <c r="W40" i="4" s="1"/>
  <c r="T11" i="4"/>
  <c r="W11" i="4" s="1"/>
  <c r="T145" i="4"/>
  <c r="W145" i="4" s="1"/>
  <c r="T262" i="4"/>
  <c r="W262" i="4" s="1"/>
  <c r="T101" i="4"/>
  <c r="W101" i="4" s="1"/>
  <c r="T204" i="4"/>
  <c r="W204" i="4" s="1"/>
  <c r="T76" i="4"/>
  <c r="W76" i="4" s="1"/>
  <c r="T168" i="4"/>
  <c r="W168" i="4" s="1"/>
  <c r="X168" i="4" s="1"/>
  <c r="T26" i="4"/>
  <c r="W26" i="4" s="1"/>
  <c r="T120" i="4"/>
  <c r="W120" i="4" s="1"/>
  <c r="T232" i="4"/>
  <c r="W232" i="4" s="1"/>
  <c r="T80" i="4"/>
  <c r="W80" i="4" s="1"/>
  <c r="X80" i="4" s="1"/>
  <c r="T159" i="4"/>
  <c r="W159" i="4" s="1"/>
  <c r="X159" i="4" s="1"/>
  <c r="T286" i="4"/>
  <c r="W286" i="4" s="1"/>
  <c r="T125" i="4"/>
  <c r="W125" i="4" s="1"/>
  <c r="T102" i="4"/>
  <c r="W102" i="4" s="1"/>
  <c r="T197" i="4"/>
  <c r="W197" i="4" s="1"/>
  <c r="T53" i="4"/>
  <c r="W53" i="4" s="1"/>
  <c r="T27" i="4"/>
  <c r="W27" i="4" s="1"/>
  <c r="T285" i="4"/>
  <c r="W285" i="4" s="1"/>
  <c r="T124" i="4"/>
  <c r="W124" i="4" s="1"/>
  <c r="T109" i="4"/>
  <c r="W109" i="4" s="1"/>
  <c r="T196" i="4"/>
  <c r="W196" i="4" s="1"/>
  <c r="T176" i="4"/>
  <c r="W176" i="4" s="1"/>
  <c r="T148" i="4"/>
  <c r="W148" i="4" s="1"/>
  <c r="T133" i="4"/>
  <c r="W133" i="4" s="1"/>
  <c r="T239" i="4"/>
  <c r="W239" i="4" s="1"/>
  <c r="T213" i="4"/>
  <c r="W213" i="4" s="1"/>
  <c r="X213" i="4" s="1"/>
  <c r="T181" i="4"/>
  <c r="W181" i="4" s="1"/>
  <c r="T61" i="4"/>
  <c r="W61" i="4" s="1"/>
  <c r="T164" i="4"/>
  <c r="W164" i="4" s="1"/>
  <c r="T272" i="4"/>
  <c r="W272" i="4" s="1"/>
  <c r="T254" i="4"/>
  <c r="W254" i="4" s="1"/>
  <c r="T93" i="4"/>
  <c r="W93" i="4" s="1"/>
  <c r="T212" i="4"/>
  <c r="W212" i="4" s="1"/>
  <c r="T84" i="4"/>
  <c r="W84" i="4" s="1"/>
  <c r="T52" i="4"/>
  <c r="W52" i="4" s="1"/>
  <c r="T34" i="4"/>
  <c r="W34" i="4" s="1"/>
  <c r="T156" i="4"/>
  <c r="W156" i="4" s="1"/>
  <c r="T288" i="4"/>
  <c r="W288" i="4" s="1"/>
  <c r="T267" i="4"/>
  <c r="W267" i="4" s="1"/>
  <c r="T249" i="4"/>
  <c r="W249" i="4" s="1"/>
  <c r="T112" i="4"/>
  <c r="W112" i="4" s="1"/>
  <c r="T104" i="4"/>
  <c r="W104" i="4" s="1"/>
  <c r="T96" i="4"/>
  <c r="W96" i="4" s="1"/>
  <c r="T215" i="4"/>
  <c r="W215" i="4" s="1"/>
  <c r="T183" i="4"/>
  <c r="W183" i="4" s="1"/>
  <c r="T87" i="4"/>
  <c r="W87" i="4" s="1"/>
  <c r="T71" i="4"/>
  <c r="W71" i="4" s="1"/>
  <c r="T63" i="4"/>
  <c r="W63" i="4" s="1"/>
  <c r="T55" i="4"/>
  <c r="W55" i="4" s="1"/>
  <c r="T47" i="4"/>
  <c r="W47" i="4" s="1"/>
  <c r="T171" i="4"/>
  <c r="W171" i="4" s="1"/>
  <c r="T42" i="4"/>
  <c r="W42" i="4" s="1"/>
  <c r="T166" i="4"/>
  <c r="W166" i="4" s="1"/>
  <c r="T158" i="4"/>
  <c r="W158" i="4" s="1"/>
  <c r="X158" i="4" s="1"/>
  <c r="T29" i="4"/>
  <c r="W29" i="4" s="1"/>
  <c r="T21" i="4"/>
  <c r="W21" i="4" s="1"/>
  <c r="T13" i="4"/>
  <c r="W13" i="4" s="1"/>
  <c r="T5" i="4"/>
  <c r="W5" i="4" s="1"/>
  <c r="X5" i="4" s="1"/>
  <c r="T151" i="4"/>
  <c r="W151" i="4" s="1"/>
  <c r="T119" i="4"/>
  <c r="W119" i="4" s="1"/>
  <c r="T231" i="4"/>
  <c r="W231" i="4" s="1"/>
  <c r="T264" i="4"/>
  <c r="W264" i="4" s="1"/>
  <c r="T256" i="4"/>
  <c r="W256" i="4" s="1"/>
  <c r="T248" i="4"/>
  <c r="W248" i="4" s="1"/>
  <c r="T240" i="4"/>
  <c r="W240" i="4" s="1"/>
  <c r="T111" i="4"/>
  <c r="W111" i="4" s="1"/>
  <c r="T103" i="4"/>
  <c r="W103" i="4" s="1"/>
  <c r="X103" i="4" s="1"/>
  <c r="T95" i="4"/>
  <c r="W95" i="4" s="1"/>
  <c r="T230" i="4"/>
  <c r="W230" i="4" s="1"/>
  <c r="T222" i="4"/>
  <c r="W222" i="4" s="1"/>
  <c r="T214" i="4"/>
  <c r="W214" i="4" s="1"/>
  <c r="T206" i="4"/>
  <c r="W206" i="4" s="1"/>
  <c r="T198" i="4"/>
  <c r="W198" i="4" s="1"/>
  <c r="T190" i="4"/>
  <c r="W190" i="4" s="1"/>
  <c r="X190" i="4" s="1"/>
  <c r="T182" i="4"/>
  <c r="W182" i="4" s="1"/>
  <c r="T86" i="4"/>
  <c r="W86" i="4" s="1"/>
  <c r="T78" i="4"/>
  <c r="W78" i="4" s="1"/>
  <c r="T70" i="4"/>
  <c r="W70" i="4" s="1"/>
  <c r="T62" i="4"/>
  <c r="W62" i="4" s="1"/>
  <c r="T54" i="4"/>
  <c r="W54" i="4" s="1"/>
  <c r="T178" i="4"/>
  <c r="W178" i="4" s="1"/>
  <c r="T170" i="4"/>
  <c r="W170" i="4" s="1"/>
  <c r="T41" i="4"/>
  <c r="W41" i="4" s="1"/>
  <c r="T165" i="4"/>
  <c r="W165" i="4" s="1"/>
  <c r="T157" i="4"/>
  <c r="W157" i="4" s="1"/>
  <c r="X157" i="4" s="1"/>
  <c r="T28" i="4"/>
  <c r="W28" i="4" s="1"/>
  <c r="T20" i="4"/>
  <c r="W20" i="4" s="1"/>
  <c r="T12" i="4"/>
  <c r="W12" i="4" s="1"/>
  <c r="T4" i="4"/>
  <c r="W4" i="4" s="1"/>
  <c r="T150" i="4"/>
  <c r="W150" i="4" s="1"/>
  <c r="T140" i="4"/>
  <c r="W140" i="4" s="1"/>
  <c r="T257" i="4"/>
  <c r="W257" i="4" s="1"/>
  <c r="T199" i="4"/>
  <c r="W199" i="4" s="1"/>
  <c r="T275" i="4"/>
  <c r="W275" i="4" s="1"/>
  <c r="T207" i="4"/>
  <c r="W207" i="4" s="1"/>
  <c r="T280" i="4"/>
  <c r="W280" i="4" s="1"/>
  <c r="T265" i="4"/>
  <c r="W265" i="4" s="1"/>
  <c r="T191" i="4"/>
  <c r="W191" i="4" s="1"/>
  <c r="T127" i="4"/>
  <c r="W127" i="4" s="1"/>
  <c r="T241" i="4"/>
  <c r="W241" i="4" s="1"/>
  <c r="T223" i="4"/>
  <c r="W223" i="4" s="1"/>
  <c r="P287" i="3"/>
  <c r="P286" i="3"/>
  <c r="P285" i="3"/>
  <c r="P284" i="3"/>
  <c r="P283" i="3"/>
  <c r="P282" i="3"/>
  <c r="P281" i="3"/>
  <c r="P280" i="3"/>
  <c r="P279" i="3"/>
  <c r="P278" i="3"/>
  <c r="P277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P177" i="3"/>
  <c r="P176" i="3"/>
  <c r="P175" i="3"/>
  <c r="P174" i="3"/>
  <c r="P173" i="3"/>
  <c r="P172" i="3"/>
  <c r="P171" i="3"/>
  <c r="P170" i="3"/>
  <c r="P169" i="3"/>
  <c r="P168" i="3"/>
  <c r="P167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P276" i="1"/>
  <c r="P275" i="1"/>
  <c r="P274" i="1"/>
  <c r="P273" i="1"/>
  <c r="P272" i="1"/>
  <c r="P271" i="1"/>
  <c r="P270" i="1"/>
  <c r="P269" i="1"/>
  <c r="P268" i="1"/>
  <c r="P267" i="1"/>
  <c r="P266" i="1"/>
  <c r="P166" i="1"/>
  <c r="P165" i="1"/>
  <c r="P164" i="1"/>
  <c r="P163" i="1"/>
  <c r="P162" i="1"/>
  <c r="P161" i="1"/>
  <c r="P160" i="1"/>
  <c r="P159" i="1"/>
  <c r="P158" i="1"/>
  <c r="P157" i="1"/>
  <c r="P156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34" i="1"/>
  <c r="P33" i="1"/>
  <c r="P32" i="1"/>
  <c r="P31" i="1"/>
  <c r="P30" i="1"/>
  <c r="P29" i="1"/>
  <c r="P28" i="1"/>
  <c r="P27" i="1"/>
  <c r="P26" i="1"/>
  <c r="P25" i="1"/>
  <c r="P24" i="1"/>
  <c r="X145" i="4" l="1"/>
  <c r="AA145" i="4"/>
  <c r="X19" i="4"/>
  <c r="AA19" i="4"/>
  <c r="X29" i="4"/>
  <c r="Z29" i="4" s="1"/>
  <c r="AA29" i="4"/>
  <c r="X282" i="4"/>
  <c r="AA282" i="4" s="1"/>
  <c r="X275" i="4"/>
  <c r="AA275" i="4" s="1"/>
  <c r="X264" i="4"/>
  <c r="Z264" i="4" s="1"/>
  <c r="X87" i="4"/>
  <c r="AA87" i="4"/>
  <c r="X272" i="4"/>
  <c r="Z272" i="4" s="1"/>
  <c r="AA272" i="4"/>
  <c r="X26" i="4"/>
  <c r="Z26" i="4" s="1"/>
  <c r="AA26" i="4"/>
  <c r="X205" i="4"/>
  <c r="AA205" i="4"/>
  <c r="X39" i="4"/>
  <c r="Z39" i="4" s="1"/>
  <c r="AA39" i="4"/>
  <c r="X189" i="4"/>
  <c r="Z189" i="4" s="1"/>
  <c r="AA189" i="4"/>
  <c r="X65" i="4"/>
  <c r="Z65" i="4" s="1"/>
  <c r="AA65" i="4"/>
  <c r="X173" i="4"/>
  <c r="AA173" i="4"/>
  <c r="X244" i="4"/>
  <c r="Z244" i="4" s="1"/>
  <c r="X74" i="4"/>
  <c r="Z74" i="4" s="1"/>
  <c r="AA74" i="4"/>
  <c r="X89" i="4"/>
  <c r="Z89" i="4" s="1"/>
  <c r="AA89" i="4"/>
  <c r="X37" i="4"/>
  <c r="AA37" i="4"/>
  <c r="X14" i="4"/>
  <c r="AA14" i="4"/>
  <c r="X268" i="4"/>
  <c r="AA268" i="4"/>
  <c r="X21" i="4"/>
  <c r="AA21" i="4" s="1"/>
  <c r="X54" i="4"/>
  <c r="Z54" i="4" s="1"/>
  <c r="X63" i="4"/>
  <c r="AA63" i="4"/>
  <c r="X27" i="4"/>
  <c r="AA27" i="4" s="1"/>
  <c r="X59" i="4"/>
  <c r="Z59" i="4" s="1"/>
  <c r="X247" i="4"/>
  <c r="Z247" i="4" s="1"/>
  <c r="AA247" i="4"/>
  <c r="X258" i="4"/>
  <c r="AA258" i="4" s="1"/>
  <c r="X214" i="4"/>
  <c r="AA214" i="4" s="1"/>
  <c r="X267" i="4"/>
  <c r="Z267" i="4" s="1"/>
  <c r="AA267" i="4"/>
  <c r="X219" i="4"/>
  <c r="AA219" i="4" s="1"/>
  <c r="X177" i="4"/>
  <c r="AA177" i="4" s="1"/>
  <c r="X57" i="4"/>
  <c r="AA57" i="4" s="1"/>
  <c r="X128" i="4"/>
  <c r="Z128" i="4" s="1"/>
  <c r="X28" i="4"/>
  <c r="AA28" i="4" s="1"/>
  <c r="X230" i="4"/>
  <c r="AA230" i="4" s="1"/>
  <c r="X231" i="4"/>
  <c r="Z231" i="4" s="1"/>
  <c r="AA231" i="4"/>
  <c r="X166" i="4"/>
  <c r="AA166" i="4" s="1"/>
  <c r="X183" i="4"/>
  <c r="Z183" i="4" s="1"/>
  <c r="AA183" i="4"/>
  <c r="X85" i="4"/>
  <c r="Z85" i="4" s="1"/>
  <c r="X238" i="4"/>
  <c r="AA238" i="4"/>
  <c r="X110" i="4"/>
  <c r="AA110" i="4" s="1"/>
  <c r="X33" i="4"/>
  <c r="Z33" i="4" s="1"/>
  <c r="X92" i="4"/>
  <c r="AA92" i="4" s="1"/>
  <c r="X68" i="4"/>
  <c r="AA68" i="4" s="1"/>
  <c r="X229" i="4"/>
  <c r="AA229" i="4" s="1"/>
  <c r="X287" i="4"/>
  <c r="Z287" i="4" s="1"/>
  <c r="AA287" i="4"/>
  <c r="X98" i="4"/>
  <c r="Z98" i="4" s="1"/>
  <c r="AA98" i="4"/>
  <c r="X217" i="4"/>
  <c r="AA217" i="4" s="1"/>
  <c r="X270" i="4"/>
  <c r="AA270" i="4" s="1"/>
  <c r="X91" i="4"/>
  <c r="X45" i="4"/>
  <c r="Z45" i="4" s="1"/>
  <c r="X15" i="4"/>
  <c r="Z15" i="4" s="1"/>
  <c r="AA15" i="4"/>
  <c r="X185" i="4"/>
  <c r="Z185" i="4" s="1"/>
  <c r="X22" i="4"/>
  <c r="AA22" i="4" s="1"/>
  <c r="X72" i="4"/>
  <c r="AA72" i="4" s="1"/>
  <c r="X97" i="4"/>
  <c r="Z97" i="4" s="1"/>
  <c r="X276" i="4"/>
  <c r="Z276" i="4" s="1"/>
  <c r="X248" i="4"/>
  <c r="AA248" i="4" s="1"/>
  <c r="X239" i="4"/>
  <c r="AA239" i="4" s="1"/>
  <c r="X60" i="4"/>
  <c r="Z60" i="4" s="1"/>
  <c r="X211" i="4"/>
  <c r="Z211" i="4" s="1"/>
  <c r="X44" i="4"/>
  <c r="AA44" i="4" s="1"/>
  <c r="X208" i="4"/>
  <c r="Z208" i="4" s="1"/>
  <c r="AA208" i="4"/>
  <c r="AA53" i="4"/>
  <c r="X241" i="4"/>
  <c r="AA241" i="4"/>
  <c r="X257" i="4"/>
  <c r="AA257" i="4" s="1"/>
  <c r="X95" i="4"/>
  <c r="Z95" i="4" s="1"/>
  <c r="X119" i="4"/>
  <c r="Z119" i="4" s="1"/>
  <c r="AA119" i="4"/>
  <c r="X42" i="4"/>
  <c r="AA42" i="4" s="1"/>
  <c r="X34" i="4"/>
  <c r="AA34" i="4" s="1"/>
  <c r="X76" i="4"/>
  <c r="AA76" i="4" s="1"/>
  <c r="X94" i="4"/>
  <c r="Z94" i="4" s="1"/>
  <c r="X179" i="4"/>
  <c r="AA179" i="4" s="1"/>
  <c r="X100" i="4"/>
  <c r="Z100" i="4" s="1"/>
  <c r="AA100" i="4"/>
  <c r="X188" i="4"/>
  <c r="Z188" i="4" s="1"/>
  <c r="AA188" i="4"/>
  <c r="X126" i="4"/>
  <c r="AA126" i="4" s="1"/>
  <c r="X49" i="4"/>
  <c r="AA49" i="4" s="1"/>
  <c r="X236" i="4"/>
  <c r="Z236" i="4" s="1"/>
  <c r="X82" i="4"/>
  <c r="AA82" i="4" s="1"/>
  <c r="X30" i="4"/>
  <c r="Z30" i="4" s="1"/>
  <c r="X88" i="4"/>
  <c r="AA88" i="4" s="1"/>
  <c r="X249" i="4"/>
  <c r="AA249" i="4" s="1"/>
  <c r="X253" i="4"/>
  <c r="Z253" i="4" s="1"/>
  <c r="X279" i="4"/>
  <c r="Z279" i="4" s="1"/>
  <c r="AA279" i="4"/>
  <c r="X142" i="4"/>
  <c r="AA142" i="4" s="1"/>
  <c r="X48" i="4"/>
  <c r="AA48" i="4"/>
  <c r="X207" i="4"/>
  <c r="Z207" i="4" s="1"/>
  <c r="AA207" i="4"/>
  <c r="X17" i="4"/>
  <c r="Z17" i="4" s="1"/>
  <c r="AA17" i="4"/>
  <c r="X18" i="4"/>
  <c r="AA18" i="4" s="1"/>
  <c r="X143" i="4"/>
  <c r="AA143" i="4" s="1"/>
  <c r="X153" i="4"/>
  <c r="AA153" i="4" s="1"/>
  <c r="X140" i="4"/>
  <c r="Z140" i="4" s="1"/>
  <c r="X151" i="4"/>
  <c r="AA151" i="4" s="1"/>
  <c r="X96" i="4"/>
  <c r="AA96" i="4"/>
  <c r="X52" i="4"/>
  <c r="AA52" i="4"/>
  <c r="X61" i="4"/>
  <c r="AA61" i="4" s="1"/>
  <c r="X109" i="4"/>
  <c r="AA109" i="4" s="1"/>
  <c r="X286" i="4"/>
  <c r="AA286" i="4"/>
  <c r="X137" i="4"/>
  <c r="Z137" i="4" s="1"/>
  <c r="AA137" i="4"/>
  <c r="X278" i="4"/>
  <c r="X38" i="4"/>
  <c r="AA38" i="4" s="1"/>
  <c r="X187" i="4"/>
  <c r="AA187" i="4" s="1"/>
  <c r="X108" i="4"/>
  <c r="Z108" i="4" s="1"/>
  <c r="X271" i="4"/>
  <c r="AA271" i="4" s="1"/>
  <c r="X277" i="4"/>
  <c r="AA277" i="4"/>
  <c r="X130" i="4"/>
  <c r="Z130" i="4" s="1"/>
  <c r="X99" i="4"/>
  <c r="Z99" i="4" s="1"/>
  <c r="X184" i="4"/>
  <c r="Z184" i="4" s="1"/>
  <c r="X222" i="4"/>
  <c r="AA222" i="4" s="1"/>
  <c r="X12" i="4"/>
  <c r="AA12" i="4" s="1"/>
  <c r="X93" i="4"/>
  <c r="AA93" i="4" s="1"/>
  <c r="X284" i="4"/>
  <c r="Z284" i="4" s="1"/>
  <c r="X186" i="4"/>
  <c r="AA186" i="4" s="1"/>
  <c r="X283" i="4"/>
  <c r="AA283" i="4" s="1"/>
  <c r="X152" i="4"/>
  <c r="Z152" i="4" s="1"/>
  <c r="AA152" i="4"/>
  <c r="X62" i="4"/>
  <c r="Z62" i="4" s="1"/>
  <c r="AA62" i="4"/>
  <c r="X261" i="4"/>
  <c r="Z261" i="4" s="1"/>
  <c r="AA261" i="4"/>
  <c r="X134" i="4"/>
  <c r="AA134" i="4" s="1"/>
  <c r="X154" i="4"/>
  <c r="AA154" i="4" s="1"/>
  <c r="X56" i="4"/>
  <c r="AA56" i="4" s="1"/>
  <c r="X127" i="4"/>
  <c r="Z127" i="4" s="1"/>
  <c r="X111" i="4"/>
  <c r="Z111" i="4" s="1"/>
  <c r="X47" i="4"/>
  <c r="AA47" i="4" s="1"/>
  <c r="X104" i="4"/>
  <c r="AA104" i="4" s="1"/>
  <c r="X181" i="4"/>
  <c r="AA181" i="4"/>
  <c r="X124" i="4"/>
  <c r="Z124" i="4" s="1"/>
  <c r="AA124" i="4"/>
  <c r="X175" i="4"/>
  <c r="AA175" i="4" s="1"/>
  <c r="X195" i="4"/>
  <c r="AA195" i="4" s="1"/>
  <c r="X237" i="4"/>
  <c r="Z237" i="4" s="1"/>
  <c r="AA237" i="4"/>
  <c r="X246" i="4"/>
  <c r="AA246" i="4" s="1"/>
  <c r="X274" i="4"/>
  <c r="Z274" i="4" s="1"/>
  <c r="AA274" i="4"/>
  <c r="X16" i="4"/>
  <c r="Z16" i="4" s="1"/>
  <c r="X73" i="4"/>
  <c r="AA73" i="4" s="1"/>
  <c r="X107" i="4"/>
  <c r="Z107" i="4" s="1"/>
  <c r="AA233" i="4"/>
  <c r="X43" i="4"/>
  <c r="AA43" i="4" s="1"/>
  <c r="X206" i="4"/>
  <c r="AA206" i="4" s="1"/>
  <c r="X232" i="4"/>
  <c r="AA232" i="4" s="1"/>
  <c r="AA20" i="4"/>
  <c r="X133" i="4"/>
  <c r="Z133" i="4" s="1"/>
  <c r="AA133" i="4"/>
  <c r="X265" i="4"/>
  <c r="AA265" i="4" s="1"/>
  <c r="X198" i="4"/>
  <c r="Z198" i="4" s="1"/>
  <c r="X240" i="4"/>
  <c r="AA240" i="4" s="1"/>
  <c r="X13" i="4"/>
  <c r="AA13" i="4" s="1"/>
  <c r="X55" i="4"/>
  <c r="Z55" i="4" s="1"/>
  <c r="AA55" i="4"/>
  <c r="X212" i="4"/>
  <c r="Z212" i="4" s="1"/>
  <c r="AA213" i="4"/>
  <c r="X285" i="4"/>
  <c r="AA285" i="4" s="1"/>
  <c r="X262" i="4"/>
  <c r="AA262" i="4"/>
  <c r="X35" i="4"/>
  <c r="Z35" i="4" s="1"/>
  <c r="AA35" i="4"/>
  <c r="X51" i="4"/>
  <c r="AA51" i="4" s="1"/>
  <c r="X203" i="4"/>
  <c r="Z203" i="4" s="1"/>
  <c r="X245" i="4"/>
  <c r="Z245" i="4" s="1"/>
  <c r="X144" i="4"/>
  <c r="Z144" i="4" s="1"/>
  <c r="X132" i="4"/>
  <c r="AA132" i="4" s="1"/>
  <c r="X221" i="4"/>
  <c r="AA221" i="4" s="1"/>
  <c r="X218" i="4"/>
  <c r="AA218" i="4" s="1"/>
  <c r="X50" i="4"/>
  <c r="Z50" i="4" s="1"/>
  <c r="X269" i="4"/>
  <c r="AA269" i="4" s="1"/>
  <c r="X106" i="4"/>
  <c r="Z106" i="4" s="1"/>
  <c r="AA106" i="4"/>
  <c r="X122" i="4"/>
  <c r="Z122" i="4" s="1"/>
  <c r="X36" i="4"/>
  <c r="AA36" i="4" s="1"/>
  <c r="X251" i="4"/>
  <c r="AA251" i="4" s="1"/>
  <c r="X135" i="4"/>
  <c r="AA135" i="4" s="1"/>
  <c r="X250" i="4"/>
  <c r="Z250" i="4" s="1"/>
  <c r="AA250" i="4"/>
  <c r="X220" i="4"/>
  <c r="AA220" i="4" s="1"/>
  <c r="X243" i="4"/>
  <c r="AA243" i="4" s="1"/>
  <c r="Z5" i="4"/>
  <c r="Z135" i="4"/>
  <c r="Z238" i="4"/>
  <c r="Z229" i="4"/>
  <c r="Z286" i="4"/>
  <c r="Z117" i="4"/>
  <c r="Z269" i="4"/>
  <c r="Z19" i="4"/>
  <c r="Z283" i="4"/>
  <c r="Z96" i="4"/>
  <c r="Z8" i="4"/>
  <c r="Z69" i="4"/>
  <c r="Z73" i="4"/>
  <c r="Z6" i="4"/>
  <c r="Z270" i="4"/>
  <c r="Z205" i="4"/>
  <c r="Z115" i="4"/>
  <c r="Z7" i="4"/>
  <c r="Z37" i="4"/>
  <c r="Z268" i="4"/>
  <c r="Z52" i="4"/>
  <c r="Z162" i="4"/>
  <c r="Z179" i="4"/>
  <c r="Z49" i="4"/>
  <c r="X260" i="4"/>
  <c r="AA260" i="4" s="1"/>
  <c r="X41" i="4"/>
  <c r="AA41" i="4" s="1"/>
  <c r="X123" i="4"/>
  <c r="AA123" i="4" s="1"/>
  <c r="X24" i="4"/>
  <c r="AA24" i="4" s="1"/>
  <c r="X75" i="4"/>
  <c r="Z75" i="4" s="1"/>
  <c r="X256" i="4"/>
  <c r="AA256" i="4" s="1"/>
  <c r="X252" i="4"/>
  <c r="AA252" i="4" s="1"/>
  <c r="Z213" i="4"/>
  <c r="X216" i="4"/>
  <c r="AA216" i="4" s="1"/>
  <c r="Z285" i="4"/>
  <c r="X199" i="4"/>
  <c r="AA199" i="4" s="1"/>
  <c r="Z168" i="4"/>
  <c r="Z118" i="4"/>
  <c r="X164" i="4"/>
  <c r="Z109" i="4"/>
  <c r="Z187" i="4"/>
  <c r="Z277" i="4"/>
  <c r="X53" i="4"/>
  <c r="X58" i="4"/>
  <c r="AA58" i="4" s="1"/>
  <c r="Z76" i="4"/>
  <c r="Z257" i="4"/>
  <c r="Z72" i="4"/>
  <c r="X70" i="4"/>
  <c r="X194" i="4"/>
  <c r="X165" i="4"/>
  <c r="AA165" i="4" s="1"/>
  <c r="X273" i="4"/>
  <c r="AA273" i="4" s="1"/>
  <c r="X40" i="4"/>
  <c r="AA40" i="4" s="1"/>
  <c r="X204" i="4"/>
  <c r="AA204" i="4" s="1"/>
  <c r="X125" i="4"/>
  <c r="AA125" i="4" s="1"/>
  <c r="X215" i="4"/>
  <c r="AA215" i="4" s="1"/>
  <c r="X281" i="4"/>
  <c r="AA281" i="4" s="1"/>
  <c r="X255" i="4"/>
  <c r="AA255" i="4" s="1"/>
  <c r="Z14" i="4"/>
  <c r="Z104" i="4"/>
  <c r="X146" i="4"/>
  <c r="X120" i="4"/>
  <c r="AA120" i="4" s="1"/>
  <c r="X226" i="4"/>
  <c r="X191" i="4"/>
  <c r="X170" i="4"/>
  <c r="Z170" i="4" s="1"/>
  <c r="Z190" i="4"/>
  <c r="X84" i="4"/>
  <c r="AA84" i="4" s="1"/>
  <c r="Z181" i="4"/>
  <c r="Z159" i="4"/>
  <c r="X10" i="4"/>
  <c r="Z149" i="4"/>
  <c r="Z195" i="4"/>
  <c r="Z160" i="4"/>
  <c r="Z233" i="4"/>
  <c r="Z192" i="4"/>
  <c r="X263" i="4"/>
  <c r="AA263" i="4" s="1"/>
  <c r="Z81" i="4"/>
  <c r="X66" i="4"/>
  <c r="AA66" i="4" s="1"/>
  <c r="X114" i="4"/>
  <c r="X131" i="4"/>
  <c r="AA131" i="4" s="1"/>
  <c r="X64" i="4"/>
  <c r="AA64" i="4" s="1"/>
  <c r="X136" i="4"/>
  <c r="AA136" i="4" s="1"/>
  <c r="X201" i="4"/>
  <c r="X202" i="4"/>
  <c r="AA202" i="4" s="1"/>
  <c r="X234" i="4"/>
  <c r="X224" i="4"/>
  <c r="X141" i="4"/>
  <c r="AA141" i="4" s="1"/>
  <c r="X288" i="4"/>
  <c r="AA288" i="4" s="1"/>
  <c r="X167" i="4"/>
  <c r="AA167" i="4" s="1"/>
  <c r="X259" i="4"/>
  <c r="AA259" i="4" s="1"/>
  <c r="X20" i="4"/>
  <c r="X148" i="4"/>
  <c r="Z148" i="4" s="1"/>
  <c r="X180" i="4"/>
  <c r="AA180" i="4" s="1"/>
  <c r="Z153" i="4"/>
  <c r="Z116" i="4"/>
  <c r="Z44" i="4"/>
  <c r="X254" i="4"/>
  <c r="AA254" i="4" s="1"/>
  <c r="X197" i="4"/>
  <c r="AA197" i="4" s="1"/>
  <c r="Z22" i="4"/>
  <c r="X25" i="4"/>
  <c r="AA25" i="4" s="1"/>
  <c r="X11" i="4"/>
  <c r="AA11" i="4" s="1"/>
  <c r="Z230" i="4"/>
  <c r="X156" i="4"/>
  <c r="AA156" i="4" s="1"/>
  <c r="Z68" i="4"/>
  <c r="X102" i="4"/>
  <c r="X71" i="4"/>
  <c r="AA71" i="4" s="1"/>
  <c r="Z241" i="4"/>
  <c r="X4" i="4"/>
  <c r="Z80" i="4"/>
  <c r="Z262" i="4"/>
  <c r="Z51" i="4"/>
  <c r="Z235" i="4"/>
  <c r="Z251" i="4"/>
  <c r="X172" i="4"/>
  <c r="AA172" i="4" s="1"/>
  <c r="Z225" i="4"/>
  <c r="X86" i="4"/>
  <c r="AA86" i="4" s="1"/>
  <c r="X78" i="4"/>
  <c r="AA78" i="4" s="1"/>
  <c r="X139" i="4"/>
  <c r="AA139" i="4" s="1"/>
  <c r="X147" i="4"/>
  <c r="Z147" i="4" s="1"/>
  <c r="X101" i="4"/>
  <c r="AA101" i="4" s="1"/>
  <c r="X32" i="4"/>
  <c r="AA32" i="4" s="1"/>
  <c r="X176" i="4"/>
  <c r="AA176" i="4" s="1"/>
  <c r="X182" i="4"/>
  <c r="AA182" i="4" s="1"/>
  <c r="X105" i="4"/>
  <c r="AA105" i="4" s="1"/>
  <c r="X77" i="4"/>
  <c r="AA77" i="4" s="1"/>
  <c r="X223" i="4"/>
  <c r="X171" i="4"/>
  <c r="AA171" i="4" s="1"/>
  <c r="X174" i="4"/>
  <c r="AA174" i="4" s="1"/>
  <c r="X196" i="4"/>
  <c r="AA196" i="4" s="1"/>
  <c r="Z134" i="4"/>
  <c r="Z161" i="4"/>
  <c r="Z154" i="4"/>
  <c r="Z103" i="4"/>
  <c r="Z87" i="4"/>
  <c r="Z158" i="4"/>
  <c r="Z173" i="4"/>
  <c r="Z157" i="4"/>
  <c r="Z126" i="4"/>
  <c r="X280" i="4"/>
  <c r="AA280" i="4" s="1"/>
  <c r="Z12" i="4"/>
  <c r="Z63" i="4"/>
  <c r="Z249" i="4"/>
  <c r="Z145" i="4"/>
  <c r="Z169" i="4"/>
  <c r="Z9" i="4"/>
  <c r="Z186" i="4"/>
  <c r="Z113" i="4"/>
  <c r="Z48" i="4"/>
  <c r="X23" i="4"/>
  <c r="AA23" i="4" s="1"/>
  <c r="Z221" i="4"/>
  <c r="X90" i="4"/>
  <c r="AA90" i="4" s="1"/>
  <c r="X138" i="4"/>
  <c r="AA138" i="4" s="1"/>
  <c r="X83" i="4"/>
  <c r="AA83" i="4" s="1"/>
  <c r="X67" i="4"/>
  <c r="AA67" i="4" s="1"/>
  <c r="X150" i="4"/>
  <c r="X31" i="4"/>
  <c r="AA31" i="4" s="1"/>
  <c r="X112" i="4"/>
  <c r="AA112" i="4" s="1"/>
  <c r="X209" i="4"/>
  <c r="AA209" i="4" s="1"/>
  <c r="X200" i="4"/>
  <c r="AA200" i="4" s="1"/>
  <c r="X129" i="4"/>
  <c r="AA129" i="4" s="1"/>
  <c r="X210" i="4"/>
  <c r="AA210" i="4" s="1"/>
  <c r="X193" i="4"/>
  <c r="X242" i="4"/>
  <c r="AA242" i="4" s="1"/>
  <c r="X155" i="4"/>
  <c r="AA155" i="4" s="1"/>
  <c r="X163" i="4"/>
  <c r="Z163" i="4" s="1"/>
  <c r="X227" i="4"/>
  <c r="Z227" i="4" s="1"/>
  <c r="X178" i="4"/>
  <c r="AA178" i="4" s="1"/>
  <c r="X121" i="4"/>
  <c r="AA121" i="4" s="1"/>
  <c r="X228" i="4"/>
  <c r="Y78" i="5"/>
  <c r="W185" i="5"/>
  <c r="Y185" i="5" s="1"/>
  <c r="W265" i="5"/>
  <c r="Y265" i="5" s="1"/>
  <c r="Y14" i="5"/>
  <c r="W200" i="5"/>
  <c r="Y200" i="5" s="1"/>
  <c r="O158" i="1"/>
  <c r="O159" i="1"/>
  <c r="O160" i="1"/>
  <c r="O161" i="1"/>
  <c r="O162" i="1"/>
  <c r="O163" i="1"/>
  <c r="O164" i="1"/>
  <c r="O165" i="1"/>
  <c r="O166" i="1"/>
  <c r="O157" i="1"/>
  <c r="O156" i="1"/>
  <c r="O202" i="1"/>
  <c r="O203" i="1"/>
  <c r="O204" i="1"/>
  <c r="O205" i="1"/>
  <c r="O206" i="1"/>
  <c r="O207" i="1"/>
  <c r="O208" i="1"/>
  <c r="O209" i="1"/>
  <c r="O210" i="1"/>
  <c r="O201" i="1"/>
  <c r="O200" i="1"/>
  <c r="O180" i="1"/>
  <c r="O181" i="1"/>
  <c r="O182" i="1"/>
  <c r="O183" i="1"/>
  <c r="O184" i="1"/>
  <c r="O185" i="1"/>
  <c r="O186" i="1"/>
  <c r="O187" i="1"/>
  <c r="O188" i="1"/>
  <c r="O179" i="1"/>
  <c r="O178" i="1"/>
  <c r="O170" i="1"/>
  <c r="O171" i="1"/>
  <c r="O172" i="1"/>
  <c r="O173" i="1"/>
  <c r="O174" i="1"/>
  <c r="O175" i="1"/>
  <c r="O176" i="1"/>
  <c r="O177" i="1"/>
  <c r="O169" i="1"/>
  <c r="O168" i="1"/>
  <c r="O167" i="1"/>
  <c r="O323" i="1"/>
  <c r="O324" i="1"/>
  <c r="O325" i="1"/>
  <c r="O326" i="1"/>
  <c r="O327" i="1"/>
  <c r="O328" i="1"/>
  <c r="O329" i="1"/>
  <c r="O330" i="1"/>
  <c r="O331" i="1"/>
  <c r="O322" i="1"/>
  <c r="O321" i="1"/>
  <c r="O27" i="1"/>
  <c r="O28" i="1"/>
  <c r="O29" i="1"/>
  <c r="O30" i="1"/>
  <c r="O31" i="1"/>
  <c r="O32" i="1"/>
  <c r="O33" i="1"/>
  <c r="O34" i="1"/>
  <c r="O26" i="1"/>
  <c r="O25" i="1"/>
  <c r="O2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68" i="1"/>
  <c r="O269" i="1"/>
  <c r="O270" i="1"/>
  <c r="O271" i="1"/>
  <c r="O272" i="1"/>
  <c r="O273" i="1"/>
  <c r="O274" i="1"/>
  <c r="O275" i="1"/>
  <c r="O276" i="1"/>
  <c r="O268" i="1"/>
  <c r="O267" i="1"/>
  <c r="O266" i="1"/>
  <c r="Z151" i="4" l="1"/>
  <c r="Z38" i="4"/>
  <c r="AA245" i="4"/>
  <c r="AA184" i="4"/>
  <c r="AA108" i="4"/>
  <c r="AA140" i="4"/>
  <c r="AA253" i="4"/>
  <c r="AA94" i="4"/>
  <c r="AA95" i="4"/>
  <c r="AA97" i="4"/>
  <c r="AA45" i="4"/>
  <c r="AA59" i="4"/>
  <c r="Z143" i="4"/>
  <c r="Z93" i="4"/>
  <c r="Z57" i="4"/>
  <c r="Z110" i="4"/>
  <c r="AA244" i="4"/>
  <c r="Z42" i="4"/>
  <c r="Z82" i="4"/>
  <c r="Z13" i="4"/>
  <c r="Z218" i="4"/>
  <c r="AA203" i="4"/>
  <c r="AA107" i="4"/>
  <c r="AA284" i="4"/>
  <c r="AA99" i="4"/>
  <c r="AA60" i="4"/>
  <c r="AA128" i="4"/>
  <c r="Z258" i="4"/>
  <c r="Z132" i="4"/>
  <c r="Z232" i="4"/>
  <c r="Z177" i="4"/>
  <c r="Z239" i="4"/>
  <c r="AA264" i="4"/>
  <c r="Z142" i="4"/>
  <c r="Z248" i="4"/>
  <c r="Z18" i="4"/>
  <c r="AA122" i="4"/>
  <c r="AA127" i="4"/>
  <c r="AA33" i="4"/>
  <c r="Z217" i="4"/>
  <c r="Z175" i="4"/>
  <c r="Z275" i="4"/>
  <c r="Z61" i="4"/>
  <c r="AA198" i="4"/>
  <c r="AA54" i="4"/>
  <c r="Z282" i="4"/>
  <c r="Z259" i="4"/>
  <c r="Z56" i="4"/>
  <c r="Z246" i="4"/>
  <c r="Z206" i="4"/>
  <c r="AA212" i="4"/>
  <c r="AA16" i="4"/>
  <c r="AA130" i="4"/>
  <c r="AA85" i="4"/>
  <c r="Z265" i="4"/>
  <c r="Z222" i="4"/>
  <c r="Z27" i="4"/>
  <c r="Z214" i="4"/>
  <c r="Z36" i="4"/>
  <c r="AA50" i="4"/>
  <c r="AA144" i="4"/>
  <c r="AA111" i="4"/>
  <c r="AA30" i="4"/>
  <c r="AA211" i="4"/>
  <c r="AA276" i="4"/>
  <c r="AA185" i="4"/>
  <c r="Z47" i="4"/>
  <c r="Z219" i="4"/>
  <c r="AA75" i="4"/>
  <c r="Z67" i="4"/>
  <c r="Z43" i="4"/>
  <c r="Z34" i="4"/>
  <c r="Z240" i="4"/>
  <c r="Z21" i="4"/>
  <c r="Z92" i="4"/>
  <c r="Z91" i="4"/>
  <c r="Z28" i="4"/>
  <c r="Z88" i="4"/>
  <c r="Z271" i="4"/>
  <c r="Z166" i="4"/>
  <c r="Z278" i="4"/>
  <c r="Z263" i="4"/>
  <c r="Z178" i="4"/>
  <c r="Z84" i="4"/>
  <c r="Z288" i="4"/>
  <c r="Z176" i="4"/>
  <c r="Z11" i="4"/>
  <c r="Z280" i="4"/>
  <c r="Z201" i="4"/>
  <c r="Z165" i="4"/>
  <c r="Z199" i="4"/>
  <c r="Z254" i="4"/>
  <c r="Z171" i="4"/>
  <c r="Z243" i="4"/>
  <c r="Z125" i="4"/>
  <c r="Z123" i="4"/>
  <c r="Z32" i="4"/>
  <c r="Z25" i="4"/>
  <c r="Z31" i="4"/>
  <c r="Z216" i="4"/>
  <c r="Z101" i="4"/>
  <c r="Z10" i="4"/>
  <c r="Z202" i="4"/>
  <c r="Z40" i="4"/>
  <c r="Z174" i="4"/>
  <c r="Z220" i="4"/>
  <c r="Z197" i="4"/>
  <c r="Z78" i="4"/>
  <c r="Z41" i="4"/>
  <c r="Z114" i="4"/>
  <c r="Z121" i="4"/>
  <c r="Z260" i="4"/>
  <c r="Z209" i="4"/>
  <c r="Z281" i="4"/>
  <c r="Z70" i="4"/>
  <c r="Z141" i="4"/>
  <c r="Z223" i="4"/>
  <c r="Z23" i="4"/>
  <c r="Z66" i="4"/>
  <c r="Z234" i="4"/>
  <c r="Z182" i="4"/>
  <c r="Z77" i="4"/>
  <c r="Z105" i="4"/>
  <c r="Z129" i="4"/>
  <c r="Z196" i="4"/>
  <c r="Z204" i="4"/>
  <c r="Z180" i="4"/>
  <c r="Z112" i="4"/>
  <c r="Z200" i="4"/>
  <c r="Z102" i="4"/>
  <c r="Z136" i="4"/>
  <c r="Z150" i="4"/>
  <c r="Z139" i="4"/>
  <c r="Z210" i="4"/>
  <c r="Z71" i="4"/>
  <c r="Z194" i="4"/>
  <c r="Z255" i="4"/>
  <c r="Z215" i="4"/>
  <c r="Z64" i="4"/>
  <c r="Z120" i="4"/>
  <c r="Z58" i="4"/>
  <c r="Z86" i="4"/>
  <c r="Z138" i="4"/>
  <c r="Z242" i="4"/>
  <c r="Z191" i="4"/>
  <c r="Z226" i="4"/>
  <c r="Z167" i="4"/>
  <c r="Z273" i="4"/>
  <c r="Z20" i="4"/>
  <c r="Z193" i="4"/>
  <c r="Z90" i="4"/>
  <c r="Z256" i="4"/>
  <c r="Z24" i="4"/>
  <c r="Z172" i="4"/>
  <c r="Z155" i="4"/>
  <c r="Z156" i="4"/>
  <c r="Z228" i="4"/>
  <c r="Z164" i="4"/>
  <c r="Z224" i="4"/>
  <c r="Z131" i="4"/>
  <c r="Z83" i="4"/>
  <c r="Z146" i="4"/>
  <c r="Z53" i="4"/>
  <c r="Z252" i="4"/>
  <c r="AI4" i="4" l="1"/>
  <c r="AI10" i="4" s="1"/>
  <c r="AJ10" i="4" s="1"/>
  <c r="AJ9" i="4"/>
  <c r="AJ5" i="4"/>
  <c r="AI5" i="4" l="1"/>
  <c r="AI11" i="4" s="1"/>
  <c r="AJ11" i="4" l="1"/>
</calcChain>
</file>

<file path=xl/sharedStrings.xml><?xml version="1.0" encoding="utf-8"?>
<sst xmlns="http://schemas.openxmlformats.org/spreadsheetml/2006/main" count="6350" uniqueCount="90">
  <si>
    <t>site</t>
  </si>
  <si>
    <t>otter_zone</t>
  </si>
  <si>
    <t>otter_zone2</t>
  </si>
  <si>
    <t>cage</t>
  </si>
  <si>
    <t>sediment</t>
  </si>
  <si>
    <t>latitude_N</t>
  </si>
  <si>
    <t>longitude_W</t>
  </si>
  <si>
    <t>date_yyyymmdd</t>
  </si>
  <si>
    <t>time_waterline_marked</t>
  </si>
  <si>
    <t>visit</t>
  </si>
  <si>
    <t>replicate</t>
  </si>
  <si>
    <t>waterline_elev_stadia_cm</t>
  </si>
  <si>
    <t>waterline_elev_stadia_avg_cm</t>
  </si>
  <si>
    <t>fucus_upper_elev_stadia_cm</t>
  </si>
  <si>
    <t>fucus_lower_elev_stadia_cm</t>
  </si>
  <si>
    <t>edge_diffuse_elev_stadia_cm</t>
  </si>
  <si>
    <t>edge_continuous_elev_stadia_cm</t>
  </si>
  <si>
    <t>distance_diffuse_band_cm</t>
  </si>
  <si>
    <t>shoot_density_inside_0.25m2</t>
  </si>
  <si>
    <t>shoot_density_continuous_0.25m2</t>
  </si>
  <si>
    <t>shoot_density_diffuse_0.25m2</t>
  </si>
  <si>
    <t>flower_density_inside_0.25m2</t>
  </si>
  <si>
    <t>flower_density_continuous_0.25m2</t>
  </si>
  <si>
    <t>flower_density_diffuse_0.25m2</t>
  </si>
  <si>
    <t>Big Clam Bay</t>
  </si>
  <si>
    <t>low</t>
  </si>
  <si>
    <t>no</t>
  </si>
  <si>
    <t>mix</t>
  </si>
  <si>
    <t>Big Tree Bay</t>
  </si>
  <si>
    <t>mid</t>
  </si>
  <si>
    <t>high</t>
  </si>
  <si>
    <t>Blanquizal Bay</t>
  </si>
  <si>
    <t>yes</t>
  </si>
  <si>
    <t>sand</t>
  </si>
  <si>
    <t>Chusini</t>
  </si>
  <si>
    <t>mud</t>
  </si>
  <si>
    <t>Dunbar Inlet</t>
  </si>
  <si>
    <t>Dunbar Inlet fucus2</t>
  </si>
  <si>
    <t>Garcia Cove</t>
  </si>
  <si>
    <t>Garcia Cove fucus2</t>
  </si>
  <si>
    <t>Goat Mouth Inlet</t>
  </si>
  <si>
    <t>Guktu Cove</t>
  </si>
  <si>
    <t>Hauti Island</t>
  </si>
  <si>
    <t>Kaguk Cove</t>
  </si>
  <si>
    <t>Kaguk Cove fucus2</t>
  </si>
  <si>
    <t>Kinani</t>
  </si>
  <si>
    <t>Mushroom Island</t>
  </si>
  <si>
    <t>Natzuhini Bay 1</t>
  </si>
  <si>
    <t>Natzuhini Bay 2</t>
  </si>
  <si>
    <t>North Fish Egg</t>
  </si>
  <si>
    <t>North Pass</t>
  </si>
  <si>
    <t>Nossuk Bay 1</t>
  </si>
  <si>
    <t>Nossuk Bay 2</t>
  </si>
  <si>
    <t>Port Caldera</t>
  </si>
  <si>
    <t>Port Refugio</t>
  </si>
  <si>
    <t>S Wadleigh Island</t>
  </si>
  <si>
    <t>Salt Lake Bay</t>
  </si>
  <si>
    <t>Shinaku Inlet</t>
  </si>
  <si>
    <t>Soda Bay</t>
  </si>
  <si>
    <t>South Fish Egg</t>
  </si>
  <si>
    <t>South Fish Egg fucus2</t>
  </si>
  <si>
    <t>Sukkwan Narrows</t>
  </si>
  <si>
    <t>waterline_elev_mllw_feet_uncorrected</t>
  </si>
  <si>
    <t>waterline_elev_mllw_feet_corrected</t>
  </si>
  <si>
    <t>waterline_elev_mllw_feet_suggested</t>
  </si>
  <si>
    <t>waterline_cm</t>
  </si>
  <si>
    <t>edge_diffuse_mllw</t>
  </si>
  <si>
    <t>edge_continuous_mlw</t>
  </si>
  <si>
    <t>band_width</t>
  </si>
  <si>
    <t>band_height</t>
  </si>
  <si>
    <t>slope</t>
  </si>
  <si>
    <t>a</t>
  </si>
  <si>
    <t>b</t>
  </si>
  <si>
    <t>c</t>
  </si>
  <si>
    <t>KNOWN/MEASURED</t>
  </si>
  <si>
    <t>diffuse</t>
  </si>
  <si>
    <t>continuous</t>
  </si>
  <si>
    <t>Diffs between low and high</t>
  </si>
  <si>
    <t>SITE MEANS</t>
  </si>
  <si>
    <t>band width</t>
  </si>
  <si>
    <t>band width m</t>
  </si>
  <si>
    <t>area m</t>
  </si>
  <si>
    <t>cont</t>
  </si>
  <si>
    <t>avg</t>
  </si>
  <si>
    <t>avg slope</t>
  </si>
  <si>
    <t>avg widths</t>
  </si>
  <si>
    <t>slope2</t>
  </si>
  <si>
    <t>sediment2</t>
  </si>
  <si>
    <t>N Fish Egg Island</t>
  </si>
  <si>
    <t>S Fish Egg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</si>
</sst>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2" fillId="0" borderId="0" xfId="0" applyFont="1" applyAlignment="1">
      <alignment horizontal="center"/>
    </xf>
    <xf numFmtId="14" fontId="5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727690288713907E-2"/>
                  <c:y val="-0.74386519393409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Sheet2!$AD$3:$AD$28</c:f>
              <c:numCache>
                <c:formatCode>General</c:formatCode>
                <c:ptCount val="26"/>
                <c:pt idx="0">
                  <c:v>67.818181818181799</c:v>
                </c:pt>
                <c:pt idx="1">
                  <c:v>95.272727272727266</c:v>
                </c:pt>
                <c:pt idx="2">
                  <c:v>100.18181818181819</c:v>
                </c:pt>
                <c:pt idx="3">
                  <c:v>115.27272727272727</c:v>
                </c:pt>
                <c:pt idx="4">
                  <c:v>118.54545454545455</c:v>
                </c:pt>
                <c:pt idx="5">
                  <c:v>132.90909090909091</c:v>
                </c:pt>
                <c:pt idx="6">
                  <c:v>142.18181818181819</c:v>
                </c:pt>
                <c:pt idx="7">
                  <c:v>186.9</c:v>
                </c:pt>
                <c:pt idx="8">
                  <c:v>196.36363636363637</c:v>
                </c:pt>
                <c:pt idx="9">
                  <c:v>220.81818181818181</c:v>
                </c:pt>
                <c:pt idx="10">
                  <c:v>230</c:v>
                </c:pt>
                <c:pt idx="11">
                  <c:v>236.09090909090909</c:v>
                </c:pt>
                <c:pt idx="12">
                  <c:v>238.81818181818181</c:v>
                </c:pt>
                <c:pt idx="13">
                  <c:v>332.81818181818181</c:v>
                </c:pt>
                <c:pt idx="14">
                  <c:v>351.27272727272702</c:v>
                </c:pt>
                <c:pt idx="15">
                  <c:v>412.90909090909093</c:v>
                </c:pt>
                <c:pt idx="16">
                  <c:v>459</c:v>
                </c:pt>
                <c:pt idx="17">
                  <c:v>527.36363636363637</c:v>
                </c:pt>
                <c:pt idx="18">
                  <c:v>646.5</c:v>
                </c:pt>
                <c:pt idx="19">
                  <c:v>761.63636363636363</c:v>
                </c:pt>
                <c:pt idx="20">
                  <c:v>802.90909090909088</c:v>
                </c:pt>
                <c:pt idx="21">
                  <c:v>806.27272727272725</c:v>
                </c:pt>
                <c:pt idx="22">
                  <c:v>953.18181818181813</c:v>
                </c:pt>
                <c:pt idx="23">
                  <c:v>1123.0999999999999</c:v>
                </c:pt>
                <c:pt idx="24">
                  <c:v>1228.909090909091</c:v>
                </c:pt>
                <c:pt idx="25">
                  <c:v>1722.4545454545455</c:v>
                </c:pt>
              </c:numCache>
            </c:numRef>
          </c:xVal>
          <c:yVal>
            <c:numRef>
              <c:f>Sheet2!$AE$3:$AE$28</c:f>
              <c:numCache>
                <c:formatCode>General</c:formatCode>
                <c:ptCount val="26"/>
                <c:pt idx="0">
                  <c:v>6.9110041374041406E-2</c:v>
                </c:pt>
                <c:pt idx="1">
                  <c:v>5.4705528284251285E-2</c:v>
                </c:pt>
                <c:pt idx="2">
                  <c:v>3.3504163883391169E-2</c:v>
                </c:pt>
                <c:pt idx="3">
                  <c:v>6.8365356541307182E-2</c:v>
                </c:pt>
                <c:pt idx="4">
                  <c:v>7.2425057586773006E-2</c:v>
                </c:pt>
                <c:pt idx="5">
                  <c:v>8.7404980846992122E-2</c:v>
                </c:pt>
                <c:pt idx="6">
                  <c:v>3.6486258154232683E-2</c:v>
                </c:pt>
                <c:pt idx="7">
                  <c:v>3.5650705278658421E-2</c:v>
                </c:pt>
                <c:pt idx="8">
                  <c:v>6.0790006467639532E-2</c:v>
                </c:pt>
                <c:pt idx="9">
                  <c:v>7.4756946086585285E-2</c:v>
                </c:pt>
                <c:pt idx="10">
                  <c:v>5.2556672948939821E-2</c:v>
                </c:pt>
                <c:pt idx="11">
                  <c:v>6.1742028046371321E-2</c:v>
                </c:pt>
                <c:pt idx="12">
                  <c:v>2.6899679127444953E-2</c:v>
                </c:pt>
                <c:pt idx="13">
                  <c:v>5.0743893031901077E-2</c:v>
                </c:pt>
                <c:pt idx="14">
                  <c:v>0.11897590059833171</c:v>
                </c:pt>
                <c:pt idx="15">
                  <c:v>4.6655724871335187E-2</c:v>
                </c:pt>
                <c:pt idx="16">
                  <c:v>5.7677561011727739E-2</c:v>
                </c:pt>
                <c:pt idx="17">
                  <c:v>4.2759423851364046E-2</c:v>
                </c:pt>
                <c:pt idx="18">
                  <c:v>4.0270331169069036E-2</c:v>
                </c:pt>
                <c:pt idx="19">
                  <c:v>5.5890384104785092E-2</c:v>
                </c:pt>
                <c:pt idx="20">
                  <c:v>1.6022697948986322E-2</c:v>
                </c:pt>
                <c:pt idx="21">
                  <c:v>1.6452311576182901E-2</c:v>
                </c:pt>
                <c:pt idx="22">
                  <c:v>1.6119133118750226E-2</c:v>
                </c:pt>
                <c:pt idx="23">
                  <c:v>1.1847668028965069E-2</c:v>
                </c:pt>
                <c:pt idx="24">
                  <c:v>5.5223697045985551E-2</c:v>
                </c:pt>
                <c:pt idx="25">
                  <c:v>1.5033568104351209E-2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D-3745-A7C5-86B701A2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97407"/>
        <c:axId val="1068432367"/>
      </c:scatterChart>
      <c:valAx>
        <c:axId val="13890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432367"/>
        <c:crosses val="autoZero"/>
        <c:crossBetween val="midCat"/>
      </c:valAx>
      <c:valAx>
        <c:axId val="106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577850</xdr:colOff>
      <xdr:row>5</xdr:row>
      <xdr:rowOff>120650</xdr:rowOff>
    </xdr:from>
    <xdr:to>
      <xdr:col>37</xdr:col>
      <xdr:colOff>196850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C94E9-955A-1E43-938A-09E8E05E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9818-6D0C-1E42-935D-9F6400CB30F8}">
  <dimension ref="A1:AB287"/>
  <sheetViews>
    <sheetView tabSelected="1" topLeftCell="G82" workbookViewId="0">
      <selection activeCell="T94" sqref="T94"/>
    </sheetView>
  </sheetViews>
  <sheetFormatPr baseColWidth="10" defaultRowHeight="16" x14ac:dyDescent="0.2"/>
  <cols>
    <col min="1" max="1" width="17" style="1" customWidth="1"/>
    <col min="2" max="19" width="10.83203125" style="1"/>
    <col min="20" max="22" width="10.83203125" style="16"/>
    <col min="23" max="16384" width="10.83203125" style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62</v>
      </c>
      <c r="P1" s="1" t="s">
        <v>64</v>
      </c>
      <c r="Q1" s="1" t="s">
        <v>63</v>
      </c>
      <c r="R1" s="1" t="s">
        <v>13</v>
      </c>
      <c r="S1" s="1" t="s">
        <v>14</v>
      </c>
      <c r="T1" s="16" t="s">
        <v>15</v>
      </c>
      <c r="U1" s="16" t="s">
        <v>16</v>
      </c>
      <c r="V1" s="16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28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 t="s">
        <v>33</v>
      </c>
      <c r="G2" s="1">
        <v>55.227691</v>
      </c>
      <c r="H2" s="1">
        <v>-132.97393199999999</v>
      </c>
      <c r="I2" s="3">
        <v>43294</v>
      </c>
      <c r="J2" s="2">
        <v>0.26388888900000002</v>
      </c>
      <c r="K2" s="1">
        <v>1</v>
      </c>
      <c r="L2" s="1">
        <v>1</v>
      </c>
      <c r="M2" s="1">
        <v>383</v>
      </c>
      <c r="N2" s="1">
        <v>383.6</v>
      </c>
      <c r="O2" s="1">
        <v>-1.29</v>
      </c>
      <c r="Q2" s="1">
        <v>-1.1499999999999999</v>
      </c>
      <c r="R2" s="1">
        <v>218</v>
      </c>
      <c r="S2" s="1">
        <v>322</v>
      </c>
      <c r="T2" s="16">
        <v>265</v>
      </c>
      <c r="U2" s="16">
        <v>271</v>
      </c>
      <c r="V2" s="16">
        <v>17</v>
      </c>
      <c r="X2" s="1">
        <v>82</v>
      </c>
      <c r="Y2" s="1">
        <v>23</v>
      </c>
      <c r="AA2" s="1">
        <v>2</v>
      </c>
      <c r="AB2" s="1">
        <v>0</v>
      </c>
    </row>
    <row r="3" spans="1:28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 t="s">
        <v>33</v>
      </c>
      <c r="G3" s="1">
        <v>55.227691</v>
      </c>
      <c r="H3" s="1">
        <v>-132.97393199999999</v>
      </c>
      <c r="I3" s="3">
        <v>43294</v>
      </c>
      <c r="J3" s="2">
        <v>0.26388888900000002</v>
      </c>
      <c r="K3" s="1">
        <v>1</v>
      </c>
      <c r="L3" s="1">
        <v>2</v>
      </c>
      <c r="M3" s="1">
        <v>384</v>
      </c>
      <c r="N3" s="1">
        <v>383.6</v>
      </c>
      <c r="O3" s="1">
        <v>-1.29</v>
      </c>
      <c r="Q3" s="1">
        <v>-1.1499999999999999</v>
      </c>
      <c r="R3" s="1">
        <v>200</v>
      </c>
      <c r="S3" s="1">
        <v>325</v>
      </c>
      <c r="T3" s="16">
        <v>286</v>
      </c>
      <c r="U3" s="16">
        <v>287</v>
      </c>
      <c r="V3" s="16">
        <v>25</v>
      </c>
      <c r="X3" s="1">
        <v>132</v>
      </c>
      <c r="Y3" s="1">
        <v>6</v>
      </c>
      <c r="AA3" s="1">
        <v>6</v>
      </c>
      <c r="AB3" s="1">
        <v>0</v>
      </c>
    </row>
    <row r="4" spans="1:28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 t="s">
        <v>33</v>
      </c>
      <c r="G4" s="1">
        <v>55.227691</v>
      </c>
      <c r="H4" s="1">
        <v>-132.97393199999999</v>
      </c>
      <c r="I4" s="3">
        <v>43294</v>
      </c>
      <c r="J4" s="2">
        <v>0.26388888900000002</v>
      </c>
      <c r="K4" s="1">
        <v>1</v>
      </c>
      <c r="L4" s="1">
        <v>3</v>
      </c>
      <c r="M4" s="1">
        <v>384</v>
      </c>
      <c r="N4" s="1">
        <v>383.6</v>
      </c>
      <c r="O4" s="1">
        <v>-1.29</v>
      </c>
      <c r="Q4" s="1">
        <v>-1.1499999999999999</v>
      </c>
      <c r="R4" s="1">
        <v>200</v>
      </c>
      <c r="S4" s="1">
        <v>316</v>
      </c>
      <c r="T4" s="16">
        <v>290</v>
      </c>
      <c r="U4" s="16">
        <v>292</v>
      </c>
      <c r="V4" s="16">
        <v>57</v>
      </c>
      <c r="W4" s="1">
        <v>141</v>
      </c>
      <c r="X4" s="1">
        <v>181</v>
      </c>
      <c r="Y4" s="1">
        <v>7</v>
      </c>
      <c r="Z4" s="1">
        <v>0</v>
      </c>
      <c r="AA4" s="1">
        <v>14</v>
      </c>
      <c r="AB4" s="1">
        <v>0</v>
      </c>
    </row>
    <row r="5" spans="1:28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 t="s">
        <v>33</v>
      </c>
      <c r="G5" s="1">
        <v>55.227691</v>
      </c>
      <c r="H5" s="1">
        <v>-132.97393199999999</v>
      </c>
      <c r="I5" s="3">
        <v>43294</v>
      </c>
      <c r="J5" s="2">
        <v>0.26388888900000002</v>
      </c>
      <c r="K5" s="1">
        <v>1</v>
      </c>
      <c r="L5" s="1">
        <v>4</v>
      </c>
      <c r="M5" s="1">
        <v>384</v>
      </c>
      <c r="N5" s="1">
        <v>383.6</v>
      </c>
      <c r="O5" s="1">
        <v>-1.29</v>
      </c>
      <c r="Q5" s="1">
        <v>-1.1499999999999999</v>
      </c>
      <c r="R5" s="1">
        <v>214</v>
      </c>
      <c r="S5" s="1">
        <v>304</v>
      </c>
      <c r="T5" s="16">
        <v>303</v>
      </c>
      <c r="U5" s="16">
        <v>303</v>
      </c>
      <c r="V5" s="16">
        <v>9</v>
      </c>
      <c r="W5" s="1">
        <v>121</v>
      </c>
      <c r="X5" s="1">
        <v>154</v>
      </c>
      <c r="Y5" s="1">
        <v>2</v>
      </c>
      <c r="Z5" s="1">
        <v>0</v>
      </c>
      <c r="AA5" s="1">
        <v>1</v>
      </c>
      <c r="AB5" s="1">
        <v>0</v>
      </c>
    </row>
    <row r="6" spans="1:28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 t="s">
        <v>33</v>
      </c>
      <c r="G6" s="1">
        <v>55.227691</v>
      </c>
      <c r="H6" s="1">
        <v>-132.97393199999999</v>
      </c>
      <c r="I6" s="3">
        <v>43294</v>
      </c>
      <c r="J6" s="2">
        <v>0.26388888900000002</v>
      </c>
      <c r="K6" s="1">
        <v>1</v>
      </c>
      <c r="L6" s="1">
        <v>5</v>
      </c>
      <c r="M6" s="1">
        <v>382</v>
      </c>
      <c r="N6" s="1">
        <v>383.6</v>
      </c>
      <c r="O6" s="1">
        <v>-1.29</v>
      </c>
      <c r="Q6" s="1">
        <v>-1.1499999999999999</v>
      </c>
      <c r="R6" s="1">
        <v>218</v>
      </c>
      <c r="S6" s="1">
        <v>314</v>
      </c>
      <c r="T6" s="16">
        <v>296</v>
      </c>
      <c r="U6" s="16">
        <v>297</v>
      </c>
      <c r="V6" s="16">
        <v>19</v>
      </c>
      <c r="W6" s="1">
        <v>150</v>
      </c>
      <c r="X6" s="1">
        <v>111</v>
      </c>
      <c r="Y6" s="1">
        <v>8</v>
      </c>
      <c r="Z6" s="1">
        <v>0</v>
      </c>
      <c r="AA6" s="1">
        <v>2</v>
      </c>
      <c r="AB6" s="1">
        <v>0</v>
      </c>
    </row>
    <row r="7" spans="1:28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 t="s">
        <v>33</v>
      </c>
      <c r="G7" s="1">
        <v>55.227691</v>
      </c>
      <c r="H7" s="1">
        <v>-132.97393199999999</v>
      </c>
      <c r="I7" s="3">
        <v>43294</v>
      </c>
      <c r="J7" s="2">
        <v>0.26388888900000002</v>
      </c>
      <c r="K7" s="1">
        <v>1</v>
      </c>
      <c r="L7" s="1">
        <v>6</v>
      </c>
      <c r="M7" s="1">
        <v>385</v>
      </c>
      <c r="N7" s="1">
        <v>383.6</v>
      </c>
      <c r="O7" s="1">
        <v>-1.29</v>
      </c>
      <c r="Q7" s="1">
        <v>-1.1499999999999999</v>
      </c>
      <c r="R7" s="1">
        <v>205</v>
      </c>
      <c r="S7" s="1">
        <v>320</v>
      </c>
      <c r="T7" s="16">
        <v>291</v>
      </c>
      <c r="U7" s="16">
        <v>297</v>
      </c>
      <c r="V7" s="16">
        <v>124</v>
      </c>
      <c r="W7" s="1">
        <v>130</v>
      </c>
      <c r="X7" s="1">
        <v>285</v>
      </c>
      <c r="Y7" s="1">
        <v>2</v>
      </c>
      <c r="Z7" s="1">
        <v>0</v>
      </c>
      <c r="AA7" s="1">
        <v>5</v>
      </c>
      <c r="AB7" s="1">
        <v>0</v>
      </c>
    </row>
    <row r="8" spans="1:28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 t="s">
        <v>33</v>
      </c>
      <c r="G8" s="1">
        <v>55.227691</v>
      </c>
      <c r="H8" s="1">
        <v>-132.97393199999999</v>
      </c>
      <c r="I8" s="3">
        <v>43294</v>
      </c>
      <c r="J8" s="2">
        <v>0.26388888900000002</v>
      </c>
      <c r="K8" s="1">
        <v>1</v>
      </c>
      <c r="L8" s="1">
        <v>7</v>
      </c>
      <c r="M8" s="1">
        <v>382</v>
      </c>
      <c r="N8" s="1">
        <v>383.6</v>
      </c>
      <c r="O8" s="1">
        <v>-1.29</v>
      </c>
      <c r="Q8" s="1">
        <v>-1.1499999999999999</v>
      </c>
      <c r="R8" s="1">
        <v>201</v>
      </c>
      <c r="S8" s="1">
        <v>344</v>
      </c>
      <c r="T8" s="16">
        <v>306</v>
      </c>
      <c r="U8" s="16">
        <v>310</v>
      </c>
      <c r="V8" s="16">
        <v>123</v>
      </c>
      <c r="W8" s="1">
        <v>96</v>
      </c>
      <c r="X8" s="1">
        <v>184</v>
      </c>
      <c r="Y8" s="1">
        <v>17</v>
      </c>
      <c r="Z8" s="1">
        <v>0</v>
      </c>
      <c r="AA8" s="1">
        <v>4</v>
      </c>
      <c r="AB8" s="1">
        <v>0</v>
      </c>
    </row>
    <row r="9" spans="1:28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 t="s">
        <v>33</v>
      </c>
      <c r="G9" s="1">
        <v>55.227691</v>
      </c>
      <c r="H9" s="1">
        <v>-132.97393199999999</v>
      </c>
      <c r="I9" s="3">
        <v>43294</v>
      </c>
      <c r="J9" s="2">
        <v>0.26388888900000002</v>
      </c>
      <c r="K9" s="1">
        <v>1</v>
      </c>
      <c r="L9" s="1">
        <v>8</v>
      </c>
      <c r="M9" s="1">
        <v>383</v>
      </c>
      <c r="N9" s="1">
        <v>383.6</v>
      </c>
      <c r="O9" s="1">
        <v>-1.29</v>
      </c>
      <c r="Q9" s="1">
        <v>-1.1499999999999999</v>
      </c>
      <c r="R9" s="1">
        <v>221</v>
      </c>
      <c r="S9" s="1">
        <v>335</v>
      </c>
      <c r="T9" s="16">
        <v>304</v>
      </c>
      <c r="U9" s="16">
        <v>310</v>
      </c>
      <c r="V9" s="16">
        <v>160</v>
      </c>
      <c r="W9" s="1">
        <v>103</v>
      </c>
      <c r="X9" s="1">
        <v>219</v>
      </c>
      <c r="Y9" s="1">
        <v>35</v>
      </c>
      <c r="Z9" s="1">
        <v>0</v>
      </c>
      <c r="AA9" s="1">
        <v>8</v>
      </c>
      <c r="AB9" s="1">
        <v>0</v>
      </c>
    </row>
    <row r="10" spans="1:28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 t="s">
        <v>33</v>
      </c>
      <c r="G10" s="1">
        <v>55.227691</v>
      </c>
      <c r="H10" s="1">
        <v>-132.97393199999999</v>
      </c>
      <c r="I10" s="3">
        <v>43294</v>
      </c>
      <c r="J10" s="2">
        <v>0.26388888900000002</v>
      </c>
      <c r="K10" s="1">
        <v>1</v>
      </c>
      <c r="L10" s="1">
        <v>9</v>
      </c>
      <c r="M10" s="1">
        <v>385</v>
      </c>
      <c r="N10" s="1">
        <v>383.6</v>
      </c>
      <c r="O10" s="1">
        <v>-1.29</v>
      </c>
      <c r="Q10" s="1">
        <v>-1.1499999999999999</v>
      </c>
      <c r="S10" s="1">
        <v>344</v>
      </c>
      <c r="T10" s="16">
        <v>306</v>
      </c>
      <c r="U10" s="16">
        <v>311</v>
      </c>
      <c r="V10" s="16">
        <v>105</v>
      </c>
      <c r="W10" s="1">
        <v>153</v>
      </c>
      <c r="X10" s="1">
        <v>201</v>
      </c>
      <c r="Y10" s="1">
        <v>7</v>
      </c>
      <c r="Z10" s="1">
        <v>0</v>
      </c>
      <c r="AA10" s="1">
        <v>7</v>
      </c>
      <c r="AB10" s="1">
        <v>0</v>
      </c>
    </row>
    <row r="11" spans="1:28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 t="s">
        <v>33</v>
      </c>
      <c r="G11" s="1">
        <v>55.227691</v>
      </c>
      <c r="H11" s="1">
        <v>-132.97393199999999</v>
      </c>
      <c r="I11" s="3">
        <v>43294</v>
      </c>
      <c r="J11" s="2">
        <v>0.26388888900000002</v>
      </c>
      <c r="K11" s="1">
        <v>1</v>
      </c>
      <c r="L11" s="1">
        <v>10</v>
      </c>
      <c r="M11" s="1">
        <v>384</v>
      </c>
      <c r="N11" s="1">
        <v>383.6</v>
      </c>
      <c r="O11" s="1">
        <v>-1.29</v>
      </c>
      <c r="Q11" s="1">
        <v>-1.1499999999999999</v>
      </c>
      <c r="S11" s="1">
        <v>338</v>
      </c>
      <c r="T11" s="16">
        <v>308</v>
      </c>
      <c r="U11" s="16">
        <v>325</v>
      </c>
      <c r="V11" s="16">
        <v>371</v>
      </c>
      <c r="W11" s="1">
        <v>114</v>
      </c>
      <c r="X11" s="1">
        <v>224</v>
      </c>
      <c r="Y11" s="1">
        <v>32</v>
      </c>
      <c r="Z11" s="1">
        <v>0</v>
      </c>
      <c r="AA11" s="1">
        <v>9</v>
      </c>
      <c r="AB11" s="1">
        <v>0</v>
      </c>
    </row>
    <row r="12" spans="1:28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 t="s">
        <v>33</v>
      </c>
      <c r="G12" s="1">
        <v>55.227691</v>
      </c>
      <c r="H12" s="1">
        <v>-132.97393199999999</v>
      </c>
      <c r="I12" s="3">
        <v>43294</v>
      </c>
      <c r="J12" s="2">
        <v>0.26388888900000002</v>
      </c>
      <c r="K12" s="1">
        <v>1</v>
      </c>
      <c r="L12" s="1">
        <v>11</v>
      </c>
      <c r="N12" s="1">
        <v>383.6</v>
      </c>
      <c r="O12" s="1">
        <v>-1.29</v>
      </c>
      <c r="Q12" s="1">
        <v>-1.1499999999999999</v>
      </c>
      <c r="T12" s="16">
        <v>308</v>
      </c>
      <c r="U12" s="16">
        <v>317</v>
      </c>
      <c r="V12" s="16">
        <v>258</v>
      </c>
      <c r="W12" s="1">
        <v>137</v>
      </c>
      <c r="X12" s="1">
        <v>72</v>
      </c>
      <c r="Y12" s="1">
        <v>26</v>
      </c>
      <c r="Z12" s="1">
        <v>0</v>
      </c>
      <c r="AA12" s="1">
        <v>0</v>
      </c>
      <c r="AB12" s="1">
        <v>0</v>
      </c>
    </row>
    <row r="13" spans="1:28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 t="s">
        <v>33</v>
      </c>
      <c r="G13" s="1">
        <v>55.585855000000002</v>
      </c>
      <c r="H13" s="1">
        <v>-133.21551199999999</v>
      </c>
      <c r="I13" s="3">
        <v>43292</v>
      </c>
      <c r="J13" s="2">
        <v>0.32013888899999998</v>
      </c>
      <c r="K13" s="1">
        <v>1</v>
      </c>
      <c r="L13" s="1">
        <v>1</v>
      </c>
      <c r="M13" s="1">
        <v>395</v>
      </c>
      <c r="N13" s="1">
        <v>393.7</v>
      </c>
      <c r="O13" s="1">
        <v>-0.26</v>
      </c>
      <c r="Q13" s="1">
        <v>-0.26</v>
      </c>
      <c r="R13" s="1">
        <v>214</v>
      </c>
      <c r="S13" s="1">
        <v>301</v>
      </c>
      <c r="T13" s="16">
        <v>307</v>
      </c>
      <c r="U13" s="16">
        <v>308</v>
      </c>
      <c r="V13" s="16">
        <v>81</v>
      </c>
      <c r="W13" s="1">
        <v>188</v>
      </c>
      <c r="X13" s="1">
        <v>119</v>
      </c>
      <c r="Y13" s="1">
        <v>6</v>
      </c>
      <c r="Z13" s="1">
        <v>7</v>
      </c>
      <c r="AA13" s="1">
        <v>10</v>
      </c>
      <c r="AB13" s="1">
        <v>0</v>
      </c>
    </row>
    <row r="14" spans="1:28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 t="s">
        <v>33</v>
      </c>
      <c r="G14" s="1">
        <v>55.585855000000002</v>
      </c>
      <c r="H14" s="1">
        <v>-133.21551199999999</v>
      </c>
      <c r="I14" s="3">
        <v>43292</v>
      </c>
      <c r="J14" s="2">
        <v>0.32013888899999998</v>
      </c>
      <c r="K14" s="1">
        <v>1</v>
      </c>
      <c r="L14" s="1">
        <v>2</v>
      </c>
      <c r="M14" s="1">
        <v>394</v>
      </c>
      <c r="N14" s="1">
        <v>393.7</v>
      </c>
      <c r="O14" s="1">
        <v>-0.26</v>
      </c>
      <c r="Q14" s="1">
        <v>-0.26</v>
      </c>
      <c r="R14" s="1">
        <v>211</v>
      </c>
      <c r="S14" s="1">
        <v>309</v>
      </c>
      <c r="T14" s="16">
        <v>314</v>
      </c>
      <c r="U14" s="16">
        <v>315</v>
      </c>
      <c r="V14" s="16">
        <v>58</v>
      </c>
      <c r="W14" s="1">
        <v>142</v>
      </c>
      <c r="X14" s="1">
        <v>102</v>
      </c>
      <c r="Y14" s="1">
        <v>26</v>
      </c>
      <c r="Z14" s="1">
        <v>7</v>
      </c>
      <c r="AA14" s="1">
        <v>0</v>
      </c>
      <c r="AB14" s="1">
        <v>0</v>
      </c>
    </row>
    <row r="15" spans="1:28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 t="s">
        <v>33</v>
      </c>
      <c r="G15" s="1">
        <v>55.585855000000002</v>
      </c>
      <c r="H15" s="1">
        <v>-133.21551199999999</v>
      </c>
      <c r="I15" s="3">
        <v>43292</v>
      </c>
      <c r="J15" s="2">
        <v>0.32013888899999998</v>
      </c>
      <c r="K15" s="1">
        <v>1</v>
      </c>
      <c r="L15" s="1">
        <v>3</v>
      </c>
      <c r="M15" s="1">
        <v>394</v>
      </c>
      <c r="N15" s="1">
        <v>393.7</v>
      </c>
      <c r="O15" s="1">
        <v>-0.26</v>
      </c>
      <c r="Q15" s="1">
        <v>-0.26</v>
      </c>
      <c r="R15" s="1">
        <v>220</v>
      </c>
      <c r="S15" s="1">
        <v>307</v>
      </c>
      <c r="T15" s="16">
        <v>321</v>
      </c>
      <c r="U15" s="16">
        <v>322</v>
      </c>
      <c r="V15" s="16">
        <v>23</v>
      </c>
      <c r="W15" s="1">
        <v>145</v>
      </c>
      <c r="X15" s="1">
        <v>174</v>
      </c>
      <c r="Z15" s="1">
        <v>8</v>
      </c>
      <c r="AA15" s="1">
        <v>4</v>
      </c>
    </row>
    <row r="16" spans="1:28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 t="s">
        <v>33</v>
      </c>
      <c r="G16" s="1">
        <v>55.585855000000002</v>
      </c>
      <c r="H16" s="1">
        <v>-133.21551199999999</v>
      </c>
      <c r="I16" s="3">
        <v>43292</v>
      </c>
      <c r="J16" s="2">
        <v>0.32013888899999998</v>
      </c>
      <c r="K16" s="1">
        <v>1</v>
      </c>
      <c r="L16" s="1">
        <v>4</v>
      </c>
      <c r="M16" s="1">
        <v>394</v>
      </c>
      <c r="N16" s="1">
        <v>393.7</v>
      </c>
      <c r="O16" s="1">
        <v>-0.26</v>
      </c>
      <c r="Q16" s="1">
        <v>-0.26</v>
      </c>
      <c r="R16" s="1">
        <v>222</v>
      </c>
      <c r="S16" s="1">
        <v>306</v>
      </c>
      <c r="T16" s="16">
        <v>321</v>
      </c>
      <c r="U16" s="16">
        <v>322</v>
      </c>
      <c r="V16" s="16">
        <v>8</v>
      </c>
      <c r="W16" s="1">
        <v>172</v>
      </c>
      <c r="X16" s="1">
        <v>171</v>
      </c>
      <c r="Z16" s="1">
        <v>3</v>
      </c>
      <c r="AA16" s="1">
        <v>5</v>
      </c>
    </row>
    <row r="17" spans="1:28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 t="s">
        <v>33</v>
      </c>
      <c r="G17" s="1">
        <v>55.585855000000002</v>
      </c>
      <c r="H17" s="1">
        <v>-133.21551199999999</v>
      </c>
      <c r="I17" s="3">
        <v>43292</v>
      </c>
      <c r="J17" s="2">
        <v>0.32013888899999998</v>
      </c>
      <c r="K17" s="1">
        <v>1</v>
      </c>
      <c r="L17" s="1">
        <v>5</v>
      </c>
      <c r="M17" s="1">
        <v>393</v>
      </c>
      <c r="N17" s="1">
        <v>393.7</v>
      </c>
      <c r="O17" s="1">
        <v>-0.26</v>
      </c>
      <c r="Q17" s="1">
        <v>-0.26</v>
      </c>
      <c r="R17" s="1">
        <v>223</v>
      </c>
      <c r="S17" s="1">
        <v>304</v>
      </c>
      <c r="T17" s="16">
        <v>319</v>
      </c>
      <c r="U17" s="16">
        <v>320</v>
      </c>
      <c r="V17" s="16">
        <v>54</v>
      </c>
      <c r="W17" s="1">
        <v>135</v>
      </c>
      <c r="X17" s="1">
        <v>122</v>
      </c>
      <c r="Y17" s="1">
        <v>2.5</v>
      </c>
      <c r="Z17" s="1">
        <v>2</v>
      </c>
      <c r="AA17" s="1">
        <v>4</v>
      </c>
      <c r="AB17" s="1">
        <v>0</v>
      </c>
    </row>
    <row r="18" spans="1:28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 t="s">
        <v>33</v>
      </c>
      <c r="G18" s="1">
        <v>55.585855000000002</v>
      </c>
      <c r="H18" s="1">
        <v>-133.21551199999999</v>
      </c>
      <c r="I18" s="3">
        <v>43292</v>
      </c>
      <c r="J18" s="2">
        <v>0.32013888899999998</v>
      </c>
      <c r="K18" s="1">
        <v>1</v>
      </c>
      <c r="L18" s="1">
        <v>6</v>
      </c>
      <c r="M18" s="1">
        <v>394</v>
      </c>
      <c r="N18" s="1">
        <v>393.7</v>
      </c>
      <c r="O18" s="1">
        <v>-0.26</v>
      </c>
      <c r="Q18" s="1">
        <v>-0.26</v>
      </c>
      <c r="R18" s="1">
        <v>224</v>
      </c>
      <c r="S18" s="1">
        <v>308</v>
      </c>
      <c r="T18" s="16">
        <v>324</v>
      </c>
      <c r="U18" s="16">
        <v>325</v>
      </c>
      <c r="V18" s="16">
        <v>15</v>
      </c>
      <c r="W18" s="1">
        <v>207</v>
      </c>
      <c r="X18" s="1">
        <v>169</v>
      </c>
      <c r="Z18" s="1">
        <v>6</v>
      </c>
      <c r="AA18" s="1">
        <v>8</v>
      </c>
    </row>
    <row r="19" spans="1:28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 t="s">
        <v>33</v>
      </c>
      <c r="G19" s="1">
        <v>55.585855000000002</v>
      </c>
      <c r="H19" s="1">
        <v>-133.21551199999999</v>
      </c>
      <c r="I19" s="3">
        <v>43292</v>
      </c>
      <c r="J19" s="2">
        <v>0.32013888899999998</v>
      </c>
      <c r="K19" s="1">
        <v>1</v>
      </c>
      <c r="L19" s="1">
        <v>7</v>
      </c>
      <c r="M19" s="1">
        <v>393</v>
      </c>
      <c r="N19" s="1">
        <v>393.7</v>
      </c>
      <c r="O19" s="1">
        <v>-0.26</v>
      </c>
      <c r="Q19" s="1">
        <v>-0.26</v>
      </c>
      <c r="R19" s="1">
        <v>225</v>
      </c>
      <c r="S19" s="1">
        <v>307</v>
      </c>
      <c r="T19" s="16">
        <v>322</v>
      </c>
      <c r="U19" s="16">
        <v>326</v>
      </c>
      <c r="V19" s="16">
        <v>160</v>
      </c>
      <c r="W19" s="1">
        <v>181</v>
      </c>
      <c r="X19" s="1">
        <v>190</v>
      </c>
      <c r="Y19" s="1">
        <v>13</v>
      </c>
      <c r="Z19" s="1">
        <v>3</v>
      </c>
      <c r="AA19" s="1">
        <v>10</v>
      </c>
      <c r="AB19" s="1">
        <v>2</v>
      </c>
    </row>
    <row r="20" spans="1:28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 t="s">
        <v>33</v>
      </c>
      <c r="G20" s="1">
        <v>55.585855000000002</v>
      </c>
      <c r="H20" s="1">
        <v>-133.21551199999999</v>
      </c>
      <c r="I20" s="3">
        <v>43292</v>
      </c>
      <c r="J20" s="2">
        <v>0.32013888899999998</v>
      </c>
      <c r="K20" s="1">
        <v>1</v>
      </c>
      <c r="L20" s="1">
        <v>8</v>
      </c>
      <c r="M20" s="1">
        <v>391</v>
      </c>
      <c r="N20" s="1">
        <v>393.7</v>
      </c>
      <c r="O20" s="1">
        <v>-0.26</v>
      </c>
      <c r="Q20" s="1">
        <v>-0.26</v>
      </c>
      <c r="R20" s="1">
        <v>220</v>
      </c>
      <c r="S20" s="1">
        <v>310</v>
      </c>
      <c r="T20" s="16">
        <v>323</v>
      </c>
      <c r="U20" s="16">
        <v>323</v>
      </c>
      <c r="V20" s="16">
        <v>30</v>
      </c>
      <c r="W20" s="1">
        <v>152</v>
      </c>
      <c r="X20" s="1">
        <v>173</v>
      </c>
      <c r="Y20" s="1">
        <v>15.5</v>
      </c>
      <c r="Z20" s="1">
        <v>2</v>
      </c>
      <c r="AA20" s="1">
        <v>6</v>
      </c>
      <c r="AB20" s="1">
        <v>3</v>
      </c>
    </row>
    <row r="21" spans="1:28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 t="s">
        <v>33</v>
      </c>
      <c r="G21" s="1">
        <v>55.585855000000002</v>
      </c>
      <c r="H21" s="1">
        <v>-133.21551199999999</v>
      </c>
      <c r="I21" s="3">
        <v>43292</v>
      </c>
      <c r="J21" s="2">
        <v>0.32013888899999998</v>
      </c>
      <c r="K21" s="1">
        <v>1</v>
      </c>
      <c r="L21" s="1">
        <v>9</v>
      </c>
      <c r="M21" s="1">
        <v>394</v>
      </c>
      <c r="N21" s="1">
        <v>393.7</v>
      </c>
      <c r="O21" s="1">
        <v>-0.26</v>
      </c>
      <c r="Q21" s="1">
        <v>-0.26</v>
      </c>
      <c r="R21" s="1">
        <v>221</v>
      </c>
      <c r="S21" s="1">
        <v>305</v>
      </c>
      <c r="T21" s="16">
        <v>315</v>
      </c>
      <c r="U21" s="16">
        <v>318</v>
      </c>
      <c r="V21" s="16">
        <v>69</v>
      </c>
      <c r="W21" s="1">
        <v>168</v>
      </c>
      <c r="X21" s="1">
        <v>134</v>
      </c>
      <c r="Y21" s="1">
        <v>25.5</v>
      </c>
      <c r="Z21" s="1">
        <v>3</v>
      </c>
      <c r="AA21" s="1">
        <v>4</v>
      </c>
      <c r="AB21" s="1">
        <v>0</v>
      </c>
    </row>
    <row r="22" spans="1:28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 t="s">
        <v>33</v>
      </c>
      <c r="G22" s="1">
        <v>55.585855000000002</v>
      </c>
      <c r="H22" s="1">
        <v>-133.21551199999999</v>
      </c>
      <c r="I22" s="3">
        <v>43292</v>
      </c>
      <c r="J22" s="2">
        <v>0.32013888899999998</v>
      </c>
      <c r="K22" s="1">
        <v>1</v>
      </c>
      <c r="L22" s="1">
        <v>10</v>
      </c>
      <c r="M22" s="1">
        <v>395</v>
      </c>
      <c r="N22" s="1">
        <v>393.7</v>
      </c>
      <c r="O22" s="1">
        <v>-0.26</v>
      </c>
      <c r="Q22" s="1">
        <v>-0.26</v>
      </c>
      <c r="R22" s="1">
        <v>216</v>
      </c>
      <c r="S22" s="1">
        <v>305</v>
      </c>
      <c r="T22" s="16">
        <v>321</v>
      </c>
      <c r="U22" s="16">
        <v>322</v>
      </c>
      <c r="V22" s="16">
        <v>146</v>
      </c>
      <c r="W22" s="1">
        <v>107</v>
      </c>
      <c r="X22" s="1">
        <v>198</v>
      </c>
      <c r="Y22" s="1">
        <v>8.5</v>
      </c>
      <c r="Z22" s="1">
        <v>5</v>
      </c>
      <c r="AA22" s="1">
        <v>11</v>
      </c>
      <c r="AB22" s="1">
        <v>1</v>
      </c>
    </row>
    <row r="23" spans="1:28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 t="s">
        <v>33</v>
      </c>
      <c r="G23" s="1">
        <v>55.585855000000002</v>
      </c>
      <c r="H23" s="1">
        <v>-133.21551199999999</v>
      </c>
      <c r="I23" s="3">
        <v>43292</v>
      </c>
      <c r="J23" s="2">
        <v>0.32013888899999998</v>
      </c>
      <c r="K23" s="1">
        <v>1</v>
      </c>
      <c r="L23" s="1">
        <v>11</v>
      </c>
      <c r="N23" s="1">
        <v>393.7</v>
      </c>
      <c r="O23" s="1">
        <v>-0.26</v>
      </c>
      <c r="Q23" s="1">
        <v>-0.26</v>
      </c>
      <c r="T23" s="16">
        <v>322</v>
      </c>
      <c r="U23" s="16">
        <v>326</v>
      </c>
      <c r="V23" s="16">
        <v>458</v>
      </c>
      <c r="W23" s="1">
        <v>111</v>
      </c>
      <c r="X23" s="1">
        <v>109</v>
      </c>
      <c r="Y23" s="1">
        <v>11</v>
      </c>
      <c r="Z23" s="1">
        <v>3</v>
      </c>
      <c r="AA23" s="1">
        <v>2</v>
      </c>
      <c r="AB23" s="1">
        <v>0</v>
      </c>
    </row>
    <row r="24" spans="1:28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 t="s">
        <v>33</v>
      </c>
      <c r="G24" s="1">
        <v>55.620483999999998</v>
      </c>
      <c r="H24" s="1">
        <v>-133.38625400000001</v>
      </c>
      <c r="I24" s="3">
        <v>43269</v>
      </c>
      <c r="J24" s="2">
        <v>0.53125</v>
      </c>
      <c r="K24" s="1">
        <v>1</v>
      </c>
      <c r="L24" s="1">
        <v>1</v>
      </c>
      <c r="M24" s="1">
        <v>375</v>
      </c>
      <c r="N24" s="1">
        <v>373.9</v>
      </c>
      <c r="O24" s="1">
        <v>-0.04</v>
      </c>
      <c r="P24" s="1">
        <f t="shared" ref="P24:Q26" si="0">(-0.63*1.06)</f>
        <v>-0.66780000000000006</v>
      </c>
      <c r="Q24" s="1">
        <f t="shared" si="0"/>
        <v>-0.66780000000000006</v>
      </c>
      <c r="R24" s="1">
        <v>115</v>
      </c>
      <c r="S24" s="1">
        <v>203</v>
      </c>
      <c r="T24" s="16">
        <v>350</v>
      </c>
      <c r="U24" s="16">
        <v>404</v>
      </c>
      <c r="V24" s="16">
        <v>875</v>
      </c>
      <c r="W24" s="1">
        <v>160</v>
      </c>
      <c r="X24" s="1">
        <v>45</v>
      </c>
      <c r="Y24" s="1">
        <v>20</v>
      </c>
      <c r="Z24" s="1">
        <v>3</v>
      </c>
      <c r="AA24" s="1">
        <v>1</v>
      </c>
      <c r="AB24" s="1">
        <v>0</v>
      </c>
    </row>
    <row r="25" spans="1:28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 t="s">
        <v>33</v>
      </c>
      <c r="G25" s="1">
        <v>55.620483999999998</v>
      </c>
      <c r="H25" s="1">
        <v>-133.38625400000001</v>
      </c>
      <c r="I25" s="3">
        <v>43269</v>
      </c>
      <c r="J25" s="2">
        <v>0.53125</v>
      </c>
      <c r="K25" s="1">
        <v>1</v>
      </c>
      <c r="L25" s="1">
        <v>2</v>
      </c>
      <c r="M25" s="1">
        <v>373</v>
      </c>
      <c r="N25" s="1">
        <v>373.9</v>
      </c>
      <c r="O25" s="1">
        <v>-0.04</v>
      </c>
      <c r="P25" s="1">
        <f t="shared" si="0"/>
        <v>-0.66780000000000006</v>
      </c>
      <c r="Q25" s="1">
        <f t="shared" si="0"/>
        <v>-0.66780000000000006</v>
      </c>
      <c r="R25" s="1">
        <v>116</v>
      </c>
      <c r="S25" s="1">
        <v>211</v>
      </c>
      <c r="T25" s="16">
        <v>360</v>
      </c>
      <c r="U25" s="16">
        <v>404</v>
      </c>
      <c r="V25" s="16">
        <v>740</v>
      </c>
      <c r="W25" s="1">
        <v>240</v>
      </c>
      <c r="X25" s="1">
        <v>88</v>
      </c>
      <c r="Y25" s="1">
        <v>5</v>
      </c>
      <c r="Z25" s="1">
        <v>0</v>
      </c>
      <c r="AA25" s="1">
        <v>1</v>
      </c>
      <c r="AB25" s="1">
        <v>2</v>
      </c>
    </row>
    <row r="26" spans="1:28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 t="s">
        <v>33</v>
      </c>
      <c r="G26" s="1">
        <v>55.620483999999998</v>
      </c>
      <c r="H26" s="1">
        <v>-133.38625400000001</v>
      </c>
      <c r="I26" s="3">
        <v>43269</v>
      </c>
      <c r="J26" s="2">
        <v>0.53125</v>
      </c>
      <c r="K26" s="1">
        <v>1</v>
      </c>
      <c r="L26" s="1">
        <v>3</v>
      </c>
      <c r="M26" s="1">
        <v>374</v>
      </c>
      <c r="N26" s="1">
        <v>373.9</v>
      </c>
      <c r="O26" s="1">
        <v>-0.04</v>
      </c>
      <c r="P26" s="1">
        <f t="shared" si="0"/>
        <v>-0.66780000000000006</v>
      </c>
      <c r="Q26" s="1">
        <f t="shared" si="0"/>
        <v>-0.66780000000000006</v>
      </c>
      <c r="R26" s="1">
        <v>120</v>
      </c>
      <c r="S26" s="1">
        <v>209</v>
      </c>
      <c r="T26" s="16">
        <v>357</v>
      </c>
      <c r="U26" s="16">
        <v>396</v>
      </c>
      <c r="V26" s="16">
        <v>675</v>
      </c>
      <c r="W26" s="1">
        <v>152</v>
      </c>
      <c r="X26" s="1">
        <v>89</v>
      </c>
      <c r="Y26" s="1">
        <v>5</v>
      </c>
      <c r="Z26" s="1">
        <v>2</v>
      </c>
      <c r="AA26" s="1">
        <v>0</v>
      </c>
      <c r="AB26" s="1">
        <v>0</v>
      </c>
    </row>
    <row r="27" spans="1:28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 t="s">
        <v>33</v>
      </c>
      <c r="G27" s="1">
        <v>55.620483999999998</v>
      </c>
      <c r="H27" s="1">
        <v>-133.38625400000001</v>
      </c>
      <c r="I27" s="3">
        <v>43269</v>
      </c>
      <c r="J27" s="2">
        <v>0.53125</v>
      </c>
      <c r="K27" s="1">
        <v>1</v>
      </c>
      <c r="L27" s="1">
        <v>4</v>
      </c>
      <c r="M27" s="1">
        <v>375</v>
      </c>
      <c r="N27" s="1">
        <v>373.9</v>
      </c>
      <c r="O27" s="1">
        <v>-0.04</v>
      </c>
      <c r="P27" s="1">
        <f t="shared" ref="P27:Q34" si="1">(-0.63*1.06)</f>
        <v>-0.66780000000000006</v>
      </c>
      <c r="Q27" s="1">
        <f t="shared" si="1"/>
        <v>-0.66780000000000006</v>
      </c>
      <c r="R27" s="1">
        <v>105</v>
      </c>
      <c r="S27" s="1">
        <v>214</v>
      </c>
      <c r="T27" s="16">
        <v>365</v>
      </c>
      <c r="U27" s="16">
        <v>396</v>
      </c>
      <c r="V27" s="16">
        <v>497</v>
      </c>
      <c r="W27" s="1">
        <v>199</v>
      </c>
      <c r="X27" s="1">
        <v>102</v>
      </c>
      <c r="Y27" s="1">
        <v>17</v>
      </c>
      <c r="Z27" s="1">
        <v>4</v>
      </c>
      <c r="AA27" s="1">
        <v>0</v>
      </c>
      <c r="AB27" s="1">
        <v>3</v>
      </c>
    </row>
    <row r="28" spans="1:28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 t="s">
        <v>33</v>
      </c>
      <c r="G28" s="1">
        <v>55.620483999999998</v>
      </c>
      <c r="H28" s="1">
        <v>-133.38625400000001</v>
      </c>
      <c r="I28" s="3">
        <v>43269</v>
      </c>
      <c r="J28" s="2">
        <v>0.53125</v>
      </c>
      <c r="K28" s="1">
        <v>1</v>
      </c>
      <c r="L28" s="1">
        <v>5</v>
      </c>
      <c r="M28" s="1">
        <v>375</v>
      </c>
      <c r="N28" s="1">
        <v>373.9</v>
      </c>
      <c r="O28" s="1">
        <v>-0.04</v>
      </c>
      <c r="P28" s="1">
        <f t="shared" si="1"/>
        <v>-0.66780000000000006</v>
      </c>
      <c r="Q28" s="1">
        <f t="shared" si="1"/>
        <v>-0.66780000000000006</v>
      </c>
      <c r="R28" s="1">
        <v>107</v>
      </c>
      <c r="S28" s="1">
        <v>218</v>
      </c>
      <c r="T28" s="16">
        <v>370</v>
      </c>
      <c r="U28" s="16">
        <v>386</v>
      </c>
      <c r="V28" s="16">
        <v>334</v>
      </c>
      <c r="W28" s="1">
        <v>164</v>
      </c>
      <c r="X28" s="1">
        <v>30</v>
      </c>
      <c r="Y28" s="1">
        <v>65</v>
      </c>
      <c r="Z28" s="1">
        <v>2</v>
      </c>
      <c r="AA28" s="1">
        <v>1</v>
      </c>
      <c r="AB28" s="1">
        <v>3</v>
      </c>
    </row>
    <row r="29" spans="1:28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 t="s">
        <v>33</v>
      </c>
      <c r="G29" s="1">
        <v>55.620483999999998</v>
      </c>
      <c r="H29" s="1">
        <v>-133.38625400000001</v>
      </c>
      <c r="I29" s="3">
        <v>43269</v>
      </c>
      <c r="J29" s="2">
        <v>0.53125</v>
      </c>
      <c r="K29" s="1">
        <v>1</v>
      </c>
      <c r="L29" s="1">
        <v>6</v>
      </c>
      <c r="M29" s="1">
        <v>370</v>
      </c>
      <c r="N29" s="1">
        <v>373.9</v>
      </c>
      <c r="O29" s="1">
        <v>-0.04</v>
      </c>
      <c r="P29" s="1">
        <f t="shared" si="1"/>
        <v>-0.66780000000000006</v>
      </c>
      <c r="Q29" s="1">
        <f t="shared" si="1"/>
        <v>-0.66780000000000006</v>
      </c>
      <c r="R29" s="1">
        <v>110</v>
      </c>
      <c r="S29" s="1">
        <v>219</v>
      </c>
      <c r="T29" s="16">
        <v>370</v>
      </c>
      <c r="U29" s="16">
        <v>385</v>
      </c>
      <c r="V29" s="16">
        <v>259</v>
      </c>
      <c r="W29" s="1">
        <v>168</v>
      </c>
      <c r="X29" s="1">
        <v>89</v>
      </c>
      <c r="Y29" s="1">
        <v>46</v>
      </c>
      <c r="Z29" s="1">
        <v>1</v>
      </c>
      <c r="AA29" s="1">
        <v>0</v>
      </c>
      <c r="AB29" s="1">
        <v>0</v>
      </c>
    </row>
    <row r="30" spans="1:28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 t="s">
        <v>33</v>
      </c>
      <c r="G30" s="1">
        <v>55.620483999999998</v>
      </c>
      <c r="H30" s="1">
        <v>-133.38625400000001</v>
      </c>
      <c r="I30" s="3">
        <v>43269</v>
      </c>
      <c r="J30" s="2">
        <v>0.53125</v>
      </c>
      <c r="K30" s="1">
        <v>1</v>
      </c>
      <c r="L30" s="1">
        <v>7</v>
      </c>
      <c r="M30" s="1">
        <v>375</v>
      </c>
      <c r="N30" s="1">
        <v>373.9</v>
      </c>
      <c r="O30" s="1">
        <v>-0.04</v>
      </c>
      <c r="P30" s="1">
        <f t="shared" si="1"/>
        <v>-0.66780000000000006</v>
      </c>
      <c r="Q30" s="1">
        <f t="shared" si="1"/>
        <v>-0.66780000000000006</v>
      </c>
      <c r="R30" s="1">
        <v>109</v>
      </c>
      <c r="S30" s="1">
        <v>222</v>
      </c>
      <c r="T30" s="16">
        <v>359</v>
      </c>
      <c r="U30" s="16">
        <v>380</v>
      </c>
      <c r="V30" s="16">
        <v>405</v>
      </c>
      <c r="W30" s="1">
        <v>221</v>
      </c>
      <c r="X30" s="1">
        <v>43</v>
      </c>
      <c r="Y30" s="1">
        <v>8</v>
      </c>
      <c r="Z30" s="1">
        <v>3</v>
      </c>
      <c r="AA30" s="1">
        <v>0</v>
      </c>
      <c r="AB30" s="1">
        <v>0</v>
      </c>
    </row>
    <row r="31" spans="1:28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 t="s">
        <v>33</v>
      </c>
      <c r="G31" s="1">
        <v>55.620483999999998</v>
      </c>
      <c r="H31" s="1">
        <v>-133.38625400000001</v>
      </c>
      <c r="I31" s="3">
        <v>43269</v>
      </c>
      <c r="J31" s="2">
        <v>0.53125</v>
      </c>
      <c r="K31" s="1">
        <v>1</v>
      </c>
      <c r="L31" s="1">
        <v>8</v>
      </c>
      <c r="M31" s="1">
        <v>374</v>
      </c>
      <c r="N31" s="1">
        <v>373.9</v>
      </c>
      <c r="O31" s="1">
        <v>-0.04</v>
      </c>
      <c r="P31" s="1">
        <f t="shared" si="1"/>
        <v>-0.66780000000000006</v>
      </c>
      <c r="Q31" s="1">
        <f t="shared" si="1"/>
        <v>-0.66780000000000006</v>
      </c>
      <c r="R31" s="1">
        <v>112</v>
      </c>
      <c r="S31" s="1">
        <v>233</v>
      </c>
      <c r="T31" s="16">
        <v>357</v>
      </c>
      <c r="U31" s="16">
        <v>378</v>
      </c>
      <c r="V31" s="16">
        <v>389</v>
      </c>
      <c r="W31" s="1">
        <v>190</v>
      </c>
      <c r="X31" s="1">
        <v>89</v>
      </c>
      <c r="Y31" s="1">
        <v>79</v>
      </c>
      <c r="Z31" s="1">
        <v>4</v>
      </c>
      <c r="AA31" s="1">
        <v>0</v>
      </c>
      <c r="AB31" s="1">
        <v>2</v>
      </c>
    </row>
    <row r="32" spans="1:28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 t="s">
        <v>33</v>
      </c>
      <c r="G32" s="1">
        <v>55.620483999999998</v>
      </c>
      <c r="H32" s="1">
        <v>-133.38625400000001</v>
      </c>
      <c r="I32" s="3">
        <v>43269</v>
      </c>
      <c r="J32" s="2">
        <v>0.53125</v>
      </c>
      <c r="K32" s="1">
        <v>1</v>
      </c>
      <c r="L32" s="1">
        <v>9</v>
      </c>
      <c r="M32" s="1">
        <v>373</v>
      </c>
      <c r="N32" s="1">
        <v>373.9</v>
      </c>
      <c r="O32" s="1">
        <v>-0.04</v>
      </c>
      <c r="P32" s="1">
        <f t="shared" si="1"/>
        <v>-0.66780000000000006</v>
      </c>
      <c r="Q32" s="1">
        <f t="shared" si="1"/>
        <v>-0.66780000000000006</v>
      </c>
      <c r="R32" s="1">
        <v>120</v>
      </c>
      <c r="S32" s="1">
        <v>223</v>
      </c>
      <c r="T32" s="16">
        <v>350</v>
      </c>
      <c r="U32" s="16">
        <v>367</v>
      </c>
      <c r="V32" s="16">
        <v>291</v>
      </c>
      <c r="W32" s="1">
        <v>208</v>
      </c>
      <c r="X32" s="1">
        <v>41</v>
      </c>
      <c r="Y32" s="1">
        <v>25</v>
      </c>
      <c r="Z32" s="1">
        <v>2</v>
      </c>
      <c r="AA32" s="1">
        <v>0</v>
      </c>
      <c r="AB32" s="1">
        <v>0</v>
      </c>
    </row>
    <row r="33" spans="1:28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 t="s">
        <v>33</v>
      </c>
      <c r="G33" s="1">
        <v>55.620483999999998</v>
      </c>
      <c r="H33" s="1">
        <v>-133.38625400000001</v>
      </c>
      <c r="I33" s="3">
        <v>43269</v>
      </c>
      <c r="J33" s="2">
        <v>0.53125</v>
      </c>
      <c r="K33" s="1">
        <v>1</v>
      </c>
      <c r="L33" s="1">
        <v>10</v>
      </c>
      <c r="M33" s="1">
        <v>375</v>
      </c>
      <c r="N33" s="1">
        <v>373.9</v>
      </c>
      <c r="O33" s="1">
        <v>-0.04</v>
      </c>
      <c r="P33" s="1">
        <f t="shared" si="1"/>
        <v>-0.66780000000000006</v>
      </c>
      <c r="Q33" s="1">
        <f t="shared" si="1"/>
        <v>-0.66780000000000006</v>
      </c>
      <c r="R33" s="1">
        <v>125</v>
      </c>
      <c r="S33" s="1">
        <v>233</v>
      </c>
      <c r="T33" s="16">
        <v>348</v>
      </c>
      <c r="U33" s="16">
        <v>360</v>
      </c>
      <c r="V33" s="16">
        <v>204</v>
      </c>
      <c r="W33" s="1">
        <v>157</v>
      </c>
      <c r="X33" s="1">
        <v>224</v>
      </c>
      <c r="Z33" s="1">
        <v>2</v>
      </c>
      <c r="AA33" s="1">
        <v>0</v>
      </c>
      <c r="AB33" s="1">
        <v>0</v>
      </c>
    </row>
    <row r="34" spans="1:28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 t="s">
        <v>33</v>
      </c>
      <c r="G34" s="1">
        <v>55.620483999999998</v>
      </c>
      <c r="H34" s="1">
        <v>-133.38625400000001</v>
      </c>
      <c r="I34" s="3">
        <v>43269</v>
      </c>
      <c r="J34" s="2">
        <v>0.53125</v>
      </c>
      <c r="K34" s="1">
        <v>1</v>
      </c>
      <c r="L34" s="1">
        <v>11</v>
      </c>
      <c r="N34" s="1">
        <v>373.9</v>
      </c>
      <c r="O34" s="1">
        <v>-0.04</v>
      </c>
      <c r="P34" s="1">
        <f t="shared" si="1"/>
        <v>-0.66780000000000006</v>
      </c>
      <c r="Q34" s="1">
        <f t="shared" si="1"/>
        <v>-0.66780000000000006</v>
      </c>
      <c r="R34" s="1">
        <v>125</v>
      </c>
      <c r="S34" s="1">
        <v>229</v>
      </c>
      <c r="T34" s="16">
        <v>338</v>
      </c>
      <c r="U34" s="16">
        <v>362</v>
      </c>
      <c r="V34" s="16">
        <v>380</v>
      </c>
      <c r="W34" s="1">
        <v>125</v>
      </c>
      <c r="X34" s="1">
        <v>164</v>
      </c>
      <c r="Y34" s="1">
        <v>66</v>
      </c>
      <c r="Z34" s="1">
        <v>0</v>
      </c>
      <c r="AA34" s="1">
        <v>4</v>
      </c>
      <c r="AB34" s="1">
        <v>0</v>
      </c>
    </row>
    <row r="35" spans="1:28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 t="s">
        <v>35</v>
      </c>
      <c r="G35" s="1">
        <v>55.813558</v>
      </c>
      <c r="H35" s="1">
        <v>-133.16740300000001</v>
      </c>
      <c r="I35" s="3">
        <v>43264</v>
      </c>
      <c r="J35" s="2">
        <v>0.32916666700000002</v>
      </c>
      <c r="K35" s="1">
        <v>1</v>
      </c>
      <c r="L35" s="1">
        <v>1</v>
      </c>
      <c r="M35" s="1">
        <v>406</v>
      </c>
      <c r="N35" s="1">
        <v>404.85714289999999</v>
      </c>
      <c r="O35" s="1">
        <v>-2.15</v>
      </c>
      <c r="Q35" s="1">
        <v>-2.2999999999999998</v>
      </c>
      <c r="R35" s="1">
        <v>113</v>
      </c>
      <c r="S35" s="1">
        <v>242</v>
      </c>
      <c r="T35" s="16">
        <v>354</v>
      </c>
      <c r="U35" s="16">
        <v>381</v>
      </c>
      <c r="V35" s="16">
        <v>1134</v>
      </c>
      <c r="W35" s="1">
        <v>30</v>
      </c>
      <c r="X35" s="1">
        <v>49</v>
      </c>
      <c r="Y35" s="1">
        <v>25</v>
      </c>
      <c r="Z35" s="1">
        <v>1</v>
      </c>
      <c r="AA35" s="1">
        <v>0</v>
      </c>
      <c r="AB35" s="1">
        <v>0</v>
      </c>
    </row>
    <row r="36" spans="1:28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 t="s">
        <v>35</v>
      </c>
      <c r="G36" s="1">
        <v>55.813558</v>
      </c>
      <c r="H36" s="1">
        <v>-133.16740300000001</v>
      </c>
      <c r="I36" s="3">
        <v>43264</v>
      </c>
      <c r="J36" s="2">
        <v>0.32916666700000002</v>
      </c>
      <c r="K36" s="1">
        <v>1</v>
      </c>
      <c r="L36" s="1">
        <v>2</v>
      </c>
      <c r="M36" s="1">
        <v>410</v>
      </c>
      <c r="N36" s="1">
        <v>404.85714289999999</v>
      </c>
      <c r="O36" s="1">
        <v>-2.15</v>
      </c>
      <c r="Q36" s="1">
        <v>-2.2999999999999998</v>
      </c>
      <c r="R36" s="1">
        <v>104</v>
      </c>
      <c r="S36" s="1">
        <v>230</v>
      </c>
      <c r="T36" s="16">
        <v>357</v>
      </c>
      <c r="U36" s="16">
        <v>380</v>
      </c>
      <c r="V36" s="16">
        <v>837</v>
      </c>
      <c r="W36" s="1">
        <v>60</v>
      </c>
      <c r="X36" s="1">
        <v>25</v>
      </c>
      <c r="Y36" s="1">
        <v>12</v>
      </c>
      <c r="Z36" s="1">
        <v>4</v>
      </c>
      <c r="AA36" s="1">
        <v>0</v>
      </c>
      <c r="AB36" s="1">
        <v>0</v>
      </c>
    </row>
    <row r="37" spans="1:28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 t="s">
        <v>35</v>
      </c>
      <c r="G37" s="1">
        <v>55.813558</v>
      </c>
      <c r="H37" s="1">
        <v>-133.16740300000001</v>
      </c>
      <c r="I37" s="3">
        <v>43264</v>
      </c>
      <c r="J37" s="2">
        <v>0.32916666700000002</v>
      </c>
      <c r="K37" s="1">
        <v>1</v>
      </c>
      <c r="L37" s="1">
        <v>3</v>
      </c>
      <c r="M37" s="1">
        <v>401</v>
      </c>
      <c r="N37" s="1">
        <v>404.85714289999999</v>
      </c>
      <c r="O37" s="1">
        <v>-2.15</v>
      </c>
      <c r="Q37" s="1">
        <v>-2.2999999999999998</v>
      </c>
      <c r="R37" s="1">
        <v>98</v>
      </c>
      <c r="S37" s="1">
        <v>240</v>
      </c>
      <c r="T37" s="16">
        <v>359</v>
      </c>
      <c r="U37" s="16">
        <v>384</v>
      </c>
      <c r="V37" s="16">
        <v>1592</v>
      </c>
      <c r="W37" s="1">
        <v>55</v>
      </c>
      <c r="X37" s="1">
        <v>25</v>
      </c>
      <c r="Y37" s="1">
        <v>22</v>
      </c>
      <c r="Z37" s="1">
        <v>0</v>
      </c>
      <c r="AA37" s="1">
        <v>0</v>
      </c>
      <c r="AB37" s="1">
        <v>0</v>
      </c>
    </row>
    <row r="38" spans="1:28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 t="s">
        <v>35</v>
      </c>
      <c r="G38" s="1">
        <v>55.813558</v>
      </c>
      <c r="H38" s="1">
        <v>-133.16740300000001</v>
      </c>
      <c r="I38" s="3">
        <v>43264</v>
      </c>
      <c r="J38" s="2">
        <v>0.32916666700000002</v>
      </c>
      <c r="K38" s="1">
        <v>1</v>
      </c>
      <c r="L38" s="1">
        <v>4</v>
      </c>
      <c r="M38" s="1">
        <v>405</v>
      </c>
      <c r="N38" s="1">
        <v>404.85714289999999</v>
      </c>
      <c r="O38" s="1">
        <v>-2.15</v>
      </c>
      <c r="Q38" s="1">
        <v>-2.2999999999999998</v>
      </c>
      <c r="R38" s="1">
        <v>113</v>
      </c>
      <c r="S38" s="1">
        <v>243</v>
      </c>
      <c r="T38" s="16">
        <v>355</v>
      </c>
      <c r="U38" s="16">
        <v>376</v>
      </c>
      <c r="V38" s="16">
        <v>1095</v>
      </c>
      <c r="W38" s="1">
        <v>46</v>
      </c>
      <c r="X38" s="1">
        <v>14</v>
      </c>
      <c r="Y38" s="1">
        <v>12</v>
      </c>
      <c r="Z38" s="1">
        <v>0</v>
      </c>
      <c r="AA38" s="1">
        <v>1</v>
      </c>
      <c r="AB38" s="1">
        <v>0</v>
      </c>
    </row>
    <row r="39" spans="1:28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 t="s">
        <v>35</v>
      </c>
      <c r="G39" s="1">
        <v>55.813558</v>
      </c>
      <c r="H39" s="1">
        <v>-133.16740300000001</v>
      </c>
      <c r="I39" s="3">
        <v>43264</v>
      </c>
      <c r="J39" s="2">
        <v>0.32916666700000002</v>
      </c>
      <c r="K39" s="1">
        <v>1</v>
      </c>
      <c r="L39" s="1">
        <v>5</v>
      </c>
      <c r="M39" s="1">
        <v>406</v>
      </c>
      <c r="N39" s="1">
        <v>404.85714289999999</v>
      </c>
      <c r="O39" s="1">
        <v>-2.15</v>
      </c>
      <c r="Q39" s="1">
        <v>-2.2999999999999998</v>
      </c>
      <c r="R39" s="1">
        <v>110</v>
      </c>
      <c r="S39" s="1">
        <v>246</v>
      </c>
      <c r="T39" s="16">
        <v>360</v>
      </c>
      <c r="U39" s="16">
        <v>386</v>
      </c>
      <c r="V39" s="16">
        <v>1141</v>
      </c>
      <c r="W39" s="1">
        <v>50</v>
      </c>
      <c r="X39" s="1">
        <v>14</v>
      </c>
      <c r="Y39" s="1">
        <v>40</v>
      </c>
      <c r="Z39" s="1">
        <v>2</v>
      </c>
      <c r="AA39" s="1">
        <v>0</v>
      </c>
      <c r="AB39" s="1">
        <v>0</v>
      </c>
    </row>
    <row r="40" spans="1:28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 t="s">
        <v>35</v>
      </c>
      <c r="G40" s="1">
        <v>55.813558</v>
      </c>
      <c r="H40" s="1">
        <v>-133.16740300000001</v>
      </c>
      <c r="I40" s="3">
        <v>43264</v>
      </c>
      <c r="J40" s="2">
        <v>0.32916666700000002</v>
      </c>
      <c r="K40" s="1">
        <v>1</v>
      </c>
      <c r="L40" s="1">
        <v>6</v>
      </c>
      <c r="M40" s="1">
        <v>403</v>
      </c>
      <c r="N40" s="1">
        <v>404.85714289999999</v>
      </c>
      <c r="O40" s="1">
        <v>-2.15</v>
      </c>
      <c r="Q40" s="1">
        <v>-2.2999999999999998</v>
      </c>
      <c r="R40" s="1">
        <v>109</v>
      </c>
      <c r="S40" s="1">
        <v>245</v>
      </c>
      <c r="T40" s="16">
        <v>360</v>
      </c>
      <c r="U40" s="16">
        <v>385</v>
      </c>
      <c r="V40" s="16">
        <v>1722</v>
      </c>
      <c r="W40" s="1">
        <v>29</v>
      </c>
      <c r="X40" s="1">
        <v>17</v>
      </c>
      <c r="Y40" s="1">
        <v>22</v>
      </c>
      <c r="Z40" s="1">
        <v>2</v>
      </c>
      <c r="AA40" s="1">
        <v>0</v>
      </c>
      <c r="AB40" s="1">
        <v>0</v>
      </c>
    </row>
    <row r="41" spans="1:28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 t="s">
        <v>35</v>
      </c>
      <c r="G41" s="1">
        <v>55.813558</v>
      </c>
      <c r="H41" s="1">
        <v>-133.16740300000001</v>
      </c>
      <c r="I41" s="3">
        <v>43264</v>
      </c>
      <c r="J41" s="2">
        <v>0.32916666700000002</v>
      </c>
      <c r="K41" s="1">
        <v>1</v>
      </c>
      <c r="L41" s="1">
        <v>7</v>
      </c>
      <c r="M41" s="1">
        <v>403</v>
      </c>
      <c r="N41" s="1">
        <v>404.85714289999999</v>
      </c>
      <c r="O41" s="1">
        <v>-2.15</v>
      </c>
      <c r="Q41" s="1">
        <v>-2.2999999999999998</v>
      </c>
      <c r="R41" s="1">
        <v>101</v>
      </c>
      <c r="S41" s="1">
        <v>239</v>
      </c>
      <c r="T41" s="16">
        <v>360</v>
      </c>
      <c r="U41" s="16">
        <v>393</v>
      </c>
      <c r="V41" s="16">
        <v>1544</v>
      </c>
      <c r="W41" s="1">
        <v>32</v>
      </c>
      <c r="X41" s="1">
        <v>23</v>
      </c>
      <c r="Y41" s="1">
        <v>10</v>
      </c>
      <c r="Z41" s="1">
        <v>3</v>
      </c>
      <c r="AA41" s="1">
        <v>1</v>
      </c>
      <c r="AB41" s="1">
        <v>0</v>
      </c>
    </row>
    <row r="42" spans="1:28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 t="s">
        <v>35</v>
      </c>
      <c r="G42" s="1">
        <v>55.813558</v>
      </c>
      <c r="H42" s="1">
        <v>-133.16740300000001</v>
      </c>
      <c r="I42" s="3">
        <v>43264</v>
      </c>
      <c r="J42" s="2">
        <v>0.32916666700000002</v>
      </c>
      <c r="K42" s="1">
        <v>1</v>
      </c>
      <c r="L42" s="1">
        <v>8</v>
      </c>
      <c r="N42" s="1">
        <v>404.85714289999999</v>
      </c>
      <c r="O42" s="1">
        <v>-2.15</v>
      </c>
      <c r="Q42" s="1">
        <v>-2.2999999999999998</v>
      </c>
      <c r="R42" s="1">
        <v>98</v>
      </c>
      <c r="S42" s="1">
        <v>224</v>
      </c>
      <c r="T42" s="16">
        <v>360</v>
      </c>
      <c r="U42" s="16">
        <v>392</v>
      </c>
      <c r="V42" s="16">
        <v>941</v>
      </c>
      <c r="W42" s="1">
        <v>47</v>
      </c>
      <c r="X42" s="1">
        <v>15</v>
      </c>
      <c r="Y42" s="1">
        <v>20</v>
      </c>
      <c r="Z42" s="1">
        <v>3</v>
      </c>
      <c r="AA42" s="1">
        <v>0</v>
      </c>
      <c r="AB42" s="1">
        <v>0</v>
      </c>
    </row>
    <row r="43" spans="1:28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 t="s">
        <v>35</v>
      </c>
      <c r="G43" s="1">
        <v>55.813558</v>
      </c>
      <c r="H43" s="1">
        <v>-133.16740300000001</v>
      </c>
      <c r="I43" s="3">
        <v>43264</v>
      </c>
      <c r="J43" s="2">
        <v>0.32916666700000002</v>
      </c>
      <c r="K43" s="1">
        <v>1</v>
      </c>
      <c r="L43" s="1">
        <v>9</v>
      </c>
      <c r="N43" s="1">
        <v>404.85714289999999</v>
      </c>
      <c r="O43" s="1">
        <v>-2.15</v>
      </c>
      <c r="Q43" s="1">
        <v>-2.2999999999999998</v>
      </c>
      <c r="R43" s="1">
        <v>106</v>
      </c>
      <c r="S43" s="1">
        <v>232</v>
      </c>
      <c r="T43" s="16">
        <v>374</v>
      </c>
      <c r="U43" s="16">
        <v>381</v>
      </c>
      <c r="V43" s="16">
        <v>461</v>
      </c>
      <c r="W43" s="1">
        <v>57</v>
      </c>
      <c r="X43" s="1">
        <v>13</v>
      </c>
      <c r="Y43" s="1">
        <v>18</v>
      </c>
      <c r="Z43" s="1">
        <v>3</v>
      </c>
      <c r="AA43" s="1">
        <v>0</v>
      </c>
      <c r="AB43" s="1">
        <v>0</v>
      </c>
    </row>
    <row r="44" spans="1:28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 t="s">
        <v>35</v>
      </c>
      <c r="G44" s="1">
        <v>55.813558</v>
      </c>
      <c r="H44" s="1">
        <v>-133.16740300000001</v>
      </c>
      <c r="I44" s="3">
        <v>43264</v>
      </c>
      <c r="J44" s="2">
        <v>0.32916666700000002</v>
      </c>
      <c r="K44" s="1">
        <v>1</v>
      </c>
      <c r="L44" s="1">
        <v>10</v>
      </c>
      <c r="N44" s="1">
        <v>404.85714289999999</v>
      </c>
      <c r="O44" s="1">
        <v>-2.15</v>
      </c>
      <c r="Q44" s="1">
        <v>-2.2999999999999998</v>
      </c>
      <c r="R44" s="1">
        <v>107</v>
      </c>
      <c r="S44" s="1">
        <v>229</v>
      </c>
      <c r="T44" s="16">
        <v>377</v>
      </c>
      <c r="U44" s="16">
        <v>391</v>
      </c>
      <c r="V44" s="16">
        <v>950</v>
      </c>
      <c r="W44" s="1">
        <v>28</v>
      </c>
      <c r="X44" s="1">
        <v>31</v>
      </c>
      <c r="Y44" s="1">
        <v>16</v>
      </c>
      <c r="Z44" s="1">
        <v>2</v>
      </c>
      <c r="AA44" s="1">
        <v>1</v>
      </c>
      <c r="AB44" s="1">
        <v>0</v>
      </c>
    </row>
    <row r="45" spans="1:28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 t="s">
        <v>35</v>
      </c>
      <c r="G45" s="1">
        <v>55.813558</v>
      </c>
      <c r="H45" s="1">
        <v>-133.16740300000001</v>
      </c>
      <c r="I45" s="3">
        <v>43264</v>
      </c>
      <c r="J45" s="2">
        <v>0.32916666700000002</v>
      </c>
      <c r="K45" s="1">
        <v>1</v>
      </c>
      <c r="L45" s="1">
        <v>11</v>
      </c>
      <c r="N45" s="1">
        <v>404.85714289999999</v>
      </c>
      <c r="O45" s="1">
        <v>-2.15</v>
      </c>
      <c r="Q45" s="1">
        <v>-2.2999999999999998</v>
      </c>
      <c r="T45" s="16">
        <v>379</v>
      </c>
      <c r="U45" s="16">
        <v>388</v>
      </c>
      <c r="V45" s="16">
        <v>530</v>
      </c>
      <c r="W45" s="1">
        <v>30</v>
      </c>
      <c r="X45" s="1">
        <v>40</v>
      </c>
      <c r="Y45" s="1">
        <v>11</v>
      </c>
      <c r="Z45" s="1">
        <v>0</v>
      </c>
      <c r="AA45" s="1">
        <v>0</v>
      </c>
      <c r="AB45" s="1">
        <v>0</v>
      </c>
    </row>
    <row r="46" spans="1:28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 t="s">
        <v>33</v>
      </c>
      <c r="G46" s="1">
        <v>55.084800000000001</v>
      </c>
      <c r="H46" s="1">
        <v>-132.82599999999999</v>
      </c>
      <c r="I46" s="3">
        <v>43323</v>
      </c>
      <c r="J46" s="2">
        <v>0.36249999999999999</v>
      </c>
      <c r="K46" s="1">
        <v>1</v>
      </c>
      <c r="L46" s="1">
        <v>1</v>
      </c>
      <c r="M46" s="1">
        <v>427</v>
      </c>
      <c r="N46" s="1">
        <v>426.3</v>
      </c>
      <c r="O46" s="1">
        <v>-1.21</v>
      </c>
      <c r="P46" s="1">
        <v>-1.21</v>
      </c>
      <c r="Q46" s="1">
        <v>-1.21</v>
      </c>
      <c r="R46" s="1">
        <v>112</v>
      </c>
      <c r="S46" s="1">
        <v>282</v>
      </c>
      <c r="T46" s="16">
        <v>362</v>
      </c>
      <c r="U46" s="16">
        <v>370</v>
      </c>
      <c r="V46" s="16">
        <v>160</v>
      </c>
      <c r="W46" s="1">
        <v>130</v>
      </c>
      <c r="X46" s="1">
        <v>62</v>
      </c>
      <c r="Y46" s="1">
        <v>1</v>
      </c>
      <c r="Z46" s="1">
        <v>0</v>
      </c>
      <c r="AA46" s="1">
        <v>0</v>
      </c>
      <c r="AB46" s="1">
        <v>0</v>
      </c>
    </row>
    <row r="47" spans="1:28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 t="s">
        <v>33</v>
      </c>
      <c r="G47" s="1">
        <v>55.084800000000001</v>
      </c>
      <c r="H47" s="1">
        <v>-132.82599999999999</v>
      </c>
      <c r="I47" s="3">
        <v>43323</v>
      </c>
      <c r="J47" s="2">
        <v>0.36249999999999999</v>
      </c>
      <c r="K47" s="1">
        <v>1</v>
      </c>
      <c r="L47" s="1">
        <v>2</v>
      </c>
      <c r="M47" s="1">
        <v>426</v>
      </c>
      <c r="N47" s="1">
        <v>426.3</v>
      </c>
      <c r="O47" s="1">
        <v>-1.21</v>
      </c>
      <c r="P47" s="1">
        <v>-1.21</v>
      </c>
      <c r="Q47" s="1">
        <v>-1.21</v>
      </c>
      <c r="R47" s="1">
        <v>116</v>
      </c>
      <c r="S47" s="1">
        <v>272</v>
      </c>
      <c r="T47" s="16">
        <v>359</v>
      </c>
      <c r="U47" s="16">
        <v>360</v>
      </c>
      <c r="V47" s="16">
        <v>21</v>
      </c>
      <c r="W47" s="1">
        <v>142</v>
      </c>
      <c r="X47" s="1">
        <v>81</v>
      </c>
      <c r="Y47" s="1">
        <v>14</v>
      </c>
      <c r="Z47" s="1">
        <v>0</v>
      </c>
      <c r="AA47" s="1">
        <v>0</v>
      </c>
      <c r="AB47" s="1">
        <v>0</v>
      </c>
    </row>
    <row r="48" spans="1:28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 t="s">
        <v>33</v>
      </c>
      <c r="G48" s="1">
        <v>55.084800000000001</v>
      </c>
      <c r="H48" s="1">
        <v>-132.82599999999999</v>
      </c>
      <c r="I48" s="3">
        <v>43323</v>
      </c>
      <c r="J48" s="2">
        <v>0.36249999999999999</v>
      </c>
      <c r="K48" s="1">
        <v>1</v>
      </c>
      <c r="L48" s="1">
        <v>3</v>
      </c>
      <c r="M48" s="1">
        <v>427</v>
      </c>
      <c r="N48" s="1">
        <v>426.3</v>
      </c>
      <c r="O48" s="1">
        <v>-1.21</v>
      </c>
      <c r="P48" s="1">
        <v>-1.21</v>
      </c>
      <c r="Q48" s="1">
        <v>-1.21</v>
      </c>
      <c r="R48" s="1">
        <v>100</v>
      </c>
      <c r="S48" s="1">
        <v>272</v>
      </c>
      <c r="T48" s="16">
        <v>368</v>
      </c>
      <c r="U48" s="16">
        <v>372</v>
      </c>
      <c r="V48" s="16">
        <v>109</v>
      </c>
      <c r="W48" s="1">
        <v>99</v>
      </c>
      <c r="X48" s="1">
        <v>67</v>
      </c>
      <c r="Y48" s="1">
        <v>6</v>
      </c>
      <c r="Z48" s="1">
        <v>0</v>
      </c>
      <c r="AA48" s="1">
        <v>0</v>
      </c>
      <c r="AB48" s="1">
        <v>0</v>
      </c>
    </row>
    <row r="49" spans="1:28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 t="s">
        <v>33</v>
      </c>
      <c r="G49" s="1">
        <v>55.084800000000001</v>
      </c>
      <c r="H49" s="1">
        <v>-132.82599999999999</v>
      </c>
      <c r="I49" s="3">
        <v>43323</v>
      </c>
      <c r="J49" s="2">
        <v>0.36249999999999999</v>
      </c>
      <c r="K49" s="1">
        <v>1</v>
      </c>
      <c r="L49" s="1">
        <v>4</v>
      </c>
      <c r="M49" s="1">
        <v>427</v>
      </c>
      <c r="N49" s="1">
        <v>426.3</v>
      </c>
      <c r="O49" s="1">
        <v>-1.21</v>
      </c>
      <c r="P49" s="1">
        <v>-1.21</v>
      </c>
      <c r="Q49" s="1">
        <v>-1.21</v>
      </c>
      <c r="R49" s="1">
        <v>94</v>
      </c>
      <c r="S49" s="1">
        <v>272</v>
      </c>
      <c r="T49" s="16">
        <v>363</v>
      </c>
      <c r="U49" s="16">
        <v>365</v>
      </c>
      <c r="V49" s="16">
        <v>51</v>
      </c>
      <c r="W49" s="1">
        <v>61</v>
      </c>
      <c r="X49" s="1">
        <v>59</v>
      </c>
      <c r="Y49" s="1">
        <v>2.5</v>
      </c>
      <c r="Z49" s="1">
        <v>0</v>
      </c>
      <c r="AA49" s="1">
        <v>0</v>
      </c>
      <c r="AB49" s="1">
        <v>0</v>
      </c>
    </row>
    <row r="50" spans="1:28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 t="s">
        <v>33</v>
      </c>
      <c r="G50" s="1">
        <v>55.084800000000001</v>
      </c>
      <c r="H50" s="1">
        <v>-132.82599999999999</v>
      </c>
      <c r="I50" s="3">
        <v>43323</v>
      </c>
      <c r="J50" s="2">
        <v>0.36249999999999999</v>
      </c>
      <c r="K50" s="1">
        <v>1</v>
      </c>
      <c r="L50" s="1">
        <v>5</v>
      </c>
      <c r="M50" s="1">
        <v>425</v>
      </c>
      <c r="N50" s="1">
        <v>426.3</v>
      </c>
      <c r="O50" s="1">
        <v>-1.21</v>
      </c>
      <c r="P50" s="1">
        <v>-1.21</v>
      </c>
      <c r="Q50" s="1">
        <v>-1.21</v>
      </c>
      <c r="R50" s="1">
        <v>103</v>
      </c>
      <c r="S50" s="1">
        <v>275</v>
      </c>
      <c r="T50" s="16">
        <v>366</v>
      </c>
      <c r="U50" s="16">
        <v>376</v>
      </c>
      <c r="V50" s="16">
        <v>127</v>
      </c>
      <c r="W50" s="1">
        <v>137</v>
      </c>
      <c r="X50" s="1">
        <v>77</v>
      </c>
      <c r="Y50" s="1">
        <v>4</v>
      </c>
      <c r="Z50" s="1">
        <v>3</v>
      </c>
      <c r="AA50" s="1">
        <v>0</v>
      </c>
      <c r="AB50" s="1">
        <v>0</v>
      </c>
    </row>
    <row r="51" spans="1:28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 t="s">
        <v>33</v>
      </c>
      <c r="G51" s="1">
        <v>55.084800000000001</v>
      </c>
      <c r="H51" s="1">
        <v>-132.82599999999999</v>
      </c>
      <c r="I51" s="3">
        <v>43323</v>
      </c>
      <c r="J51" s="2">
        <v>0.36249999999999999</v>
      </c>
      <c r="K51" s="1">
        <v>1</v>
      </c>
      <c r="L51" s="1">
        <v>6</v>
      </c>
      <c r="M51" s="1">
        <v>425</v>
      </c>
      <c r="N51" s="1">
        <v>426.3</v>
      </c>
      <c r="O51" s="1">
        <v>-1.21</v>
      </c>
      <c r="P51" s="1">
        <v>-1.21</v>
      </c>
      <c r="Q51" s="1">
        <v>-1.21</v>
      </c>
      <c r="R51" s="1">
        <v>98</v>
      </c>
      <c r="S51" s="1">
        <v>271</v>
      </c>
      <c r="T51" s="16">
        <v>363</v>
      </c>
      <c r="U51" s="16">
        <v>368</v>
      </c>
      <c r="V51" s="16">
        <v>71</v>
      </c>
      <c r="W51" s="1">
        <v>108</v>
      </c>
      <c r="X51" s="1">
        <v>72</v>
      </c>
      <c r="Y51" s="1">
        <v>0.5</v>
      </c>
      <c r="Z51" s="1">
        <v>2</v>
      </c>
      <c r="AA51" s="1">
        <v>0</v>
      </c>
      <c r="AB51" s="1">
        <v>0</v>
      </c>
    </row>
    <row r="52" spans="1:28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 t="s">
        <v>33</v>
      </c>
      <c r="G52" s="1">
        <v>55.084800000000001</v>
      </c>
      <c r="H52" s="1">
        <v>-132.82599999999999</v>
      </c>
      <c r="I52" s="3">
        <v>43323</v>
      </c>
      <c r="J52" s="2">
        <v>0.36249999999999999</v>
      </c>
      <c r="K52" s="1">
        <v>1</v>
      </c>
      <c r="L52" s="1">
        <v>7</v>
      </c>
      <c r="M52" s="1">
        <v>425</v>
      </c>
      <c r="N52" s="1">
        <v>426.3</v>
      </c>
      <c r="O52" s="1">
        <v>-1.21</v>
      </c>
      <c r="P52" s="1">
        <v>-1.21</v>
      </c>
      <c r="Q52" s="1">
        <v>-1.21</v>
      </c>
      <c r="R52" s="1">
        <v>98</v>
      </c>
      <c r="S52" s="1">
        <v>273</v>
      </c>
      <c r="T52" s="16">
        <v>363</v>
      </c>
      <c r="U52" s="16">
        <v>367</v>
      </c>
      <c r="V52" s="16">
        <v>57</v>
      </c>
      <c r="W52" s="1">
        <v>112</v>
      </c>
      <c r="X52" s="1">
        <v>63</v>
      </c>
      <c r="Y52" s="1">
        <v>12.5</v>
      </c>
      <c r="Z52" s="1">
        <v>1</v>
      </c>
      <c r="AA52" s="1">
        <v>0</v>
      </c>
      <c r="AB52" s="1">
        <v>0</v>
      </c>
    </row>
    <row r="53" spans="1:28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 t="s">
        <v>33</v>
      </c>
      <c r="G53" s="1">
        <v>55.084800000000001</v>
      </c>
      <c r="H53" s="1">
        <v>-132.82599999999999</v>
      </c>
      <c r="I53" s="3">
        <v>43323</v>
      </c>
      <c r="J53" s="2">
        <v>0.36249999999999999</v>
      </c>
      <c r="K53" s="1">
        <v>1</v>
      </c>
      <c r="L53" s="1">
        <v>8</v>
      </c>
      <c r="M53" s="1">
        <v>426</v>
      </c>
      <c r="N53" s="1">
        <v>426.3</v>
      </c>
      <c r="O53" s="1">
        <v>-1.21</v>
      </c>
      <c r="P53" s="1">
        <v>-1.21</v>
      </c>
      <c r="Q53" s="1">
        <v>-1.21</v>
      </c>
      <c r="R53" s="1">
        <v>102</v>
      </c>
      <c r="S53" s="1">
        <v>274</v>
      </c>
      <c r="T53" s="16">
        <v>363</v>
      </c>
      <c r="U53" s="16">
        <v>366</v>
      </c>
      <c r="V53" s="16">
        <v>48</v>
      </c>
      <c r="W53" s="1">
        <v>134</v>
      </c>
      <c r="X53" s="1">
        <v>88</v>
      </c>
      <c r="Y53" s="1">
        <v>7.5</v>
      </c>
      <c r="Z53" s="1">
        <v>0</v>
      </c>
      <c r="AA53" s="1">
        <v>0</v>
      </c>
      <c r="AB53" s="1">
        <v>0</v>
      </c>
    </row>
    <row r="54" spans="1:28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 t="s">
        <v>33</v>
      </c>
      <c r="G54" s="1">
        <v>55.084800000000001</v>
      </c>
      <c r="H54" s="1">
        <v>-132.82599999999999</v>
      </c>
      <c r="I54" s="3">
        <v>43323</v>
      </c>
      <c r="J54" s="2">
        <v>0.36249999999999999</v>
      </c>
      <c r="K54" s="1">
        <v>1</v>
      </c>
      <c r="L54" s="1">
        <v>9</v>
      </c>
      <c r="M54" s="1">
        <v>428</v>
      </c>
      <c r="N54" s="1">
        <v>426.3</v>
      </c>
      <c r="O54" s="1">
        <v>-1.21</v>
      </c>
      <c r="P54" s="1">
        <v>-1.21</v>
      </c>
      <c r="Q54" s="1">
        <v>-1.21</v>
      </c>
      <c r="R54" s="1">
        <v>102</v>
      </c>
      <c r="S54" s="1">
        <v>279</v>
      </c>
      <c r="T54" s="16">
        <v>363</v>
      </c>
      <c r="U54" s="16">
        <v>366</v>
      </c>
      <c r="V54" s="16">
        <v>13</v>
      </c>
      <c r="W54" s="1">
        <v>118</v>
      </c>
      <c r="X54" s="1">
        <v>81</v>
      </c>
      <c r="Y54" s="1">
        <v>1.5</v>
      </c>
      <c r="Z54" s="1">
        <v>1</v>
      </c>
      <c r="AA54" s="1">
        <v>0</v>
      </c>
      <c r="AB54" s="1">
        <v>0</v>
      </c>
    </row>
    <row r="55" spans="1:28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 t="s">
        <v>33</v>
      </c>
      <c r="G55" s="1">
        <v>55.084800000000001</v>
      </c>
      <c r="H55" s="1">
        <v>-132.82599999999999</v>
      </c>
      <c r="I55" s="3">
        <v>43323</v>
      </c>
      <c r="J55" s="2">
        <v>0.36249999999999999</v>
      </c>
      <c r="K55" s="1">
        <v>1</v>
      </c>
      <c r="L55" s="1">
        <v>10</v>
      </c>
      <c r="M55" s="1">
        <v>427</v>
      </c>
      <c r="N55" s="1">
        <v>426.3</v>
      </c>
      <c r="O55" s="1">
        <v>-1.21</v>
      </c>
      <c r="P55" s="1">
        <v>-1.21</v>
      </c>
      <c r="Q55" s="1">
        <v>-1.21</v>
      </c>
      <c r="R55" s="1">
        <v>102</v>
      </c>
      <c r="S55" s="1">
        <v>279</v>
      </c>
      <c r="T55" s="16">
        <v>363</v>
      </c>
      <c r="U55" s="16">
        <v>365</v>
      </c>
      <c r="V55" s="16">
        <v>46</v>
      </c>
      <c r="W55" s="1">
        <v>123</v>
      </c>
      <c r="X55" s="1">
        <v>86</v>
      </c>
      <c r="Y55" s="1">
        <v>0.5</v>
      </c>
      <c r="Z55" s="1">
        <v>0</v>
      </c>
      <c r="AA55" s="1">
        <v>0</v>
      </c>
      <c r="AB55" s="1">
        <v>0</v>
      </c>
    </row>
    <row r="56" spans="1:28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 t="s">
        <v>33</v>
      </c>
      <c r="G56" s="1">
        <v>55.084800000000001</v>
      </c>
      <c r="H56" s="1">
        <v>-132.82599999999999</v>
      </c>
      <c r="I56" s="3">
        <v>43323</v>
      </c>
      <c r="J56" s="2">
        <v>0.36249999999999999</v>
      </c>
      <c r="K56" s="1">
        <v>1</v>
      </c>
      <c r="L56" s="1">
        <v>11</v>
      </c>
      <c r="N56" s="1">
        <v>426.3</v>
      </c>
      <c r="O56" s="1">
        <v>-1.21</v>
      </c>
      <c r="P56" s="1">
        <v>-1.21</v>
      </c>
      <c r="Q56" s="1">
        <v>-1.21</v>
      </c>
      <c r="T56" s="16">
        <v>362</v>
      </c>
      <c r="U56" s="16">
        <v>363</v>
      </c>
      <c r="V56" s="16">
        <v>43</v>
      </c>
      <c r="W56" s="1">
        <v>97</v>
      </c>
      <c r="X56" s="1">
        <v>92</v>
      </c>
      <c r="Y56" s="1">
        <v>0.5</v>
      </c>
      <c r="Z56" s="1">
        <v>0</v>
      </c>
      <c r="AA56" s="1">
        <v>0</v>
      </c>
      <c r="AB56" s="1">
        <v>0</v>
      </c>
    </row>
    <row r="57" spans="1:28" x14ac:dyDescent="0.2">
      <c r="A57" s="1" t="s">
        <v>38</v>
      </c>
      <c r="B57" s="1" t="s">
        <v>30</v>
      </c>
      <c r="C57" s="1" t="s">
        <v>30</v>
      </c>
      <c r="D57" s="1" t="s">
        <v>32</v>
      </c>
      <c r="E57" s="1" t="s">
        <v>33</v>
      </c>
      <c r="F57" s="1" t="s">
        <v>33</v>
      </c>
      <c r="G57" s="1">
        <v>55.552180999999997</v>
      </c>
      <c r="H57" s="1">
        <v>-133.43003200000001</v>
      </c>
      <c r="I57" s="3">
        <v>43293</v>
      </c>
      <c r="J57" s="2">
        <v>0.32152777799999999</v>
      </c>
      <c r="K57" s="1">
        <v>2</v>
      </c>
      <c r="L57" s="1">
        <v>1</v>
      </c>
      <c r="M57" s="1">
        <v>410</v>
      </c>
      <c r="N57" s="1">
        <v>409.2</v>
      </c>
      <c r="O57" s="1">
        <v>-2.14</v>
      </c>
      <c r="P57" s="1">
        <f>(-2.44)*1.05</f>
        <v>-2.5619999999999998</v>
      </c>
      <c r="Q57" s="1">
        <f>(-2.44)*1.05</f>
        <v>-2.5619999999999998</v>
      </c>
      <c r="R57" s="1">
        <v>120</v>
      </c>
      <c r="S57" s="1">
        <v>166</v>
      </c>
      <c r="T57" s="16">
        <v>370</v>
      </c>
      <c r="U57" s="16">
        <v>383</v>
      </c>
      <c r="V57" s="16">
        <v>784</v>
      </c>
      <c r="W57" s="1">
        <v>92</v>
      </c>
      <c r="X57" s="1">
        <v>60</v>
      </c>
      <c r="Y57" s="1">
        <v>2.5</v>
      </c>
      <c r="Z57" s="1">
        <v>0</v>
      </c>
      <c r="AA57" s="1">
        <v>0</v>
      </c>
      <c r="AB57" s="1">
        <v>0</v>
      </c>
    </row>
    <row r="58" spans="1:28" x14ac:dyDescent="0.2">
      <c r="A58" s="1" t="s">
        <v>38</v>
      </c>
      <c r="B58" s="1" t="s">
        <v>30</v>
      </c>
      <c r="C58" s="1" t="s">
        <v>30</v>
      </c>
      <c r="D58" s="1" t="s">
        <v>32</v>
      </c>
      <c r="E58" s="1" t="s">
        <v>33</v>
      </c>
      <c r="F58" s="1" t="s">
        <v>33</v>
      </c>
      <c r="G58" s="1">
        <v>55.552180999999997</v>
      </c>
      <c r="H58" s="1">
        <v>-133.43003200000001</v>
      </c>
      <c r="I58" s="3">
        <v>43293</v>
      </c>
      <c r="J58" s="2">
        <v>0.32152777799999999</v>
      </c>
      <c r="K58" s="1">
        <v>2</v>
      </c>
      <c r="L58" s="1">
        <v>2</v>
      </c>
      <c r="M58" s="1">
        <v>410</v>
      </c>
      <c r="N58" s="1">
        <v>409.2</v>
      </c>
      <c r="O58" s="1">
        <v>-2.14</v>
      </c>
      <c r="P58" s="1">
        <f t="shared" ref="P58:Q67" si="2">(-2.44)*1.05</f>
        <v>-2.5619999999999998</v>
      </c>
      <c r="Q58" s="1">
        <f t="shared" si="2"/>
        <v>-2.5619999999999998</v>
      </c>
      <c r="R58" s="1">
        <v>120</v>
      </c>
      <c r="S58" s="1">
        <v>165</v>
      </c>
      <c r="T58" s="16">
        <v>374</v>
      </c>
      <c r="U58" s="16">
        <v>380</v>
      </c>
      <c r="V58" s="16">
        <v>633</v>
      </c>
      <c r="W58" s="1">
        <v>49</v>
      </c>
      <c r="X58" s="1">
        <v>50</v>
      </c>
      <c r="Y58" s="1">
        <v>1</v>
      </c>
      <c r="Z58" s="1">
        <v>0</v>
      </c>
      <c r="AA58" s="1">
        <v>0</v>
      </c>
      <c r="AB58" s="1">
        <v>0</v>
      </c>
    </row>
    <row r="59" spans="1:28" x14ac:dyDescent="0.2">
      <c r="A59" s="1" t="s">
        <v>38</v>
      </c>
      <c r="B59" s="1" t="s">
        <v>30</v>
      </c>
      <c r="C59" s="1" t="s">
        <v>30</v>
      </c>
      <c r="D59" s="1" t="s">
        <v>32</v>
      </c>
      <c r="E59" s="1" t="s">
        <v>33</v>
      </c>
      <c r="F59" s="1" t="s">
        <v>33</v>
      </c>
      <c r="G59" s="1">
        <v>55.552180999999997</v>
      </c>
      <c r="H59" s="1">
        <v>-133.43003200000001</v>
      </c>
      <c r="I59" s="3">
        <v>43293</v>
      </c>
      <c r="J59" s="2">
        <v>0.32152777799999999</v>
      </c>
      <c r="K59" s="1">
        <v>2</v>
      </c>
      <c r="L59" s="1">
        <v>3</v>
      </c>
      <c r="M59" s="1">
        <v>408</v>
      </c>
      <c r="N59" s="1">
        <v>409.2</v>
      </c>
      <c r="O59" s="1">
        <v>-2.14</v>
      </c>
      <c r="P59" s="1">
        <f t="shared" si="2"/>
        <v>-2.5619999999999998</v>
      </c>
      <c r="Q59" s="1">
        <f t="shared" si="2"/>
        <v>-2.5619999999999998</v>
      </c>
      <c r="R59" s="1">
        <v>120</v>
      </c>
      <c r="S59" s="1">
        <v>163</v>
      </c>
      <c r="T59" s="16">
        <v>373</v>
      </c>
      <c r="U59" s="16">
        <v>381</v>
      </c>
      <c r="V59" s="16">
        <v>1298</v>
      </c>
      <c r="W59" s="1">
        <v>76</v>
      </c>
      <c r="X59" s="1">
        <v>58</v>
      </c>
      <c r="Y59" s="1">
        <v>0.5</v>
      </c>
      <c r="Z59" s="1">
        <v>0</v>
      </c>
      <c r="AA59" s="1">
        <v>0</v>
      </c>
      <c r="AB59" s="1">
        <v>0</v>
      </c>
    </row>
    <row r="60" spans="1:28" x14ac:dyDescent="0.2">
      <c r="A60" s="1" t="s">
        <v>38</v>
      </c>
      <c r="B60" s="1" t="s">
        <v>30</v>
      </c>
      <c r="C60" s="1" t="s">
        <v>30</v>
      </c>
      <c r="D60" s="1" t="s">
        <v>32</v>
      </c>
      <c r="E60" s="1" t="s">
        <v>33</v>
      </c>
      <c r="F60" s="1" t="s">
        <v>33</v>
      </c>
      <c r="G60" s="1">
        <v>55.552180999999997</v>
      </c>
      <c r="H60" s="1">
        <v>-133.43003200000001</v>
      </c>
      <c r="I60" s="3">
        <v>43293</v>
      </c>
      <c r="J60" s="2">
        <v>0.32152777799999999</v>
      </c>
      <c r="K60" s="1">
        <v>2</v>
      </c>
      <c r="L60" s="1">
        <v>4</v>
      </c>
      <c r="M60" s="1">
        <v>408</v>
      </c>
      <c r="N60" s="1">
        <v>409.2</v>
      </c>
      <c r="O60" s="1">
        <v>-2.14</v>
      </c>
      <c r="P60" s="1">
        <f t="shared" si="2"/>
        <v>-2.5619999999999998</v>
      </c>
      <c r="Q60" s="1">
        <f t="shared" si="2"/>
        <v>-2.5619999999999998</v>
      </c>
      <c r="R60" s="1">
        <v>114</v>
      </c>
      <c r="S60" s="1">
        <v>162</v>
      </c>
      <c r="T60" s="16">
        <v>371</v>
      </c>
      <c r="U60" s="16">
        <v>380</v>
      </c>
      <c r="V60" s="16">
        <v>602</v>
      </c>
      <c r="W60" s="1">
        <v>106</v>
      </c>
      <c r="X60" s="1">
        <v>59</v>
      </c>
      <c r="Y60" s="1">
        <v>2</v>
      </c>
      <c r="Z60" s="1">
        <v>0</v>
      </c>
      <c r="AA60" s="1">
        <v>2</v>
      </c>
      <c r="AB60" s="1">
        <v>0</v>
      </c>
    </row>
    <row r="61" spans="1:28" x14ac:dyDescent="0.2">
      <c r="A61" s="1" t="s">
        <v>38</v>
      </c>
      <c r="B61" s="1" t="s">
        <v>30</v>
      </c>
      <c r="C61" s="1" t="s">
        <v>30</v>
      </c>
      <c r="D61" s="1" t="s">
        <v>32</v>
      </c>
      <c r="E61" s="1" t="s">
        <v>33</v>
      </c>
      <c r="F61" s="1" t="s">
        <v>33</v>
      </c>
      <c r="G61" s="1">
        <v>55.552180999999997</v>
      </c>
      <c r="H61" s="1">
        <v>-133.43003200000001</v>
      </c>
      <c r="I61" s="3">
        <v>43293</v>
      </c>
      <c r="J61" s="2">
        <v>0.32152777799999999</v>
      </c>
      <c r="K61" s="1">
        <v>2</v>
      </c>
      <c r="L61" s="1">
        <v>5</v>
      </c>
      <c r="M61" s="1">
        <v>408</v>
      </c>
      <c r="N61" s="1">
        <v>409.2</v>
      </c>
      <c r="O61" s="1">
        <v>-2.14</v>
      </c>
      <c r="P61" s="1">
        <f t="shared" si="2"/>
        <v>-2.5619999999999998</v>
      </c>
      <c r="Q61" s="1">
        <f t="shared" si="2"/>
        <v>-2.5619999999999998</v>
      </c>
      <c r="R61" s="1">
        <v>107</v>
      </c>
      <c r="S61" s="1">
        <v>163</v>
      </c>
      <c r="T61" s="16">
        <v>370</v>
      </c>
      <c r="U61" s="16">
        <v>381</v>
      </c>
      <c r="V61" s="16">
        <v>604</v>
      </c>
      <c r="W61" s="1">
        <v>6</v>
      </c>
      <c r="X61" s="1">
        <v>26</v>
      </c>
      <c r="Y61" s="1">
        <v>1.5</v>
      </c>
      <c r="Z61" s="1">
        <v>0</v>
      </c>
      <c r="AA61" s="1">
        <v>0</v>
      </c>
      <c r="AB61" s="1">
        <v>0</v>
      </c>
    </row>
    <row r="62" spans="1:28" x14ac:dyDescent="0.2">
      <c r="A62" s="1" t="s">
        <v>38</v>
      </c>
      <c r="B62" s="1" t="s">
        <v>30</v>
      </c>
      <c r="C62" s="1" t="s">
        <v>30</v>
      </c>
      <c r="D62" s="1" t="s">
        <v>32</v>
      </c>
      <c r="E62" s="1" t="s">
        <v>33</v>
      </c>
      <c r="F62" s="1" t="s">
        <v>33</v>
      </c>
      <c r="G62" s="1">
        <v>55.552180999999997</v>
      </c>
      <c r="H62" s="1">
        <v>-133.43003200000001</v>
      </c>
      <c r="I62" s="3">
        <v>43293</v>
      </c>
      <c r="J62" s="2">
        <v>0.32152777799999999</v>
      </c>
      <c r="K62" s="1">
        <v>2</v>
      </c>
      <c r="L62" s="1">
        <v>6</v>
      </c>
      <c r="M62" s="1">
        <v>410</v>
      </c>
      <c r="N62" s="1">
        <v>409.2</v>
      </c>
      <c r="O62" s="1">
        <v>-2.14</v>
      </c>
      <c r="P62" s="1">
        <f t="shared" si="2"/>
        <v>-2.5619999999999998</v>
      </c>
      <c r="Q62" s="1">
        <f t="shared" si="2"/>
        <v>-2.5619999999999998</v>
      </c>
      <c r="R62" s="1">
        <v>130</v>
      </c>
      <c r="S62" s="1">
        <v>167</v>
      </c>
      <c r="W62" s="1">
        <v>3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 x14ac:dyDescent="0.2">
      <c r="A63" s="1" t="s">
        <v>38</v>
      </c>
      <c r="B63" s="1" t="s">
        <v>30</v>
      </c>
      <c r="C63" s="1" t="s">
        <v>30</v>
      </c>
      <c r="D63" s="1" t="s">
        <v>32</v>
      </c>
      <c r="E63" s="1" t="s">
        <v>33</v>
      </c>
      <c r="F63" s="1" t="s">
        <v>33</v>
      </c>
      <c r="G63" s="1">
        <v>55.552180999999997</v>
      </c>
      <c r="H63" s="1">
        <v>-133.43003200000001</v>
      </c>
      <c r="I63" s="3">
        <v>43293</v>
      </c>
      <c r="J63" s="2">
        <v>0.32152777799999999</v>
      </c>
      <c r="K63" s="1">
        <v>2</v>
      </c>
      <c r="L63" s="1">
        <v>7</v>
      </c>
      <c r="M63" s="1">
        <v>408</v>
      </c>
      <c r="N63" s="1">
        <v>409.2</v>
      </c>
      <c r="O63" s="1">
        <v>-2.14</v>
      </c>
      <c r="P63" s="1">
        <f t="shared" si="2"/>
        <v>-2.5619999999999998</v>
      </c>
      <c r="Q63" s="1">
        <f t="shared" si="2"/>
        <v>-2.5619999999999998</v>
      </c>
      <c r="R63" s="1">
        <v>114</v>
      </c>
      <c r="S63" s="1">
        <v>170</v>
      </c>
      <c r="T63" s="16">
        <v>376</v>
      </c>
      <c r="U63" s="16">
        <v>381</v>
      </c>
      <c r="V63" s="16">
        <v>430</v>
      </c>
      <c r="W63" s="1">
        <v>82</v>
      </c>
      <c r="X63" s="1">
        <v>44</v>
      </c>
      <c r="Y63" s="1">
        <v>3.5</v>
      </c>
      <c r="Z63" s="1">
        <v>2</v>
      </c>
      <c r="AA63" s="1">
        <v>0</v>
      </c>
      <c r="AB63" s="1">
        <v>0</v>
      </c>
    </row>
    <row r="64" spans="1:28" x14ac:dyDescent="0.2">
      <c r="A64" s="1" t="s">
        <v>38</v>
      </c>
      <c r="B64" s="1" t="s">
        <v>30</v>
      </c>
      <c r="C64" s="1" t="s">
        <v>30</v>
      </c>
      <c r="D64" s="1" t="s">
        <v>32</v>
      </c>
      <c r="E64" s="1" t="s">
        <v>33</v>
      </c>
      <c r="F64" s="1" t="s">
        <v>33</v>
      </c>
      <c r="G64" s="1">
        <v>55.552180999999997</v>
      </c>
      <c r="H64" s="1">
        <v>-133.43003200000001</v>
      </c>
      <c r="I64" s="3">
        <v>43293</v>
      </c>
      <c r="J64" s="2">
        <v>0.32152777799999999</v>
      </c>
      <c r="K64" s="1">
        <v>2</v>
      </c>
      <c r="L64" s="1">
        <v>8</v>
      </c>
      <c r="M64" s="1">
        <v>409</v>
      </c>
      <c r="N64" s="1">
        <v>409.2</v>
      </c>
      <c r="O64" s="1">
        <v>-2.14</v>
      </c>
      <c r="P64" s="1">
        <f t="shared" si="2"/>
        <v>-2.5619999999999998</v>
      </c>
      <c r="Q64" s="1">
        <f t="shared" si="2"/>
        <v>-2.5619999999999998</v>
      </c>
      <c r="R64" s="1">
        <v>117</v>
      </c>
      <c r="S64" s="1">
        <v>169</v>
      </c>
      <c r="T64" s="16">
        <v>377</v>
      </c>
      <c r="U64" s="16">
        <v>397</v>
      </c>
      <c r="V64" s="16">
        <v>2726</v>
      </c>
      <c r="W64" s="1">
        <v>29</v>
      </c>
      <c r="X64" s="1">
        <v>30</v>
      </c>
      <c r="Y64" s="1">
        <v>1</v>
      </c>
      <c r="Z64" s="1">
        <v>1</v>
      </c>
      <c r="AA64" s="1">
        <v>0</v>
      </c>
      <c r="AB64" s="1">
        <v>0</v>
      </c>
    </row>
    <row r="65" spans="1:28" x14ac:dyDescent="0.2">
      <c r="A65" s="1" t="s">
        <v>38</v>
      </c>
      <c r="B65" s="1" t="s">
        <v>30</v>
      </c>
      <c r="C65" s="1" t="s">
        <v>30</v>
      </c>
      <c r="D65" s="1" t="s">
        <v>32</v>
      </c>
      <c r="E65" s="1" t="s">
        <v>33</v>
      </c>
      <c r="F65" s="1" t="s">
        <v>33</v>
      </c>
      <c r="G65" s="1">
        <v>55.552180999999997</v>
      </c>
      <c r="H65" s="1">
        <v>-133.43003200000001</v>
      </c>
      <c r="I65" s="3">
        <v>43293</v>
      </c>
      <c r="J65" s="2">
        <v>0.32152777799999999</v>
      </c>
      <c r="K65" s="1">
        <v>2</v>
      </c>
      <c r="L65" s="1">
        <v>9</v>
      </c>
      <c r="M65" s="1">
        <v>410</v>
      </c>
      <c r="N65" s="1">
        <v>409.2</v>
      </c>
      <c r="O65" s="1">
        <v>-2.14</v>
      </c>
      <c r="P65" s="1">
        <f t="shared" si="2"/>
        <v>-2.5619999999999998</v>
      </c>
      <c r="Q65" s="1">
        <f t="shared" si="2"/>
        <v>-2.5619999999999998</v>
      </c>
      <c r="R65" s="1">
        <v>99</v>
      </c>
      <c r="S65" s="1">
        <v>169</v>
      </c>
      <c r="T65" s="16">
        <v>377</v>
      </c>
      <c r="U65" s="16">
        <v>398</v>
      </c>
      <c r="V65" s="16">
        <v>1727</v>
      </c>
      <c r="W65" s="1">
        <v>23</v>
      </c>
      <c r="X65" s="1">
        <v>21</v>
      </c>
      <c r="Y65" s="1">
        <v>1</v>
      </c>
      <c r="Z65" s="1">
        <v>0</v>
      </c>
      <c r="AA65" s="1">
        <v>0</v>
      </c>
      <c r="AB65" s="1">
        <v>0</v>
      </c>
    </row>
    <row r="66" spans="1:28" x14ac:dyDescent="0.2">
      <c r="A66" s="1" t="s">
        <v>38</v>
      </c>
      <c r="B66" s="1" t="s">
        <v>30</v>
      </c>
      <c r="C66" s="1" t="s">
        <v>30</v>
      </c>
      <c r="D66" s="1" t="s">
        <v>32</v>
      </c>
      <c r="E66" s="1" t="s">
        <v>33</v>
      </c>
      <c r="F66" s="1" t="s">
        <v>33</v>
      </c>
      <c r="G66" s="1">
        <v>55.552180999999997</v>
      </c>
      <c r="H66" s="1">
        <v>-133.43003200000001</v>
      </c>
      <c r="I66" s="3">
        <v>43293</v>
      </c>
      <c r="J66" s="2">
        <v>0.32152777799999999</v>
      </c>
      <c r="K66" s="1">
        <v>2</v>
      </c>
      <c r="L66" s="1">
        <v>10</v>
      </c>
      <c r="M66" s="1">
        <v>411</v>
      </c>
      <c r="N66" s="1">
        <v>409.2</v>
      </c>
      <c r="O66" s="1">
        <v>-2.14</v>
      </c>
      <c r="P66" s="1">
        <f t="shared" si="2"/>
        <v>-2.5619999999999998</v>
      </c>
      <c r="Q66" s="1">
        <f t="shared" si="2"/>
        <v>-2.5619999999999998</v>
      </c>
      <c r="R66" s="1">
        <v>106</v>
      </c>
      <c r="S66" s="1">
        <v>160</v>
      </c>
      <c r="T66" s="16">
        <v>383</v>
      </c>
      <c r="U66" s="16">
        <v>398</v>
      </c>
      <c r="V66" s="16">
        <v>1514</v>
      </c>
      <c r="W66" s="1">
        <v>48</v>
      </c>
      <c r="X66" s="1">
        <v>37</v>
      </c>
      <c r="Y66" s="1">
        <v>1</v>
      </c>
      <c r="Z66" s="1">
        <v>0</v>
      </c>
      <c r="AA66" s="1">
        <v>1</v>
      </c>
      <c r="AB66" s="1">
        <v>0</v>
      </c>
    </row>
    <row r="67" spans="1:28" x14ac:dyDescent="0.2">
      <c r="A67" s="1" t="s">
        <v>38</v>
      </c>
      <c r="B67" s="1" t="s">
        <v>30</v>
      </c>
      <c r="C67" s="1" t="s">
        <v>30</v>
      </c>
      <c r="D67" s="1" t="s">
        <v>32</v>
      </c>
      <c r="E67" s="1" t="s">
        <v>33</v>
      </c>
      <c r="F67" s="1" t="s">
        <v>33</v>
      </c>
      <c r="G67" s="1">
        <v>55.552180999999997</v>
      </c>
      <c r="H67" s="1">
        <v>-133.43003200000001</v>
      </c>
      <c r="I67" s="3">
        <v>43293</v>
      </c>
      <c r="J67" s="2">
        <v>0.32152777799999999</v>
      </c>
      <c r="K67" s="1">
        <v>2</v>
      </c>
      <c r="L67" s="1">
        <v>11</v>
      </c>
      <c r="N67" s="1">
        <v>409.2</v>
      </c>
      <c r="O67" s="1">
        <v>-2.14</v>
      </c>
      <c r="P67" s="1">
        <f t="shared" si="2"/>
        <v>-2.5619999999999998</v>
      </c>
      <c r="Q67" s="1">
        <f t="shared" si="2"/>
        <v>-2.5619999999999998</v>
      </c>
      <c r="T67" s="16">
        <v>382</v>
      </c>
      <c r="U67" s="16">
        <v>393</v>
      </c>
      <c r="V67" s="16">
        <v>913</v>
      </c>
      <c r="W67" s="1">
        <v>32</v>
      </c>
      <c r="X67" s="1">
        <v>28</v>
      </c>
      <c r="Y67" s="1">
        <v>1</v>
      </c>
      <c r="Z67" s="1">
        <v>0</v>
      </c>
      <c r="AA67" s="1">
        <v>0</v>
      </c>
      <c r="AB67" s="1">
        <v>0</v>
      </c>
    </row>
    <row r="68" spans="1:28" x14ac:dyDescent="0.2">
      <c r="A68" s="1" t="s">
        <v>40</v>
      </c>
      <c r="B68" s="1" t="s">
        <v>25</v>
      </c>
      <c r="C68" s="1" t="s">
        <v>25</v>
      </c>
      <c r="D68" s="1" t="s">
        <v>26</v>
      </c>
      <c r="E68" s="1" t="s">
        <v>33</v>
      </c>
      <c r="F68" s="1" t="s">
        <v>33</v>
      </c>
      <c r="G68" s="1">
        <v>55.192860000000003</v>
      </c>
      <c r="H68" s="1">
        <v>-132.9</v>
      </c>
      <c r="I68" s="3">
        <v>43265</v>
      </c>
      <c r="J68" s="2">
        <v>0.36458333300000001</v>
      </c>
      <c r="K68" s="1">
        <v>1</v>
      </c>
      <c r="L68" s="1">
        <v>1</v>
      </c>
      <c r="M68" s="1">
        <v>430</v>
      </c>
      <c r="N68" s="1">
        <v>428.18181820000001</v>
      </c>
      <c r="O68" s="1">
        <v>-2.44</v>
      </c>
      <c r="Q68" s="1">
        <v>-2.2799999999999998</v>
      </c>
      <c r="T68" s="16">
        <v>380</v>
      </c>
      <c r="U68" s="16">
        <v>386</v>
      </c>
      <c r="V68" s="16">
        <v>143</v>
      </c>
      <c r="W68" s="1">
        <v>92</v>
      </c>
      <c r="X68" s="1">
        <v>0</v>
      </c>
      <c r="Y68" s="1">
        <v>6</v>
      </c>
      <c r="Z68" s="1">
        <v>0</v>
      </c>
      <c r="AA68" s="1">
        <v>0</v>
      </c>
      <c r="AB68" s="1">
        <v>0</v>
      </c>
    </row>
    <row r="69" spans="1:28" x14ac:dyDescent="0.2">
      <c r="A69" s="1" t="s">
        <v>40</v>
      </c>
      <c r="B69" s="1" t="s">
        <v>25</v>
      </c>
      <c r="C69" s="1" t="s">
        <v>25</v>
      </c>
      <c r="D69" s="1" t="s">
        <v>26</v>
      </c>
      <c r="E69" s="1" t="s">
        <v>33</v>
      </c>
      <c r="F69" s="1" t="s">
        <v>33</v>
      </c>
      <c r="G69" s="1">
        <v>55.192860000000003</v>
      </c>
      <c r="H69" s="1">
        <v>-132.9</v>
      </c>
      <c r="I69" s="3">
        <v>43265</v>
      </c>
      <c r="J69" s="2">
        <v>0.36458333300000001</v>
      </c>
      <c r="K69" s="1">
        <v>1</v>
      </c>
      <c r="L69" s="1">
        <v>2</v>
      </c>
      <c r="M69" s="1">
        <v>427</v>
      </c>
      <c r="N69" s="1">
        <v>428.18181820000001</v>
      </c>
      <c r="O69" s="1">
        <v>-2.44</v>
      </c>
      <c r="Q69" s="1">
        <v>-2.2799999999999998</v>
      </c>
      <c r="R69" s="1">
        <v>141</v>
      </c>
      <c r="S69" s="1">
        <v>225</v>
      </c>
      <c r="T69" s="16">
        <v>383</v>
      </c>
      <c r="U69" s="16">
        <v>390</v>
      </c>
      <c r="V69" s="16">
        <v>110</v>
      </c>
      <c r="W69" s="1">
        <v>114</v>
      </c>
      <c r="X69" s="1">
        <v>30</v>
      </c>
      <c r="Y69" s="1">
        <v>33</v>
      </c>
      <c r="Z69" s="1">
        <v>1</v>
      </c>
      <c r="AA69" s="1">
        <v>0</v>
      </c>
      <c r="AB69" s="1">
        <v>0</v>
      </c>
    </row>
    <row r="70" spans="1:28" x14ac:dyDescent="0.2">
      <c r="A70" s="1" t="s">
        <v>40</v>
      </c>
      <c r="B70" s="1" t="s">
        <v>25</v>
      </c>
      <c r="C70" s="1" t="s">
        <v>25</v>
      </c>
      <c r="D70" s="1" t="s">
        <v>26</v>
      </c>
      <c r="E70" s="1" t="s">
        <v>33</v>
      </c>
      <c r="F70" s="1" t="s">
        <v>33</v>
      </c>
      <c r="G70" s="1">
        <v>55.192860000000003</v>
      </c>
      <c r="H70" s="1">
        <v>-132.9</v>
      </c>
      <c r="I70" s="3">
        <v>43265</v>
      </c>
      <c r="J70" s="2">
        <v>0.36458333300000001</v>
      </c>
      <c r="K70" s="1">
        <v>1</v>
      </c>
      <c r="L70" s="1">
        <v>3</v>
      </c>
      <c r="M70" s="1">
        <v>430</v>
      </c>
      <c r="N70" s="1">
        <v>428.18181820000001</v>
      </c>
      <c r="O70" s="1">
        <v>-2.44</v>
      </c>
      <c r="Q70" s="1">
        <v>-2.2799999999999998</v>
      </c>
      <c r="R70" s="1">
        <v>141</v>
      </c>
      <c r="S70" s="1">
        <v>232</v>
      </c>
      <c r="T70" s="16">
        <v>385</v>
      </c>
      <c r="U70" s="16">
        <v>390</v>
      </c>
      <c r="V70" s="16">
        <v>115</v>
      </c>
      <c r="W70" s="1">
        <v>88</v>
      </c>
      <c r="X70" s="1">
        <v>65</v>
      </c>
      <c r="Y70" s="1">
        <v>0</v>
      </c>
      <c r="Z70" s="1">
        <v>1</v>
      </c>
      <c r="AA70" s="1">
        <v>1</v>
      </c>
      <c r="AB70" s="1">
        <v>0</v>
      </c>
    </row>
    <row r="71" spans="1:28" x14ac:dyDescent="0.2">
      <c r="A71" s="1" t="s">
        <v>40</v>
      </c>
      <c r="B71" s="1" t="s">
        <v>25</v>
      </c>
      <c r="C71" s="1" t="s">
        <v>25</v>
      </c>
      <c r="D71" s="1" t="s">
        <v>26</v>
      </c>
      <c r="E71" s="1" t="s">
        <v>33</v>
      </c>
      <c r="F71" s="1" t="s">
        <v>33</v>
      </c>
      <c r="G71" s="1">
        <v>55.192860000000003</v>
      </c>
      <c r="H71" s="1">
        <v>-132.9</v>
      </c>
      <c r="I71" s="3">
        <v>43265</v>
      </c>
      <c r="J71" s="2">
        <v>0.36458333300000001</v>
      </c>
      <c r="K71" s="1">
        <v>1</v>
      </c>
      <c r="L71" s="1">
        <v>4</v>
      </c>
      <c r="M71" s="1">
        <v>430</v>
      </c>
      <c r="N71" s="1">
        <v>428.18181820000001</v>
      </c>
      <c r="O71" s="1">
        <v>-2.44</v>
      </c>
      <c r="Q71" s="1">
        <v>-2.2799999999999998</v>
      </c>
      <c r="R71" s="1">
        <v>138</v>
      </c>
      <c r="S71" s="1">
        <v>235</v>
      </c>
      <c r="T71" s="16">
        <v>396</v>
      </c>
      <c r="U71" s="16">
        <v>400</v>
      </c>
      <c r="V71" s="16">
        <v>126</v>
      </c>
      <c r="W71" s="1">
        <v>112</v>
      </c>
      <c r="X71" s="1">
        <v>89</v>
      </c>
      <c r="Y71" s="1">
        <v>16</v>
      </c>
      <c r="Z71" s="1">
        <v>1</v>
      </c>
      <c r="AA71" s="1">
        <v>3</v>
      </c>
      <c r="AB71" s="1">
        <v>0</v>
      </c>
    </row>
    <row r="72" spans="1:28" x14ac:dyDescent="0.2">
      <c r="A72" s="1" t="s">
        <v>40</v>
      </c>
      <c r="B72" s="1" t="s">
        <v>25</v>
      </c>
      <c r="C72" s="1" t="s">
        <v>25</v>
      </c>
      <c r="D72" s="1" t="s">
        <v>26</v>
      </c>
      <c r="E72" s="1" t="s">
        <v>33</v>
      </c>
      <c r="F72" s="1" t="s">
        <v>33</v>
      </c>
      <c r="G72" s="1">
        <v>55.192860000000003</v>
      </c>
      <c r="H72" s="1">
        <v>-132.9</v>
      </c>
      <c r="I72" s="3">
        <v>43265</v>
      </c>
      <c r="J72" s="2">
        <v>0.36458333300000001</v>
      </c>
      <c r="K72" s="1">
        <v>1</v>
      </c>
      <c r="L72" s="1">
        <v>5</v>
      </c>
      <c r="M72" s="1">
        <v>430</v>
      </c>
      <c r="N72" s="1">
        <v>428.18181820000001</v>
      </c>
      <c r="O72" s="1">
        <v>-2.44</v>
      </c>
      <c r="Q72" s="1">
        <v>-2.2799999999999998</v>
      </c>
      <c r="R72" s="1">
        <v>147</v>
      </c>
      <c r="S72" s="1">
        <v>235</v>
      </c>
      <c r="T72" s="16">
        <v>404</v>
      </c>
      <c r="U72" s="16">
        <v>406</v>
      </c>
      <c r="V72" s="16">
        <v>19</v>
      </c>
      <c r="W72" s="1">
        <v>86</v>
      </c>
      <c r="X72" s="1">
        <v>62</v>
      </c>
      <c r="Y72" s="1">
        <v>33</v>
      </c>
      <c r="Z72" s="1">
        <v>2</v>
      </c>
      <c r="AA72" s="1">
        <v>0</v>
      </c>
      <c r="AB72" s="1">
        <v>0</v>
      </c>
    </row>
    <row r="73" spans="1:28" x14ac:dyDescent="0.2">
      <c r="A73" s="1" t="s">
        <v>40</v>
      </c>
      <c r="B73" s="1" t="s">
        <v>25</v>
      </c>
      <c r="C73" s="1" t="s">
        <v>25</v>
      </c>
      <c r="D73" s="1" t="s">
        <v>26</v>
      </c>
      <c r="E73" s="1" t="s">
        <v>33</v>
      </c>
      <c r="F73" s="1" t="s">
        <v>33</v>
      </c>
      <c r="G73" s="1">
        <v>55.192860000000003</v>
      </c>
      <c r="H73" s="1">
        <v>-132.9</v>
      </c>
      <c r="I73" s="3">
        <v>43265</v>
      </c>
      <c r="J73" s="2">
        <v>0.36458333300000001</v>
      </c>
      <c r="K73" s="1">
        <v>1</v>
      </c>
      <c r="L73" s="1">
        <v>6</v>
      </c>
      <c r="M73" s="1">
        <v>426</v>
      </c>
      <c r="N73" s="1">
        <v>428.18181820000001</v>
      </c>
      <c r="O73" s="1">
        <v>-2.44</v>
      </c>
      <c r="Q73" s="1">
        <v>-2.2799999999999998</v>
      </c>
      <c r="R73" s="1">
        <v>137</v>
      </c>
      <c r="S73" s="1">
        <v>229</v>
      </c>
      <c r="T73" s="16">
        <v>404</v>
      </c>
      <c r="U73" s="16">
        <v>410</v>
      </c>
      <c r="V73" s="16">
        <v>109</v>
      </c>
      <c r="W73" s="1">
        <v>78</v>
      </c>
      <c r="X73" s="1">
        <v>37</v>
      </c>
      <c r="Y73" s="1">
        <v>22</v>
      </c>
      <c r="Z73" s="1">
        <v>2</v>
      </c>
      <c r="AA73" s="1">
        <v>0</v>
      </c>
      <c r="AB73" s="1">
        <v>0</v>
      </c>
    </row>
    <row r="74" spans="1:28" x14ac:dyDescent="0.2">
      <c r="A74" s="1" t="s">
        <v>40</v>
      </c>
      <c r="B74" s="1" t="s">
        <v>25</v>
      </c>
      <c r="C74" s="1" t="s">
        <v>25</v>
      </c>
      <c r="D74" s="1" t="s">
        <v>26</v>
      </c>
      <c r="E74" s="1" t="s">
        <v>33</v>
      </c>
      <c r="F74" s="1" t="s">
        <v>33</v>
      </c>
      <c r="G74" s="1">
        <v>55.192860000000003</v>
      </c>
      <c r="H74" s="1">
        <v>-132.9</v>
      </c>
      <c r="I74" s="3">
        <v>43265</v>
      </c>
      <c r="J74" s="2">
        <v>0.36458333300000001</v>
      </c>
      <c r="K74" s="1">
        <v>1</v>
      </c>
      <c r="L74" s="1">
        <v>7</v>
      </c>
      <c r="M74" s="1">
        <v>429</v>
      </c>
      <c r="N74" s="1">
        <v>428.18181820000001</v>
      </c>
      <c r="O74" s="1">
        <v>-2.44</v>
      </c>
      <c r="Q74" s="1">
        <v>-2.2799999999999998</v>
      </c>
      <c r="R74" s="1">
        <v>125</v>
      </c>
      <c r="S74" s="1">
        <v>239</v>
      </c>
      <c r="T74" s="16">
        <v>413</v>
      </c>
      <c r="U74" s="16">
        <v>415</v>
      </c>
      <c r="V74" s="16">
        <v>46</v>
      </c>
      <c r="W74" s="1">
        <v>99</v>
      </c>
      <c r="X74" s="1">
        <v>72</v>
      </c>
      <c r="Y74" s="1">
        <v>26</v>
      </c>
      <c r="Z74" s="1">
        <v>1</v>
      </c>
      <c r="AA74" s="1">
        <v>1</v>
      </c>
      <c r="AB74" s="1">
        <v>0</v>
      </c>
    </row>
    <row r="75" spans="1:28" x14ac:dyDescent="0.2">
      <c r="A75" s="1" t="s">
        <v>40</v>
      </c>
      <c r="B75" s="1" t="s">
        <v>25</v>
      </c>
      <c r="C75" s="1" t="s">
        <v>25</v>
      </c>
      <c r="D75" s="1" t="s">
        <v>26</v>
      </c>
      <c r="E75" s="1" t="s">
        <v>33</v>
      </c>
      <c r="F75" s="1" t="s">
        <v>33</v>
      </c>
      <c r="G75" s="1">
        <v>55.192860000000003</v>
      </c>
      <c r="H75" s="1">
        <v>-132.9</v>
      </c>
      <c r="I75" s="3">
        <v>43265</v>
      </c>
      <c r="J75" s="2">
        <v>0.36458333300000001</v>
      </c>
      <c r="K75" s="1">
        <v>1</v>
      </c>
      <c r="L75" s="1">
        <v>8</v>
      </c>
      <c r="M75" s="1">
        <v>428</v>
      </c>
      <c r="N75" s="1">
        <v>428.18181820000001</v>
      </c>
      <c r="O75" s="1">
        <v>-2.44</v>
      </c>
      <c r="Q75" s="1">
        <v>-2.2799999999999998</v>
      </c>
      <c r="R75" s="1">
        <v>127</v>
      </c>
      <c r="S75" s="1">
        <v>244</v>
      </c>
      <c r="T75" s="16">
        <v>413</v>
      </c>
      <c r="U75" s="16">
        <v>420</v>
      </c>
      <c r="V75" s="16">
        <v>106</v>
      </c>
      <c r="W75" s="1">
        <v>67</v>
      </c>
      <c r="X75" s="1">
        <v>42</v>
      </c>
      <c r="Y75" s="1">
        <v>26</v>
      </c>
      <c r="Z75" s="1">
        <v>0</v>
      </c>
      <c r="AA75" s="1">
        <v>0</v>
      </c>
      <c r="AB75" s="1">
        <v>0</v>
      </c>
    </row>
    <row r="76" spans="1:28" x14ac:dyDescent="0.2">
      <c r="A76" s="1" t="s">
        <v>40</v>
      </c>
      <c r="B76" s="1" t="s">
        <v>25</v>
      </c>
      <c r="C76" s="1" t="s">
        <v>25</v>
      </c>
      <c r="D76" s="1" t="s">
        <v>26</v>
      </c>
      <c r="E76" s="1" t="s">
        <v>33</v>
      </c>
      <c r="F76" s="1" t="s">
        <v>33</v>
      </c>
      <c r="G76" s="1">
        <v>55.192860000000003</v>
      </c>
      <c r="H76" s="1">
        <v>-132.9</v>
      </c>
      <c r="I76" s="3">
        <v>43265</v>
      </c>
      <c r="J76" s="2">
        <v>0.36458333300000001</v>
      </c>
      <c r="K76" s="1">
        <v>1</v>
      </c>
      <c r="L76" s="1">
        <v>9</v>
      </c>
      <c r="M76" s="1">
        <v>428</v>
      </c>
      <c r="N76" s="1">
        <v>428.18181820000001</v>
      </c>
      <c r="O76" s="1">
        <v>-2.44</v>
      </c>
      <c r="Q76" s="1">
        <v>-2.2799999999999998</v>
      </c>
      <c r="R76" s="1">
        <v>118</v>
      </c>
      <c r="S76" s="1">
        <v>239</v>
      </c>
      <c r="T76" s="16">
        <v>407</v>
      </c>
      <c r="U76" s="16">
        <v>408</v>
      </c>
      <c r="V76" s="16">
        <v>31</v>
      </c>
      <c r="W76" s="1">
        <v>44</v>
      </c>
      <c r="X76" s="1">
        <v>80</v>
      </c>
      <c r="Y76" s="1">
        <v>30</v>
      </c>
      <c r="Z76" s="1">
        <v>0</v>
      </c>
      <c r="AA76" s="1">
        <v>0</v>
      </c>
      <c r="AB76" s="1">
        <v>0</v>
      </c>
    </row>
    <row r="77" spans="1:28" x14ac:dyDescent="0.2">
      <c r="A77" s="1" t="s">
        <v>40</v>
      </c>
      <c r="B77" s="1" t="s">
        <v>25</v>
      </c>
      <c r="C77" s="1" t="s">
        <v>25</v>
      </c>
      <c r="D77" s="1" t="s">
        <v>26</v>
      </c>
      <c r="E77" s="1" t="s">
        <v>33</v>
      </c>
      <c r="F77" s="1" t="s">
        <v>33</v>
      </c>
      <c r="G77" s="1">
        <v>55.192860000000003</v>
      </c>
      <c r="H77" s="1">
        <v>-132.9</v>
      </c>
      <c r="I77" s="3">
        <v>43265</v>
      </c>
      <c r="J77" s="2">
        <v>0.36458333300000001</v>
      </c>
      <c r="K77" s="1">
        <v>1</v>
      </c>
      <c r="L77" s="1">
        <v>10</v>
      </c>
      <c r="M77" s="1">
        <v>426</v>
      </c>
      <c r="N77" s="1">
        <v>428.18181820000001</v>
      </c>
      <c r="O77" s="1">
        <v>-2.44</v>
      </c>
      <c r="Q77" s="1">
        <v>-2.2799999999999998</v>
      </c>
      <c r="R77" s="1">
        <v>111</v>
      </c>
      <c r="S77" s="1">
        <v>245</v>
      </c>
      <c r="T77" s="16">
        <v>400</v>
      </c>
      <c r="U77" s="16">
        <v>408</v>
      </c>
      <c r="V77" s="16">
        <v>111</v>
      </c>
      <c r="W77" s="1">
        <v>62</v>
      </c>
      <c r="X77" s="1">
        <v>48</v>
      </c>
      <c r="Y77" s="1">
        <v>6</v>
      </c>
      <c r="Z77" s="1">
        <v>0</v>
      </c>
      <c r="AA77" s="1">
        <v>1</v>
      </c>
      <c r="AB77" s="1">
        <v>0</v>
      </c>
    </row>
    <row r="78" spans="1:28" x14ac:dyDescent="0.2">
      <c r="A78" s="1" t="s">
        <v>40</v>
      </c>
      <c r="B78" s="1" t="s">
        <v>25</v>
      </c>
      <c r="C78" s="1" t="s">
        <v>25</v>
      </c>
      <c r="D78" s="1" t="s">
        <v>26</v>
      </c>
      <c r="E78" s="1" t="s">
        <v>33</v>
      </c>
      <c r="F78" s="1" t="s">
        <v>33</v>
      </c>
      <c r="G78" s="1">
        <v>55.192860000000003</v>
      </c>
      <c r="H78" s="1">
        <v>-132.9</v>
      </c>
      <c r="I78" s="3">
        <v>43265</v>
      </c>
      <c r="J78" s="2">
        <v>0.36458333300000001</v>
      </c>
      <c r="K78" s="1">
        <v>1</v>
      </c>
      <c r="L78" s="1">
        <v>11</v>
      </c>
      <c r="M78" s="1">
        <v>426</v>
      </c>
      <c r="N78" s="1">
        <v>428.18181820000001</v>
      </c>
      <c r="O78" s="1">
        <v>-2.44</v>
      </c>
      <c r="Q78" s="1">
        <v>-2.2799999999999998</v>
      </c>
      <c r="R78" s="1">
        <v>109</v>
      </c>
      <c r="S78" s="1">
        <v>241</v>
      </c>
      <c r="T78" s="16">
        <v>400</v>
      </c>
      <c r="U78" s="16">
        <v>406</v>
      </c>
      <c r="V78" s="16">
        <v>132</v>
      </c>
      <c r="W78" s="1">
        <v>80</v>
      </c>
      <c r="X78" s="1">
        <v>53</v>
      </c>
      <c r="Y78" s="1">
        <v>17</v>
      </c>
      <c r="Z78" s="1">
        <v>0</v>
      </c>
      <c r="AA78" s="1">
        <v>0</v>
      </c>
      <c r="AB78" s="1">
        <v>0</v>
      </c>
    </row>
    <row r="79" spans="1:28" x14ac:dyDescent="0.2">
      <c r="A79" s="1" t="s">
        <v>41</v>
      </c>
      <c r="B79" s="1" t="s">
        <v>30</v>
      </c>
      <c r="C79" s="1" t="s">
        <v>30</v>
      </c>
      <c r="D79" s="1" t="s">
        <v>32</v>
      </c>
      <c r="E79" s="1" t="s">
        <v>35</v>
      </c>
      <c r="F79" s="1" t="s">
        <v>35</v>
      </c>
      <c r="G79" s="1">
        <v>55.740264000000003</v>
      </c>
      <c r="H79" s="1">
        <v>-133.311306</v>
      </c>
      <c r="I79" s="3">
        <v>43251</v>
      </c>
      <c r="J79" s="2">
        <v>0.42222222199999998</v>
      </c>
      <c r="K79" s="1">
        <v>1</v>
      </c>
      <c r="L79" s="1">
        <v>1</v>
      </c>
      <c r="M79" s="1">
        <v>386</v>
      </c>
      <c r="N79" s="1">
        <v>385.2</v>
      </c>
      <c r="O79" s="1">
        <v>-0.28000000000000003</v>
      </c>
      <c r="P79" s="1">
        <v>-0.28000000000000003</v>
      </c>
      <c r="Q79" s="1">
        <v>-0.28000000000000003</v>
      </c>
      <c r="R79" s="1">
        <v>160</v>
      </c>
      <c r="S79" s="1">
        <v>234</v>
      </c>
      <c r="T79" s="16">
        <v>388</v>
      </c>
      <c r="U79" s="16">
        <v>407</v>
      </c>
      <c r="V79" s="16">
        <v>397</v>
      </c>
      <c r="W79" s="1">
        <v>66</v>
      </c>
      <c r="X79" s="1">
        <v>47</v>
      </c>
      <c r="Y79" s="1">
        <v>6</v>
      </c>
      <c r="Z79" s="1">
        <v>0</v>
      </c>
      <c r="AA79" s="1">
        <v>0</v>
      </c>
      <c r="AB79" s="1">
        <v>0</v>
      </c>
    </row>
    <row r="80" spans="1:28" x14ac:dyDescent="0.2">
      <c r="A80" s="1" t="s">
        <v>41</v>
      </c>
      <c r="B80" s="1" t="s">
        <v>30</v>
      </c>
      <c r="C80" s="1" t="s">
        <v>30</v>
      </c>
      <c r="D80" s="1" t="s">
        <v>32</v>
      </c>
      <c r="E80" s="1" t="s">
        <v>35</v>
      </c>
      <c r="F80" s="1" t="s">
        <v>35</v>
      </c>
      <c r="G80" s="1">
        <v>55.740264000000003</v>
      </c>
      <c r="H80" s="1">
        <v>-133.311306</v>
      </c>
      <c r="I80" s="3">
        <v>43251</v>
      </c>
      <c r="J80" s="2">
        <v>0.42222222199999998</v>
      </c>
      <c r="K80" s="1">
        <v>1</v>
      </c>
      <c r="L80" s="1">
        <v>2</v>
      </c>
      <c r="M80" s="1">
        <v>386</v>
      </c>
      <c r="N80" s="1">
        <v>385.2</v>
      </c>
      <c r="O80" s="1">
        <v>-0.28000000000000003</v>
      </c>
      <c r="P80" s="1">
        <v>-0.28000000000000003</v>
      </c>
      <c r="Q80" s="1">
        <v>-0.28000000000000003</v>
      </c>
      <c r="R80" s="1">
        <v>169</v>
      </c>
      <c r="S80" s="1">
        <v>235</v>
      </c>
      <c r="T80" s="16">
        <v>398</v>
      </c>
      <c r="U80" s="16">
        <v>408</v>
      </c>
      <c r="V80" s="16">
        <v>208</v>
      </c>
      <c r="W80" s="1">
        <v>61</v>
      </c>
      <c r="X80" s="1">
        <v>44</v>
      </c>
      <c r="Y80" s="1">
        <v>2</v>
      </c>
      <c r="Z80" s="1">
        <v>0</v>
      </c>
      <c r="AA80" s="1">
        <v>0</v>
      </c>
      <c r="AB80" s="1">
        <v>0</v>
      </c>
    </row>
    <row r="81" spans="1:28" x14ac:dyDescent="0.2">
      <c r="A81" s="1" t="s">
        <v>41</v>
      </c>
      <c r="B81" s="1" t="s">
        <v>30</v>
      </c>
      <c r="C81" s="1" t="s">
        <v>30</v>
      </c>
      <c r="D81" s="1" t="s">
        <v>32</v>
      </c>
      <c r="E81" s="1" t="s">
        <v>35</v>
      </c>
      <c r="F81" s="1" t="s">
        <v>35</v>
      </c>
      <c r="G81" s="1">
        <v>55.740264000000003</v>
      </c>
      <c r="H81" s="1">
        <v>-133.311306</v>
      </c>
      <c r="I81" s="3">
        <v>43251</v>
      </c>
      <c r="J81" s="2">
        <v>0.42222222199999998</v>
      </c>
      <c r="K81" s="1">
        <v>1</v>
      </c>
      <c r="L81" s="1">
        <v>3</v>
      </c>
      <c r="M81" s="1">
        <v>386</v>
      </c>
      <c r="N81" s="1">
        <v>385.2</v>
      </c>
      <c r="O81" s="1">
        <v>-0.28000000000000003</v>
      </c>
      <c r="P81" s="1">
        <v>-0.28000000000000003</v>
      </c>
      <c r="Q81" s="1">
        <v>-0.28000000000000003</v>
      </c>
      <c r="R81" s="1">
        <v>170</v>
      </c>
      <c r="S81" s="1">
        <v>231</v>
      </c>
      <c r="T81" s="16">
        <v>393</v>
      </c>
      <c r="U81" s="16">
        <v>409</v>
      </c>
      <c r="V81" s="16">
        <v>317</v>
      </c>
      <c r="W81" s="1">
        <v>52</v>
      </c>
      <c r="X81" s="1">
        <v>32</v>
      </c>
      <c r="Y81" s="1">
        <v>4</v>
      </c>
      <c r="Z81" s="1">
        <v>0</v>
      </c>
      <c r="AA81" s="1">
        <v>0</v>
      </c>
      <c r="AB81" s="1">
        <v>0</v>
      </c>
    </row>
    <row r="82" spans="1:28" x14ac:dyDescent="0.2">
      <c r="A82" s="1" t="s">
        <v>41</v>
      </c>
      <c r="B82" s="1" t="s">
        <v>30</v>
      </c>
      <c r="C82" s="1" t="s">
        <v>30</v>
      </c>
      <c r="D82" s="1" t="s">
        <v>32</v>
      </c>
      <c r="E82" s="1" t="s">
        <v>35</v>
      </c>
      <c r="F82" s="1" t="s">
        <v>35</v>
      </c>
      <c r="G82" s="1">
        <v>55.740264000000003</v>
      </c>
      <c r="H82" s="1">
        <v>-133.311306</v>
      </c>
      <c r="I82" s="3">
        <v>43251</v>
      </c>
      <c r="J82" s="2">
        <v>0.42222222199999998</v>
      </c>
      <c r="K82" s="1">
        <v>1</v>
      </c>
      <c r="L82" s="1">
        <v>4</v>
      </c>
      <c r="M82" s="1">
        <v>386</v>
      </c>
      <c r="N82" s="1">
        <v>385.2</v>
      </c>
      <c r="O82" s="1">
        <v>-0.28000000000000003</v>
      </c>
      <c r="P82" s="1">
        <v>-0.28000000000000003</v>
      </c>
      <c r="Q82" s="1">
        <v>-0.28000000000000003</v>
      </c>
      <c r="R82" s="1">
        <v>187</v>
      </c>
      <c r="S82" s="1">
        <v>235</v>
      </c>
      <c r="T82" s="16">
        <v>388</v>
      </c>
      <c r="U82" s="16">
        <v>396</v>
      </c>
      <c r="V82" s="16">
        <v>190</v>
      </c>
      <c r="W82" s="1">
        <v>58</v>
      </c>
      <c r="X82" s="1">
        <v>49</v>
      </c>
      <c r="Y82" s="1">
        <v>1</v>
      </c>
      <c r="Z82" s="1">
        <v>1</v>
      </c>
      <c r="AA82" s="1">
        <v>1</v>
      </c>
      <c r="AB82" s="1">
        <v>0</v>
      </c>
    </row>
    <row r="83" spans="1:28" x14ac:dyDescent="0.2">
      <c r="A83" s="1" t="s">
        <v>41</v>
      </c>
      <c r="B83" s="1" t="s">
        <v>30</v>
      </c>
      <c r="C83" s="1" t="s">
        <v>30</v>
      </c>
      <c r="D83" s="1" t="s">
        <v>32</v>
      </c>
      <c r="E83" s="1" t="s">
        <v>35</v>
      </c>
      <c r="F83" s="1" t="s">
        <v>35</v>
      </c>
      <c r="G83" s="1">
        <v>55.740264000000003</v>
      </c>
      <c r="H83" s="1">
        <v>-133.311306</v>
      </c>
      <c r="I83" s="3">
        <v>43251</v>
      </c>
      <c r="J83" s="2">
        <v>0.42222222199999998</v>
      </c>
      <c r="K83" s="1">
        <v>1</v>
      </c>
      <c r="L83" s="1">
        <v>5</v>
      </c>
      <c r="M83" s="1">
        <v>385</v>
      </c>
      <c r="N83" s="1">
        <v>385.2</v>
      </c>
      <c r="O83" s="1">
        <v>-0.28000000000000003</v>
      </c>
      <c r="P83" s="1">
        <v>-0.28000000000000003</v>
      </c>
      <c r="Q83" s="1">
        <v>-0.28000000000000003</v>
      </c>
      <c r="R83" s="1">
        <v>166</v>
      </c>
      <c r="S83" s="1">
        <v>235</v>
      </c>
      <c r="T83" s="16">
        <v>385</v>
      </c>
      <c r="U83" s="16">
        <v>407</v>
      </c>
      <c r="V83" s="16">
        <v>395</v>
      </c>
      <c r="W83" s="1">
        <v>45</v>
      </c>
      <c r="X83" s="1">
        <v>72</v>
      </c>
      <c r="Y83" s="1">
        <v>22</v>
      </c>
      <c r="Z83" s="1">
        <v>0</v>
      </c>
      <c r="AA83" s="1">
        <v>4</v>
      </c>
      <c r="AB83" s="1">
        <v>0</v>
      </c>
    </row>
    <row r="84" spans="1:28" x14ac:dyDescent="0.2">
      <c r="A84" s="1" t="s">
        <v>41</v>
      </c>
      <c r="B84" s="1" t="s">
        <v>30</v>
      </c>
      <c r="C84" s="1" t="s">
        <v>30</v>
      </c>
      <c r="D84" s="1" t="s">
        <v>32</v>
      </c>
      <c r="E84" s="1" t="s">
        <v>35</v>
      </c>
      <c r="F84" s="1" t="s">
        <v>35</v>
      </c>
      <c r="G84" s="1">
        <v>55.740264000000003</v>
      </c>
      <c r="H84" s="1">
        <v>-133.311306</v>
      </c>
      <c r="I84" s="3">
        <v>43251</v>
      </c>
      <c r="J84" s="2">
        <v>0.42222222199999998</v>
      </c>
      <c r="K84" s="1">
        <v>1</v>
      </c>
      <c r="L84" s="1">
        <v>6</v>
      </c>
      <c r="M84" s="1">
        <v>385</v>
      </c>
      <c r="N84" s="1">
        <v>385.2</v>
      </c>
      <c r="O84" s="1">
        <v>-0.28000000000000003</v>
      </c>
      <c r="P84" s="1">
        <v>-0.28000000000000003</v>
      </c>
      <c r="Q84" s="1">
        <v>-0.28000000000000003</v>
      </c>
      <c r="R84" s="1">
        <v>158</v>
      </c>
      <c r="S84" s="1">
        <v>233</v>
      </c>
      <c r="T84" s="16">
        <v>390</v>
      </c>
      <c r="U84" s="16">
        <v>402</v>
      </c>
      <c r="V84" s="16">
        <v>222</v>
      </c>
      <c r="W84" s="1">
        <v>60</v>
      </c>
      <c r="X84" s="1">
        <v>84</v>
      </c>
      <c r="Y84" s="1">
        <v>11</v>
      </c>
      <c r="Z84" s="1">
        <v>0</v>
      </c>
      <c r="AA84" s="1">
        <v>4</v>
      </c>
      <c r="AB84" s="1">
        <v>0</v>
      </c>
    </row>
    <row r="85" spans="1:28" x14ac:dyDescent="0.2">
      <c r="A85" s="1" t="s">
        <v>41</v>
      </c>
      <c r="B85" s="1" t="s">
        <v>30</v>
      </c>
      <c r="C85" s="1" t="s">
        <v>30</v>
      </c>
      <c r="D85" s="1" t="s">
        <v>32</v>
      </c>
      <c r="E85" s="1" t="s">
        <v>35</v>
      </c>
      <c r="F85" s="1" t="s">
        <v>35</v>
      </c>
      <c r="G85" s="1">
        <v>55.740264000000003</v>
      </c>
      <c r="H85" s="1">
        <v>-133.311306</v>
      </c>
      <c r="I85" s="3">
        <v>43251</v>
      </c>
      <c r="J85" s="2">
        <v>0.42222222199999998</v>
      </c>
      <c r="K85" s="1">
        <v>1</v>
      </c>
      <c r="L85" s="1">
        <v>7</v>
      </c>
      <c r="M85" s="1">
        <v>385</v>
      </c>
      <c r="N85" s="1">
        <v>385.2</v>
      </c>
      <c r="O85" s="1">
        <v>-0.28000000000000003</v>
      </c>
      <c r="P85" s="1">
        <v>-0.28000000000000003</v>
      </c>
      <c r="Q85" s="1">
        <v>-0.28000000000000003</v>
      </c>
      <c r="R85" s="1">
        <v>166</v>
      </c>
      <c r="S85" s="1">
        <v>229</v>
      </c>
      <c r="T85" s="16">
        <v>388</v>
      </c>
      <c r="U85" s="16">
        <v>395</v>
      </c>
      <c r="V85" s="16">
        <v>122</v>
      </c>
      <c r="W85" s="1">
        <v>86</v>
      </c>
      <c r="X85" s="1">
        <v>45</v>
      </c>
      <c r="Y85" s="1">
        <v>9</v>
      </c>
      <c r="Z85" s="1">
        <v>0</v>
      </c>
      <c r="AA85" s="1">
        <v>0</v>
      </c>
      <c r="AB85" s="1">
        <v>0</v>
      </c>
    </row>
    <row r="86" spans="1:28" x14ac:dyDescent="0.2">
      <c r="A86" s="1" t="s">
        <v>41</v>
      </c>
      <c r="B86" s="1" t="s">
        <v>30</v>
      </c>
      <c r="C86" s="1" t="s">
        <v>30</v>
      </c>
      <c r="D86" s="1" t="s">
        <v>32</v>
      </c>
      <c r="E86" s="1" t="s">
        <v>35</v>
      </c>
      <c r="F86" s="1" t="s">
        <v>35</v>
      </c>
      <c r="G86" s="1">
        <v>55.740264000000003</v>
      </c>
      <c r="H86" s="1">
        <v>-133.311306</v>
      </c>
      <c r="I86" s="3">
        <v>43251</v>
      </c>
      <c r="J86" s="2">
        <v>0.42222222199999998</v>
      </c>
      <c r="K86" s="1">
        <v>1</v>
      </c>
      <c r="L86" s="1">
        <v>8</v>
      </c>
      <c r="M86" s="1">
        <v>385</v>
      </c>
      <c r="N86" s="1">
        <v>385.2</v>
      </c>
      <c r="O86" s="1">
        <v>-0.28000000000000003</v>
      </c>
      <c r="P86" s="1">
        <v>-0.28000000000000003</v>
      </c>
      <c r="Q86" s="1">
        <v>-0.28000000000000003</v>
      </c>
      <c r="R86" s="1">
        <v>160</v>
      </c>
      <c r="S86" s="1">
        <v>232</v>
      </c>
      <c r="T86" s="16">
        <v>387</v>
      </c>
      <c r="U86" s="16">
        <v>401</v>
      </c>
      <c r="V86" s="16">
        <v>242</v>
      </c>
      <c r="W86" s="1">
        <v>56</v>
      </c>
      <c r="X86" s="1">
        <v>33</v>
      </c>
      <c r="Y86" s="1">
        <v>8</v>
      </c>
      <c r="Z86" s="1">
        <v>1</v>
      </c>
      <c r="AA86" s="1">
        <v>0</v>
      </c>
      <c r="AB86" s="1">
        <v>0</v>
      </c>
    </row>
    <row r="87" spans="1:28" x14ac:dyDescent="0.2">
      <c r="A87" s="1" t="s">
        <v>41</v>
      </c>
      <c r="B87" s="1" t="s">
        <v>30</v>
      </c>
      <c r="C87" s="1" t="s">
        <v>30</v>
      </c>
      <c r="D87" s="1" t="s">
        <v>32</v>
      </c>
      <c r="E87" s="1" t="s">
        <v>35</v>
      </c>
      <c r="F87" s="1" t="s">
        <v>35</v>
      </c>
      <c r="G87" s="1">
        <v>55.740264000000003</v>
      </c>
      <c r="H87" s="1">
        <v>-133.311306</v>
      </c>
      <c r="I87" s="3">
        <v>43251</v>
      </c>
      <c r="J87" s="2">
        <v>0.42222222199999998</v>
      </c>
      <c r="K87" s="1">
        <v>1</v>
      </c>
      <c r="L87" s="1">
        <v>9</v>
      </c>
      <c r="M87" s="1">
        <v>384</v>
      </c>
      <c r="N87" s="1">
        <v>385.2</v>
      </c>
      <c r="O87" s="1">
        <v>-0.28000000000000003</v>
      </c>
      <c r="P87" s="1">
        <v>-0.28000000000000003</v>
      </c>
      <c r="Q87" s="1">
        <v>-0.28000000000000003</v>
      </c>
      <c r="R87" s="1">
        <v>159</v>
      </c>
      <c r="S87" s="1">
        <v>222</v>
      </c>
      <c r="T87" s="16">
        <v>392</v>
      </c>
      <c r="U87" s="16">
        <v>402</v>
      </c>
      <c r="V87" s="16">
        <v>158</v>
      </c>
      <c r="W87" s="1">
        <v>77</v>
      </c>
      <c r="X87" s="1">
        <v>44</v>
      </c>
      <c r="Y87" s="1">
        <v>1</v>
      </c>
      <c r="Z87" s="1">
        <v>2</v>
      </c>
      <c r="AA87" s="1">
        <v>0</v>
      </c>
      <c r="AB87" s="1">
        <v>0</v>
      </c>
    </row>
    <row r="88" spans="1:28" x14ac:dyDescent="0.2">
      <c r="A88" s="1" t="s">
        <v>41</v>
      </c>
      <c r="B88" s="1" t="s">
        <v>30</v>
      </c>
      <c r="C88" s="1" t="s">
        <v>30</v>
      </c>
      <c r="D88" s="1" t="s">
        <v>32</v>
      </c>
      <c r="E88" s="1" t="s">
        <v>35</v>
      </c>
      <c r="F88" s="1" t="s">
        <v>35</v>
      </c>
      <c r="G88" s="1">
        <v>55.740264000000003</v>
      </c>
      <c r="H88" s="1">
        <v>-133.311306</v>
      </c>
      <c r="I88" s="3">
        <v>43251</v>
      </c>
      <c r="J88" s="2">
        <v>0.42222222199999998</v>
      </c>
      <c r="K88" s="1">
        <v>1</v>
      </c>
      <c r="L88" s="1">
        <v>10</v>
      </c>
      <c r="M88" s="1">
        <v>384</v>
      </c>
      <c r="N88" s="1">
        <v>385.2</v>
      </c>
      <c r="O88" s="1">
        <v>-0.28000000000000003</v>
      </c>
      <c r="P88" s="1">
        <v>-0.28000000000000003</v>
      </c>
      <c r="Q88" s="1">
        <v>-0.28000000000000003</v>
      </c>
      <c r="R88" s="1">
        <v>162</v>
      </c>
      <c r="S88" s="1">
        <v>228</v>
      </c>
      <c r="T88" s="16">
        <v>399</v>
      </c>
      <c r="U88" s="16">
        <v>406</v>
      </c>
      <c r="V88" s="16">
        <v>134</v>
      </c>
      <c r="W88" s="1">
        <v>58</v>
      </c>
      <c r="X88" s="1">
        <v>71</v>
      </c>
      <c r="Y88" s="1">
        <v>3</v>
      </c>
      <c r="Z88" s="1">
        <v>1</v>
      </c>
      <c r="AA88" s="1">
        <v>0</v>
      </c>
      <c r="AB88" s="1">
        <v>0</v>
      </c>
    </row>
    <row r="89" spans="1:28" x14ac:dyDescent="0.2">
      <c r="A89" s="1" t="s">
        <v>41</v>
      </c>
      <c r="B89" s="1" t="s">
        <v>30</v>
      </c>
      <c r="C89" s="1" t="s">
        <v>30</v>
      </c>
      <c r="D89" s="1" t="s">
        <v>32</v>
      </c>
      <c r="E89" s="1" t="s">
        <v>35</v>
      </c>
      <c r="F89" s="1" t="s">
        <v>35</v>
      </c>
      <c r="G89" s="1">
        <v>55.740264000000003</v>
      </c>
      <c r="H89" s="1">
        <v>-133.311306</v>
      </c>
      <c r="I89" s="3">
        <v>43251</v>
      </c>
      <c r="J89" s="2">
        <v>0.42222222199999998</v>
      </c>
      <c r="K89" s="1">
        <v>1</v>
      </c>
      <c r="L89" s="1">
        <v>11</v>
      </c>
      <c r="N89" s="1">
        <v>385.2</v>
      </c>
      <c r="O89" s="1">
        <v>-0.28000000000000003</v>
      </c>
      <c r="P89" s="1">
        <v>-0.28000000000000003</v>
      </c>
      <c r="Q89" s="1">
        <v>-0.28000000000000003</v>
      </c>
      <c r="T89" s="16">
        <v>394</v>
      </c>
      <c r="U89" s="16">
        <v>401</v>
      </c>
      <c r="V89" s="16">
        <v>145</v>
      </c>
      <c r="W89" s="1">
        <v>69</v>
      </c>
      <c r="X89" s="1">
        <v>59</v>
      </c>
      <c r="Y89" s="1">
        <v>5</v>
      </c>
      <c r="Z89" s="1">
        <v>0</v>
      </c>
      <c r="AA89" s="1">
        <v>0</v>
      </c>
      <c r="AB89" s="1">
        <v>0</v>
      </c>
    </row>
    <row r="90" spans="1:28" s="12" customFormat="1" x14ac:dyDescent="0.2">
      <c r="A90" s="12" t="s">
        <v>42</v>
      </c>
      <c r="B90" s="12" t="s">
        <v>30</v>
      </c>
      <c r="C90" s="12" t="s">
        <v>30</v>
      </c>
      <c r="D90" s="12" t="s">
        <v>32</v>
      </c>
      <c r="E90" s="12" t="s">
        <v>33</v>
      </c>
      <c r="F90" s="12" t="s">
        <v>33</v>
      </c>
      <c r="G90" s="12">
        <v>55.865721000000001</v>
      </c>
      <c r="H90" s="12">
        <v>-133.15639899999999</v>
      </c>
      <c r="I90" s="14">
        <v>43248</v>
      </c>
      <c r="J90" s="15">
        <v>0.26041666699999999</v>
      </c>
      <c r="K90" s="12">
        <v>1</v>
      </c>
      <c r="L90" s="12">
        <v>1</v>
      </c>
      <c r="M90" s="12">
        <v>369</v>
      </c>
      <c r="N90" s="12">
        <v>367.8</v>
      </c>
      <c r="O90" s="12">
        <v>-0.9</v>
      </c>
      <c r="Q90" s="12">
        <v>-0.83</v>
      </c>
      <c r="R90" s="12">
        <v>85</v>
      </c>
      <c r="S90" s="12">
        <v>145</v>
      </c>
      <c r="T90" s="10">
        <v>381</v>
      </c>
      <c r="U90" s="10">
        <v>397</v>
      </c>
      <c r="V90" s="10">
        <v>335</v>
      </c>
      <c r="W90" s="12">
        <v>39</v>
      </c>
      <c r="X90" s="12">
        <v>28</v>
      </c>
      <c r="Y90" s="12">
        <v>5</v>
      </c>
      <c r="Z90" s="12">
        <v>0</v>
      </c>
      <c r="AA90" s="12">
        <v>0</v>
      </c>
      <c r="AB90" s="12">
        <v>0</v>
      </c>
    </row>
    <row r="91" spans="1:28" s="12" customFormat="1" x14ac:dyDescent="0.2">
      <c r="A91" s="12" t="s">
        <v>42</v>
      </c>
      <c r="B91" s="12" t="s">
        <v>30</v>
      </c>
      <c r="C91" s="12" t="s">
        <v>30</v>
      </c>
      <c r="D91" s="12" t="s">
        <v>32</v>
      </c>
      <c r="E91" s="12" t="s">
        <v>33</v>
      </c>
      <c r="F91" s="12" t="s">
        <v>33</v>
      </c>
      <c r="G91" s="12">
        <v>55.865721000000001</v>
      </c>
      <c r="H91" s="12">
        <v>-133.15639899999999</v>
      </c>
      <c r="I91" s="14">
        <v>43248</v>
      </c>
      <c r="J91" s="15">
        <v>0.26041666699999999</v>
      </c>
      <c r="K91" s="12">
        <v>1</v>
      </c>
      <c r="L91" s="12">
        <v>2</v>
      </c>
      <c r="M91" s="12">
        <v>368</v>
      </c>
      <c r="N91" s="12">
        <v>367.8</v>
      </c>
      <c r="O91" s="12">
        <v>-0.9</v>
      </c>
      <c r="Q91" s="12">
        <v>-0.83</v>
      </c>
      <c r="R91" s="12">
        <v>87</v>
      </c>
      <c r="S91" s="12">
        <v>142</v>
      </c>
      <c r="T91" s="10">
        <v>380</v>
      </c>
      <c r="U91" s="10">
        <v>399</v>
      </c>
      <c r="V91" s="10">
        <v>390</v>
      </c>
      <c r="W91" s="12">
        <v>25</v>
      </c>
      <c r="X91" s="12">
        <v>19</v>
      </c>
      <c r="Y91" s="12">
        <v>6</v>
      </c>
      <c r="Z91" s="12">
        <v>0</v>
      </c>
      <c r="AA91" s="12">
        <v>1</v>
      </c>
      <c r="AB91" s="12">
        <v>0</v>
      </c>
    </row>
    <row r="92" spans="1:28" s="12" customFormat="1" x14ac:dyDescent="0.2">
      <c r="A92" s="12" t="s">
        <v>42</v>
      </c>
      <c r="B92" s="12" t="s">
        <v>30</v>
      </c>
      <c r="C92" s="12" t="s">
        <v>30</v>
      </c>
      <c r="D92" s="12" t="s">
        <v>32</v>
      </c>
      <c r="E92" s="12" t="s">
        <v>33</v>
      </c>
      <c r="F92" s="12" t="s">
        <v>33</v>
      </c>
      <c r="G92" s="12">
        <v>55.865721000000001</v>
      </c>
      <c r="H92" s="12">
        <v>-133.15639899999999</v>
      </c>
      <c r="I92" s="14">
        <v>43248</v>
      </c>
      <c r="J92" s="15">
        <v>0.26041666699999999</v>
      </c>
      <c r="K92" s="12">
        <v>1</v>
      </c>
      <c r="L92" s="12">
        <v>3</v>
      </c>
      <c r="M92" s="12">
        <v>368</v>
      </c>
      <c r="N92" s="12">
        <v>367.8</v>
      </c>
      <c r="O92" s="12">
        <v>-0.9</v>
      </c>
      <c r="Q92" s="12">
        <v>-0.83</v>
      </c>
      <c r="R92" s="12">
        <v>91</v>
      </c>
      <c r="S92" s="12">
        <v>143</v>
      </c>
      <c r="T92" s="10">
        <v>378</v>
      </c>
      <c r="U92" s="10">
        <v>420</v>
      </c>
      <c r="V92" s="10">
        <v>649</v>
      </c>
      <c r="W92" s="12">
        <v>22</v>
      </c>
      <c r="X92" s="12">
        <v>18</v>
      </c>
      <c r="Y92" s="12">
        <v>7</v>
      </c>
      <c r="Z92" s="12">
        <v>1</v>
      </c>
      <c r="AA92" s="12">
        <v>0</v>
      </c>
      <c r="AB92" s="12">
        <v>0</v>
      </c>
    </row>
    <row r="93" spans="1:28" s="12" customFormat="1" x14ac:dyDescent="0.2">
      <c r="A93" s="12" t="s">
        <v>42</v>
      </c>
      <c r="B93" s="12" t="s">
        <v>30</v>
      </c>
      <c r="C93" s="12" t="s">
        <v>30</v>
      </c>
      <c r="D93" s="12" t="s">
        <v>32</v>
      </c>
      <c r="E93" s="12" t="s">
        <v>33</v>
      </c>
      <c r="F93" s="12" t="s">
        <v>33</v>
      </c>
      <c r="G93" s="12">
        <v>55.865721000000001</v>
      </c>
      <c r="H93" s="12">
        <v>-133.15639899999999</v>
      </c>
      <c r="I93" s="14">
        <v>43248</v>
      </c>
      <c r="J93" s="15">
        <v>0.26041666699999999</v>
      </c>
      <c r="K93" s="12">
        <v>1</v>
      </c>
      <c r="L93" s="12">
        <v>4</v>
      </c>
      <c r="M93" s="12">
        <v>368</v>
      </c>
      <c r="N93" s="12">
        <v>367.8</v>
      </c>
      <c r="O93" s="12">
        <v>-0.9</v>
      </c>
      <c r="Q93" s="12">
        <v>-0.83</v>
      </c>
      <c r="R93" s="12">
        <v>96</v>
      </c>
      <c r="S93" s="12">
        <v>151</v>
      </c>
      <c r="T93" s="10">
        <v>387</v>
      </c>
      <c r="U93" s="10">
        <v>415</v>
      </c>
      <c r="V93" s="10">
        <v>458</v>
      </c>
      <c r="W93" s="12">
        <v>30</v>
      </c>
      <c r="X93" s="12">
        <v>21</v>
      </c>
      <c r="Y93" s="12">
        <v>2</v>
      </c>
      <c r="Z93" s="12">
        <v>0</v>
      </c>
      <c r="AA93" s="12">
        <v>0</v>
      </c>
      <c r="AB93" s="12">
        <v>0</v>
      </c>
    </row>
    <row r="94" spans="1:28" s="12" customFormat="1" x14ac:dyDescent="0.2">
      <c r="A94" s="12" t="s">
        <v>42</v>
      </c>
      <c r="B94" s="12" t="s">
        <v>30</v>
      </c>
      <c r="C94" s="12" t="s">
        <v>30</v>
      </c>
      <c r="D94" s="12" t="s">
        <v>32</v>
      </c>
      <c r="E94" s="12" t="s">
        <v>33</v>
      </c>
      <c r="F94" s="12" t="s">
        <v>33</v>
      </c>
      <c r="G94" s="12">
        <v>55.865721000000001</v>
      </c>
      <c r="H94" s="12">
        <v>-133.15639899999999</v>
      </c>
      <c r="I94" s="14">
        <v>43248</v>
      </c>
      <c r="J94" s="15">
        <v>0.26041666699999999</v>
      </c>
      <c r="K94" s="12">
        <v>1</v>
      </c>
      <c r="L94" s="12">
        <v>5</v>
      </c>
      <c r="M94" s="12">
        <v>368</v>
      </c>
      <c r="N94" s="12">
        <v>367.8</v>
      </c>
      <c r="O94" s="12">
        <v>-0.9</v>
      </c>
      <c r="Q94" s="12">
        <v>-0.83</v>
      </c>
      <c r="R94" s="12">
        <v>88</v>
      </c>
      <c r="S94" s="12">
        <v>148</v>
      </c>
      <c r="T94" s="10">
        <v>387</v>
      </c>
      <c r="U94" s="10">
        <v>412</v>
      </c>
      <c r="V94" s="10">
        <v>293</v>
      </c>
      <c r="W94" s="12">
        <v>18</v>
      </c>
      <c r="X94" s="12">
        <v>24</v>
      </c>
      <c r="Y94" s="12">
        <v>7</v>
      </c>
      <c r="Z94" s="12">
        <v>0</v>
      </c>
      <c r="AA94" s="12">
        <v>0</v>
      </c>
      <c r="AB94" s="12">
        <v>0</v>
      </c>
    </row>
    <row r="95" spans="1:28" s="12" customFormat="1" x14ac:dyDescent="0.2">
      <c r="A95" s="12" t="s">
        <v>42</v>
      </c>
      <c r="B95" s="12" t="s">
        <v>30</v>
      </c>
      <c r="C95" s="12" t="s">
        <v>30</v>
      </c>
      <c r="D95" s="12" t="s">
        <v>32</v>
      </c>
      <c r="E95" s="12" t="s">
        <v>33</v>
      </c>
      <c r="F95" s="12" t="s">
        <v>33</v>
      </c>
      <c r="G95" s="12">
        <v>55.865721000000001</v>
      </c>
      <c r="H95" s="12">
        <v>-133.15639899999999</v>
      </c>
      <c r="I95" s="14">
        <v>43248</v>
      </c>
      <c r="J95" s="15">
        <v>0.26041666699999999</v>
      </c>
      <c r="K95" s="12">
        <v>1</v>
      </c>
      <c r="L95" s="12">
        <v>6</v>
      </c>
      <c r="M95" s="12">
        <v>367</v>
      </c>
      <c r="N95" s="12">
        <v>367.8</v>
      </c>
      <c r="O95" s="12">
        <v>-0.9</v>
      </c>
      <c r="Q95" s="12">
        <v>-0.83</v>
      </c>
      <c r="R95" s="12">
        <v>92</v>
      </c>
      <c r="S95" s="12">
        <v>146</v>
      </c>
      <c r="T95" s="10">
        <v>397</v>
      </c>
      <c r="U95" s="10">
        <v>410</v>
      </c>
      <c r="V95" s="10">
        <v>115</v>
      </c>
      <c r="W95" s="12">
        <v>24</v>
      </c>
      <c r="X95" s="12">
        <v>11</v>
      </c>
      <c r="Y95" s="12">
        <v>7</v>
      </c>
      <c r="Z95" s="12">
        <v>1</v>
      </c>
      <c r="AA95" s="12">
        <v>0</v>
      </c>
      <c r="AB95" s="12">
        <v>0</v>
      </c>
    </row>
    <row r="96" spans="1:28" s="12" customFormat="1" x14ac:dyDescent="0.2">
      <c r="A96" s="12" t="s">
        <v>42</v>
      </c>
      <c r="B96" s="12" t="s">
        <v>30</v>
      </c>
      <c r="C96" s="12" t="s">
        <v>30</v>
      </c>
      <c r="D96" s="12" t="s">
        <v>32</v>
      </c>
      <c r="E96" s="12" t="s">
        <v>33</v>
      </c>
      <c r="F96" s="12" t="s">
        <v>33</v>
      </c>
      <c r="G96" s="12">
        <v>55.865721000000001</v>
      </c>
      <c r="H96" s="12">
        <v>-133.15639899999999</v>
      </c>
      <c r="I96" s="14">
        <v>43248</v>
      </c>
      <c r="J96" s="15">
        <v>0.26041666699999999</v>
      </c>
      <c r="K96" s="12">
        <v>1</v>
      </c>
      <c r="L96" s="12">
        <v>7</v>
      </c>
      <c r="M96" s="12">
        <v>366</v>
      </c>
      <c r="N96" s="12">
        <v>367.8</v>
      </c>
      <c r="O96" s="12">
        <v>-0.9</v>
      </c>
      <c r="Q96" s="12">
        <v>-0.83</v>
      </c>
      <c r="R96" s="12">
        <v>102</v>
      </c>
      <c r="S96" s="12">
        <v>155</v>
      </c>
      <c r="T96" s="10">
        <v>376</v>
      </c>
      <c r="U96" s="10">
        <v>391</v>
      </c>
      <c r="V96" s="10">
        <v>309</v>
      </c>
      <c r="W96" s="12">
        <v>41</v>
      </c>
      <c r="X96" s="12">
        <v>25</v>
      </c>
      <c r="Y96" s="12">
        <v>8</v>
      </c>
      <c r="Z96" s="12">
        <v>1</v>
      </c>
      <c r="AA96" s="12">
        <v>1</v>
      </c>
      <c r="AB96" s="12">
        <v>0</v>
      </c>
    </row>
    <row r="97" spans="1:28" s="12" customFormat="1" x14ac:dyDescent="0.2">
      <c r="A97" s="12" t="s">
        <v>42</v>
      </c>
      <c r="B97" s="12" t="s">
        <v>30</v>
      </c>
      <c r="C97" s="12" t="s">
        <v>30</v>
      </c>
      <c r="D97" s="12" t="s">
        <v>32</v>
      </c>
      <c r="E97" s="12" t="s">
        <v>33</v>
      </c>
      <c r="F97" s="12" t="s">
        <v>33</v>
      </c>
      <c r="G97" s="12">
        <v>55.865721000000001</v>
      </c>
      <c r="H97" s="12">
        <v>-133.15639899999999</v>
      </c>
      <c r="I97" s="14">
        <v>43248</v>
      </c>
      <c r="J97" s="15">
        <v>0.26041666699999999</v>
      </c>
      <c r="K97" s="12">
        <v>1</v>
      </c>
      <c r="L97" s="12">
        <v>8</v>
      </c>
      <c r="M97" s="12">
        <v>367</v>
      </c>
      <c r="N97" s="12">
        <v>367.8</v>
      </c>
      <c r="O97" s="12">
        <v>-0.9</v>
      </c>
      <c r="Q97" s="12">
        <v>-0.83</v>
      </c>
      <c r="R97" s="12">
        <v>97</v>
      </c>
      <c r="S97" s="12">
        <v>152</v>
      </c>
      <c r="T97" s="10">
        <v>290</v>
      </c>
      <c r="U97" s="10">
        <v>381</v>
      </c>
      <c r="V97" s="10">
        <v>150</v>
      </c>
      <c r="W97" s="12">
        <v>26</v>
      </c>
      <c r="X97" s="12">
        <v>18</v>
      </c>
      <c r="Y97" s="12">
        <v>4</v>
      </c>
      <c r="Z97" s="12">
        <v>0</v>
      </c>
      <c r="AA97" s="12">
        <v>1</v>
      </c>
      <c r="AB97" s="12">
        <v>0</v>
      </c>
    </row>
    <row r="98" spans="1:28" s="12" customFormat="1" x14ac:dyDescent="0.2">
      <c r="A98" s="12" t="s">
        <v>42</v>
      </c>
      <c r="B98" s="12" t="s">
        <v>30</v>
      </c>
      <c r="C98" s="12" t="s">
        <v>30</v>
      </c>
      <c r="D98" s="12" t="s">
        <v>32</v>
      </c>
      <c r="E98" s="12" t="s">
        <v>33</v>
      </c>
      <c r="F98" s="12" t="s">
        <v>33</v>
      </c>
      <c r="G98" s="12">
        <v>55.865721000000001</v>
      </c>
      <c r="H98" s="12">
        <v>-133.15639899999999</v>
      </c>
      <c r="I98" s="14">
        <v>43248</v>
      </c>
      <c r="J98" s="15">
        <v>0.26041666699999999</v>
      </c>
      <c r="K98" s="12">
        <v>1</v>
      </c>
      <c r="L98" s="12">
        <v>9</v>
      </c>
      <c r="M98" s="12">
        <v>370</v>
      </c>
      <c r="N98" s="12">
        <v>367.8</v>
      </c>
      <c r="O98" s="12">
        <v>-0.9</v>
      </c>
      <c r="Q98" s="12">
        <v>-0.83</v>
      </c>
      <c r="R98" s="12">
        <v>97</v>
      </c>
      <c r="S98" s="12">
        <v>168</v>
      </c>
      <c r="T98" s="10">
        <v>370</v>
      </c>
      <c r="U98" s="10">
        <v>394</v>
      </c>
      <c r="V98" s="10">
        <v>508</v>
      </c>
      <c r="W98" s="12">
        <v>39</v>
      </c>
      <c r="X98" s="12">
        <v>29</v>
      </c>
      <c r="Y98" s="12">
        <v>7</v>
      </c>
      <c r="Z98" s="12">
        <v>1</v>
      </c>
      <c r="AA98" s="12">
        <v>0</v>
      </c>
      <c r="AB98" s="12">
        <v>0</v>
      </c>
    </row>
    <row r="99" spans="1:28" s="12" customFormat="1" x14ac:dyDescent="0.2">
      <c r="A99" s="12" t="s">
        <v>42</v>
      </c>
      <c r="B99" s="12" t="s">
        <v>30</v>
      </c>
      <c r="C99" s="12" t="s">
        <v>30</v>
      </c>
      <c r="D99" s="12" t="s">
        <v>32</v>
      </c>
      <c r="E99" s="12" t="s">
        <v>33</v>
      </c>
      <c r="F99" s="12" t="s">
        <v>33</v>
      </c>
      <c r="G99" s="12">
        <v>55.865721000000001</v>
      </c>
      <c r="H99" s="12">
        <v>-133.15639899999999</v>
      </c>
      <c r="I99" s="14">
        <v>43248</v>
      </c>
      <c r="J99" s="15">
        <v>0.26041666699999999</v>
      </c>
      <c r="K99" s="12">
        <v>1</v>
      </c>
      <c r="L99" s="12">
        <v>10</v>
      </c>
      <c r="M99" s="12">
        <v>367</v>
      </c>
      <c r="N99" s="12">
        <v>367.8</v>
      </c>
      <c r="O99" s="12">
        <v>-0.9</v>
      </c>
      <c r="Q99" s="12">
        <v>-0.83</v>
      </c>
      <c r="R99" s="12">
        <v>99</v>
      </c>
      <c r="S99" s="12">
        <v>156</v>
      </c>
      <c r="T99" s="10">
        <v>380</v>
      </c>
      <c r="U99" s="10">
        <v>386</v>
      </c>
      <c r="V99" s="10">
        <v>257</v>
      </c>
      <c r="W99" s="12">
        <v>22</v>
      </c>
      <c r="X99" s="12">
        <v>11</v>
      </c>
      <c r="Y99" s="12">
        <v>3</v>
      </c>
      <c r="Z99" s="12">
        <v>0</v>
      </c>
      <c r="AA99" s="12">
        <v>0</v>
      </c>
      <c r="AB99" s="12">
        <v>0</v>
      </c>
    </row>
    <row r="100" spans="1:28" s="12" customFormat="1" x14ac:dyDescent="0.2">
      <c r="A100" s="12" t="s">
        <v>42</v>
      </c>
      <c r="B100" s="12" t="s">
        <v>30</v>
      </c>
      <c r="C100" s="12" t="s">
        <v>30</v>
      </c>
      <c r="D100" s="12" t="s">
        <v>32</v>
      </c>
      <c r="E100" s="12" t="s">
        <v>33</v>
      </c>
      <c r="F100" s="12" t="s">
        <v>33</v>
      </c>
      <c r="G100" s="12">
        <v>55.865721000000001</v>
      </c>
      <c r="H100" s="12">
        <v>-133.15639899999999</v>
      </c>
      <c r="I100" s="14">
        <v>43248</v>
      </c>
      <c r="J100" s="15">
        <v>0.26041666699999999</v>
      </c>
      <c r="K100" s="12">
        <v>1</v>
      </c>
      <c r="L100" s="12">
        <v>11</v>
      </c>
      <c r="N100" s="12">
        <v>367.8</v>
      </c>
      <c r="O100" s="12">
        <v>-0.9</v>
      </c>
      <c r="Q100" s="12">
        <v>-0.83</v>
      </c>
      <c r="T100" s="10">
        <v>377</v>
      </c>
      <c r="U100" s="10">
        <v>390</v>
      </c>
      <c r="V100" s="10">
        <v>400</v>
      </c>
      <c r="W100" s="12">
        <v>31</v>
      </c>
      <c r="X100" s="12">
        <v>15</v>
      </c>
      <c r="Y100" s="12">
        <v>6</v>
      </c>
      <c r="Z100" s="12">
        <v>0</v>
      </c>
      <c r="AA100" s="12">
        <v>0</v>
      </c>
      <c r="AB100" s="12">
        <v>0</v>
      </c>
    </row>
    <row r="101" spans="1:28" x14ac:dyDescent="0.2">
      <c r="A101" s="1" t="s">
        <v>43</v>
      </c>
      <c r="B101" s="1" t="s">
        <v>30</v>
      </c>
      <c r="C101" s="1" t="s">
        <v>30</v>
      </c>
      <c r="D101" s="1" t="s">
        <v>32</v>
      </c>
      <c r="E101" s="1" t="s">
        <v>35</v>
      </c>
      <c r="F101" s="1" t="s">
        <v>35</v>
      </c>
      <c r="G101" s="1">
        <v>55.733423000000002</v>
      </c>
      <c r="H101" s="1">
        <v>-133.29047</v>
      </c>
      <c r="I101" s="3">
        <v>43250</v>
      </c>
      <c r="J101" s="2">
        <v>0.28749999999999998</v>
      </c>
      <c r="K101" s="1">
        <v>1</v>
      </c>
      <c r="L101" s="1">
        <v>1</v>
      </c>
      <c r="M101" s="1">
        <v>196</v>
      </c>
      <c r="N101" s="1">
        <v>194</v>
      </c>
      <c r="O101" s="1">
        <v>-0.12</v>
      </c>
      <c r="P101" s="1">
        <v>-0.12</v>
      </c>
      <c r="Q101" s="1">
        <v>-0.12</v>
      </c>
      <c r="R101" s="1">
        <v>-41</v>
      </c>
      <c r="S101" s="1">
        <v>74</v>
      </c>
      <c r="T101" s="16">
        <v>227</v>
      </c>
      <c r="U101" s="16">
        <v>241</v>
      </c>
      <c r="V101" s="16">
        <v>365</v>
      </c>
      <c r="W101" s="1">
        <v>42</v>
      </c>
      <c r="X101" s="1">
        <v>31</v>
      </c>
      <c r="Y101" s="1">
        <v>12</v>
      </c>
      <c r="Z101" s="1">
        <v>0</v>
      </c>
      <c r="AA101" s="1">
        <v>0</v>
      </c>
      <c r="AB101" s="1">
        <v>0</v>
      </c>
    </row>
    <row r="102" spans="1:28" x14ac:dyDescent="0.2">
      <c r="A102" s="1" t="s">
        <v>43</v>
      </c>
      <c r="B102" s="1" t="s">
        <v>30</v>
      </c>
      <c r="C102" s="1" t="s">
        <v>30</v>
      </c>
      <c r="D102" s="1" t="s">
        <v>32</v>
      </c>
      <c r="E102" s="1" t="s">
        <v>35</v>
      </c>
      <c r="F102" s="1" t="s">
        <v>35</v>
      </c>
      <c r="G102" s="1">
        <v>55.733423000000002</v>
      </c>
      <c r="H102" s="1">
        <v>-133.29047</v>
      </c>
      <c r="I102" s="3">
        <v>43250</v>
      </c>
      <c r="J102" s="2">
        <v>0.28749999999999998</v>
      </c>
      <c r="K102" s="1">
        <v>1</v>
      </c>
      <c r="L102" s="1">
        <v>2</v>
      </c>
      <c r="M102" s="1">
        <v>196</v>
      </c>
      <c r="N102" s="1">
        <v>194</v>
      </c>
      <c r="O102" s="1">
        <v>-0.12</v>
      </c>
      <c r="P102" s="1">
        <v>-0.12</v>
      </c>
      <c r="Q102" s="1">
        <v>-0.12</v>
      </c>
      <c r="R102" s="1">
        <v>-35</v>
      </c>
      <c r="S102" s="1">
        <v>87</v>
      </c>
      <c r="T102" s="16">
        <v>220</v>
      </c>
      <c r="U102" s="16">
        <v>225</v>
      </c>
      <c r="V102" s="16">
        <v>150</v>
      </c>
      <c r="W102" s="1">
        <v>39</v>
      </c>
      <c r="X102" s="1">
        <v>34</v>
      </c>
      <c r="Y102" s="1">
        <v>12</v>
      </c>
      <c r="Z102" s="1">
        <v>0</v>
      </c>
      <c r="AA102" s="1">
        <v>0</v>
      </c>
      <c r="AB102" s="1">
        <v>0</v>
      </c>
    </row>
    <row r="103" spans="1:28" x14ac:dyDescent="0.2">
      <c r="A103" s="1" t="s">
        <v>43</v>
      </c>
      <c r="B103" s="1" t="s">
        <v>30</v>
      </c>
      <c r="C103" s="1" t="s">
        <v>30</v>
      </c>
      <c r="D103" s="1" t="s">
        <v>32</v>
      </c>
      <c r="E103" s="1" t="s">
        <v>35</v>
      </c>
      <c r="F103" s="1" t="s">
        <v>35</v>
      </c>
      <c r="G103" s="1">
        <v>55.733423000000002</v>
      </c>
      <c r="H103" s="1">
        <v>-133.29047</v>
      </c>
      <c r="I103" s="3">
        <v>43250</v>
      </c>
      <c r="J103" s="2">
        <v>0.28749999999999998</v>
      </c>
      <c r="K103" s="1">
        <v>1</v>
      </c>
      <c r="L103" s="1">
        <v>3</v>
      </c>
      <c r="M103" s="1">
        <v>193</v>
      </c>
      <c r="N103" s="1">
        <v>194</v>
      </c>
      <c r="O103" s="1">
        <v>-0.12</v>
      </c>
      <c r="P103" s="1">
        <v>-0.12</v>
      </c>
      <c r="Q103" s="1">
        <v>-0.12</v>
      </c>
      <c r="R103" s="1">
        <v>-37</v>
      </c>
      <c r="S103" s="1">
        <v>93</v>
      </c>
      <c r="T103" s="16">
        <v>226</v>
      </c>
      <c r="U103" s="16">
        <v>227</v>
      </c>
      <c r="V103" s="16">
        <v>104</v>
      </c>
      <c r="W103" s="1">
        <v>56</v>
      </c>
      <c r="X103" s="1">
        <v>50</v>
      </c>
      <c r="Y103" s="1">
        <v>6</v>
      </c>
      <c r="Z103" s="1">
        <v>0</v>
      </c>
      <c r="AA103" s="1">
        <v>0</v>
      </c>
      <c r="AB103" s="1">
        <v>0</v>
      </c>
    </row>
    <row r="104" spans="1:28" x14ac:dyDescent="0.2">
      <c r="A104" s="1" t="s">
        <v>43</v>
      </c>
      <c r="B104" s="1" t="s">
        <v>30</v>
      </c>
      <c r="C104" s="1" t="s">
        <v>30</v>
      </c>
      <c r="D104" s="1" t="s">
        <v>32</v>
      </c>
      <c r="E104" s="1" t="s">
        <v>35</v>
      </c>
      <c r="F104" s="1" t="s">
        <v>35</v>
      </c>
      <c r="G104" s="1">
        <v>55.733423000000002</v>
      </c>
      <c r="H104" s="1">
        <v>-133.29047</v>
      </c>
      <c r="I104" s="3">
        <v>43250</v>
      </c>
      <c r="J104" s="2">
        <v>0.28749999999999998</v>
      </c>
      <c r="K104" s="1">
        <v>1</v>
      </c>
      <c r="L104" s="1">
        <v>4</v>
      </c>
      <c r="M104" s="1">
        <v>194</v>
      </c>
      <c r="N104" s="1">
        <v>194</v>
      </c>
      <c r="O104" s="1">
        <v>-0.12</v>
      </c>
      <c r="P104" s="1">
        <v>-0.12</v>
      </c>
      <c r="Q104" s="1">
        <v>-0.12</v>
      </c>
      <c r="R104" s="1">
        <v>-39</v>
      </c>
      <c r="S104" s="1">
        <v>74</v>
      </c>
      <c r="T104" s="16">
        <v>230</v>
      </c>
      <c r="U104" s="16">
        <v>233</v>
      </c>
      <c r="V104" s="16">
        <v>185</v>
      </c>
      <c r="W104" s="1">
        <v>26</v>
      </c>
      <c r="X104" s="1">
        <v>28</v>
      </c>
      <c r="Y104" s="1">
        <v>10</v>
      </c>
      <c r="Z104" s="1">
        <v>0</v>
      </c>
      <c r="AA104" s="1">
        <v>0</v>
      </c>
      <c r="AB104" s="1">
        <v>0</v>
      </c>
    </row>
    <row r="105" spans="1:28" x14ac:dyDescent="0.2">
      <c r="A105" s="1" t="s">
        <v>43</v>
      </c>
      <c r="B105" s="1" t="s">
        <v>30</v>
      </c>
      <c r="C105" s="1" t="s">
        <v>30</v>
      </c>
      <c r="D105" s="1" t="s">
        <v>32</v>
      </c>
      <c r="E105" s="1" t="s">
        <v>35</v>
      </c>
      <c r="F105" s="1" t="s">
        <v>35</v>
      </c>
      <c r="G105" s="1">
        <v>55.733423000000002</v>
      </c>
      <c r="H105" s="1">
        <v>-133.29047</v>
      </c>
      <c r="I105" s="3">
        <v>43250</v>
      </c>
      <c r="J105" s="2">
        <v>0.28749999999999998</v>
      </c>
      <c r="K105" s="1">
        <v>1</v>
      </c>
      <c r="L105" s="1">
        <v>5</v>
      </c>
      <c r="M105" s="1">
        <v>195</v>
      </c>
      <c r="N105" s="1">
        <v>194</v>
      </c>
      <c r="O105" s="1">
        <v>-0.12</v>
      </c>
      <c r="P105" s="1">
        <v>-0.12</v>
      </c>
      <c r="Q105" s="1">
        <v>-0.12</v>
      </c>
      <c r="R105" s="1">
        <v>-40</v>
      </c>
      <c r="S105" s="1">
        <v>79</v>
      </c>
      <c r="T105" s="16">
        <v>235</v>
      </c>
      <c r="U105" s="16">
        <v>236</v>
      </c>
      <c r="V105" s="16">
        <v>58</v>
      </c>
      <c r="W105" s="1">
        <v>48</v>
      </c>
      <c r="X105" s="1">
        <v>41</v>
      </c>
      <c r="Y105" s="1">
        <v>5</v>
      </c>
      <c r="Z105" s="1">
        <v>0</v>
      </c>
      <c r="AA105" s="1">
        <v>0</v>
      </c>
      <c r="AB105" s="1">
        <v>0</v>
      </c>
    </row>
    <row r="106" spans="1:28" x14ac:dyDescent="0.2">
      <c r="A106" s="1" t="s">
        <v>43</v>
      </c>
      <c r="B106" s="1" t="s">
        <v>30</v>
      </c>
      <c r="C106" s="1" t="s">
        <v>30</v>
      </c>
      <c r="D106" s="1" t="s">
        <v>32</v>
      </c>
      <c r="E106" s="1" t="s">
        <v>35</v>
      </c>
      <c r="F106" s="1" t="s">
        <v>35</v>
      </c>
      <c r="G106" s="1">
        <v>55.733423000000002</v>
      </c>
      <c r="H106" s="1">
        <v>-133.29047</v>
      </c>
      <c r="I106" s="3">
        <v>43250</v>
      </c>
      <c r="J106" s="2">
        <v>0.28749999999999998</v>
      </c>
      <c r="K106" s="1">
        <v>1</v>
      </c>
      <c r="L106" s="1">
        <v>6</v>
      </c>
      <c r="M106" s="1">
        <v>195</v>
      </c>
      <c r="N106" s="1">
        <v>194</v>
      </c>
      <c r="O106" s="1">
        <v>-0.12</v>
      </c>
      <c r="P106" s="1">
        <v>-0.12</v>
      </c>
      <c r="Q106" s="1">
        <v>-0.12</v>
      </c>
      <c r="T106" s="16">
        <v>227</v>
      </c>
      <c r="U106" s="16">
        <v>243</v>
      </c>
      <c r="V106" s="16">
        <v>330</v>
      </c>
      <c r="W106" s="1">
        <v>41</v>
      </c>
      <c r="X106" s="1">
        <v>25</v>
      </c>
      <c r="Y106" s="1">
        <v>11</v>
      </c>
      <c r="Z106" s="1">
        <v>0</v>
      </c>
      <c r="AA106" s="1">
        <v>0</v>
      </c>
      <c r="AB106" s="1">
        <v>0</v>
      </c>
    </row>
    <row r="107" spans="1:28" x14ac:dyDescent="0.2">
      <c r="A107" s="1" t="s">
        <v>43</v>
      </c>
      <c r="B107" s="1" t="s">
        <v>30</v>
      </c>
      <c r="C107" s="1" t="s">
        <v>30</v>
      </c>
      <c r="D107" s="1" t="s">
        <v>32</v>
      </c>
      <c r="E107" s="1" t="s">
        <v>35</v>
      </c>
      <c r="F107" s="1" t="s">
        <v>35</v>
      </c>
      <c r="G107" s="1">
        <v>55.733423000000002</v>
      </c>
      <c r="H107" s="1">
        <v>-133.29047</v>
      </c>
      <c r="I107" s="3">
        <v>43250</v>
      </c>
      <c r="J107" s="2">
        <v>0.28749999999999998</v>
      </c>
      <c r="K107" s="1">
        <v>1</v>
      </c>
      <c r="L107" s="1">
        <v>7</v>
      </c>
      <c r="M107" s="1">
        <v>194</v>
      </c>
      <c r="N107" s="1">
        <v>194</v>
      </c>
      <c r="O107" s="1">
        <v>-0.12</v>
      </c>
      <c r="P107" s="1">
        <v>-0.12</v>
      </c>
      <c r="Q107" s="1">
        <v>-0.12</v>
      </c>
      <c r="T107" s="16">
        <v>222</v>
      </c>
      <c r="U107" s="16">
        <v>225</v>
      </c>
      <c r="V107" s="16">
        <v>105</v>
      </c>
      <c r="W107" s="1">
        <v>47</v>
      </c>
      <c r="X107" s="1">
        <v>22</v>
      </c>
      <c r="Y107" s="1">
        <v>8</v>
      </c>
      <c r="Z107" s="1">
        <v>0</v>
      </c>
      <c r="AA107" s="1">
        <v>0</v>
      </c>
      <c r="AB107" s="1">
        <v>0</v>
      </c>
    </row>
    <row r="108" spans="1:28" x14ac:dyDescent="0.2">
      <c r="A108" s="1" t="s">
        <v>43</v>
      </c>
      <c r="B108" s="1" t="s">
        <v>30</v>
      </c>
      <c r="C108" s="1" t="s">
        <v>30</v>
      </c>
      <c r="D108" s="1" t="s">
        <v>32</v>
      </c>
      <c r="E108" s="1" t="s">
        <v>35</v>
      </c>
      <c r="F108" s="1" t="s">
        <v>35</v>
      </c>
      <c r="G108" s="1">
        <v>55.733423000000002</v>
      </c>
      <c r="H108" s="1">
        <v>-133.29047</v>
      </c>
      <c r="I108" s="3">
        <v>43250</v>
      </c>
      <c r="J108" s="2">
        <v>0.28749999999999998</v>
      </c>
      <c r="K108" s="1">
        <v>1</v>
      </c>
      <c r="L108" s="1">
        <v>8</v>
      </c>
      <c r="M108" s="1">
        <v>192</v>
      </c>
      <c r="N108" s="1">
        <v>194</v>
      </c>
      <c r="O108" s="1">
        <v>-0.12</v>
      </c>
      <c r="P108" s="1">
        <v>-0.12</v>
      </c>
      <c r="Q108" s="1">
        <v>-0.12</v>
      </c>
      <c r="T108" s="16">
        <v>225</v>
      </c>
      <c r="U108" s="16">
        <v>240</v>
      </c>
      <c r="V108" s="16">
        <v>250</v>
      </c>
      <c r="W108" s="1">
        <v>44</v>
      </c>
      <c r="X108" s="1">
        <v>31</v>
      </c>
      <c r="Y108" s="1">
        <v>6</v>
      </c>
      <c r="Z108" s="1">
        <v>0</v>
      </c>
      <c r="AA108" s="1">
        <v>0</v>
      </c>
      <c r="AB108" s="1">
        <v>0</v>
      </c>
    </row>
    <row r="109" spans="1:28" x14ac:dyDescent="0.2">
      <c r="A109" s="1" t="s">
        <v>43</v>
      </c>
      <c r="B109" s="1" t="s">
        <v>30</v>
      </c>
      <c r="C109" s="1" t="s">
        <v>30</v>
      </c>
      <c r="D109" s="1" t="s">
        <v>32</v>
      </c>
      <c r="E109" s="1" t="s">
        <v>35</v>
      </c>
      <c r="F109" s="1" t="s">
        <v>35</v>
      </c>
      <c r="G109" s="1">
        <v>55.733423000000002</v>
      </c>
      <c r="H109" s="1">
        <v>-133.29047</v>
      </c>
      <c r="I109" s="3">
        <v>43250</v>
      </c>
      <c r="J109" s="2">
        <v>0.28749999999999998</v>
      </c>
      <c r="K109" s="1">
        <v>1</v>
      </c>
      <c r="L109" s="1">
        <v>9</v>
      </c>
      <c r="M109" s="1">
        <v>193</v>
      </c>
      <c r="N109" s="1">
        <v>194</v>
      </c>
      <c r="O109" s="1">
        <v>-0.12</v>
      </c>
      <c r="P109" s="1">
        <v>-0.12</v>
      </c>
      <c r="Q109" s="1">
        <v>-0.12</v>
      </c>
      <c r="T109" s="16">
        <v>225</v>
      </c>
      <c r="U109" s="16">
        <v>230</v>
      </c>
      <c r="V109" s="16">
        <v>99</v>
      </c>
      <c r="W109" s="1">
        <v>54</v>
      </c>
      <c r="X109" s="1">
        <v>47</v>
      </c>
      <c r="Y109" s="1">
        <v>13</v>
      </c>
      <c r="Z109" s="1">
        <v>0</v>
      </c>
      <c r="AA109" s="1">
        <v>0</v>
      </c>
      <c r="AB109" s="1">
        <v>0</v>
      </c>
    </row>
    <row r="110" spans="1:28" x14ac:dyDescent="0.2">
      <c r="A110" s="1" t="s">
        <v>43</v>
      </c>
      <c r="B110" s="1" t="s">
        <v>30</v>
      </c>
      <c r="C110" s="1" t="s">
        <v>30</v>
      </c>
      <c r="D110" s="1" t="s">
        <v>32</v>
      </c>
      <c r="E110" s="1" t="s">
        <v>35</v>
      </c>
      <c r="F110" s="1" t="s">
        <v>35</v>
      </c>
      <c r="G110" s="1">
        <v>55.733423000000002</v>
      </c>
      <c r="H110" s="1">
        <v>-133.29047</v>
      </c>
      <c r="I110" s="3">
        <v>43250</v>
      </c>
      <c r="J110" s="2">
        <v>0.28749999999999998</v>
      </c>
      <c r="K110" s="1">
        <v>1</v>
      </c>
      <c r="L110" s="1">
        <v>10</v>
      </c>
      <c r="M110" s="1">
        <v>192</v>
      </c>
      <c r="N110" s="1">
        <v>194</v>
      </c>
      <c r="O110" s="1">
        <v>-0.12</v>
      </c>
      <c r="P110" s="1">
        <v>-0.12</v>
      </c>
      <c r="Q110" s="1">
        <v>-0.12</v>
      </c>
      <c r="T110" s="16">
        <v>215</v>
      </c>
      <c r="U110" s="16">
        <v>227</v>
      </c>
      <c r="V110" s="16">
        <v>223</v>
      </c>
      <c r="W110" s="1">
        <v>63</v>
      </c>
      <c r="X110" s="1">
        <v>41</v>
      </c>
      <c r="Y110" s="1">
        <v>14</v>
      </c>
      <c r="Z110" s="1">
        <v>0</v>
      </c>
      <c r="AA110" s="1">
        <v>0</v>
      </c>
      <c r="AB110" s="1">
        <v>0</v>
      </c>
    </row>
    <row r="111" spans="1:28" x14ac:dyDescent="0.2">
      <c r="A111" s="1" t="s">
        <v>43</v>
      </c>
      <c r="B111" s="1" t="s">
        <v>30</v>
      </c>
      <c r="C111" s="1" t="s">
        <v>30</v>
      </c>
      <c r="D111" s="1" t="s">
        <v>32</v>
      </c>
      <c r="E111" s="1" t="s">
        <v>35</v>
      </c>
      <c r="F111" s="1" t="s">
        <v>35</v>
      </c>
      <c r="G111" s="1">
        <v>55.733423000000002</v>
      </c>
      <c r="H111" s="1">
        <v>-133.29047</v>
      </c>
      <c r="I111" s="3">
        <v>43250</v>
      </c>
      <c r="J111" s="2">
        <v>0.28749999999999998</v>
      </c>
      <c r="K111" s="1">
        <v>1</v>
      </c>
      <c r="L111" s="1">
        <v>11</v>
      </c>
      <c r="N111" s="1">
        <v>194</v>
      </c>
      <c r="O111" s="1">
        <v>-0.12</v>
      </c>
      <c r="P111" s="1">
        <v>-0.12</v>
      </c>
      <c r="Q111" s="1">
        <v>-0.12</v>
      </c>
      <c r="W111" s="1">
        <v>22</v>
      </c>
      <c r="X111" s="1">
        <v>19</v>
      </c>
      <c r="Y111" s="1">
        <v>4</v>
      </c>
      <c r="Z111" s="1">
        <v>0</v>
      </c>
      <c r="AA111" s="1">
        <v>0</v>
      </c>
      <c r="AB111" s="1">
        <v>0</v>
      </c>
    </row>
    <row r="112" spans="1:28" x14ac:dyDescent="0.2">
      <c r="A112" s="1" t="s">
        <v>45</v>
      </c>
      <c r="B112" s="1" t="s">
        <v>30</v>
      </c>
      <c r="C112" s="1" t="s">
        <v>30</v>
      </c>
      <c r="D112" s="1" t="s">
        <v>26</v>
      </c>
      <c r="E112" s="1" t="s">
        <v>35</v>
      </c>
      <c r="F112" s="1" t="s">
        <v>35</v>
      </c>
      <c r="G112" s="1">
        <v>55.889904000000001</v>
      </c>
      <c r="H112" s="1">
        <v>-133.25000600000001</v>
      </c>
      <c r="I112" s="3">
        <v>43295</v>
      </c>
      <c r="J112" s="2">
        <v>0.25486111099999997</v>
      </c>
      <c r="K112" s="1">
        <v>1</v>
      </c>
      <c r="L112" s="1">
        <v>1</v>
      </c>
      <c r="M112" s="1">
        <v>245</v>
      </c>
      <c r="N112" s="1">
        <v>245.5</v>
      </c>
      <c r="O112" s="1">
        <v>0.87</v>
      </c>
      <c r="P112" s="1">
        <v>0.87</v>
      </c>
      <c r="Q112" s="1">
        <v>0.87</v>
      </c>
      <c r="R112" s="1">
        <v>52</v>
      </c>
      <c r="S112" s="1">
        <v>194</v>
      </c>
      <c r="T112" s="16">
        <v>261</v>
      </c>
      <c r="U112" s="16">
        <v>297</v>
      </c>
      <c r="V112" s="16">
        <v>1077</v>
      </c>
      <c r="W112" s="1">
        <v>86</v>
      </c>
      <c r="X112" s="1">
        <v>36</v>
      </c>
      <c r="Y112" s="1">
        <v>10.5</v>
      </c>
      <c r="Z112" s="1">
        <v>0</v>
      </c>
      <c r="AA112" s="1">
        <v>0</v>
      </c>
      <c r="AB112" s="1">
        <v>0</v>
      </c>
    </row>
    <row r="113" spans="1:28" x14ac:dyDescent="0.2">
      <c r="A113" s="1" t="s">
        <v>45</v>
      </c>
      <c r="B113" s="1" t="s">
        <v>30</v>
      </c>
      <c r="C113" s="1" t="s">
        <v>30</v>
      </c>
      <c r="D113" s="1" t="s">
        <v>26</v>
      </c>
      <c r="E113" s="1" t="s">
        <v>35</v>
      </c>
      <c r="F113" s="1" t="s">
        <v>35</v>
      </c>
      <c r="G113" s="1">
        <v>55.889904000000001</v>
      </c>
      <c r="H113" s="1">
        <v>-133.25000600000001</v>
      </c>
      <c r="I113" s="3">
        <v>43295</v>
      </c>
      <c r="J113" s="2">
        <v>0.25486111099999997</v>
      </c>
      <c r="K113" s="1">
        <v>1</v>
      </c>
      <c r="L113" s="1">
        <v>2</v>
      </c>
      <c r="M113" s="1">
        <v>247</v>
      </c>
      <c r="N113" s="1">
        <v>245.5</v>
      </c>
      <c r="O113" s="1">
        <v>0.87</v>
      </c>
      <c r="P113" s="1">
        <v>0.87</v>
      </c>
      <c r="Q113" s="1">
        <v>0.87</v>
      </c>
      <c r="R113" s="1">
        <v>31</v>
      </c>
      <c r="S113" s="1">
        <v>191</v>
      </c>
      <c r="T113" s="16">
        <v>244</v>
      </c>
      <c r="U113" s="16">
        <v>282</v>
      </c>
      <c r="V113" s="16">
        <v>1337</v>
      </c>
      <c r="W113" s="1">
        <v>73</v>
      </c>
      <c r="X113" s="1">
        <v>109</v>
      </c>
      <c r="Y113" s="1">
        <v>11</v>
      </c>
      <c r="Z113" s="1">
        <v>0</v>
      </c>
      <c r="AA113" s="1">
        <v>3</v>
      </c>
      <c r="AB113" s="1">
        <v>0</v>
      </c>
    </row>
    <row r="114" spans="1:28" x14ac:dyDescent="0.2">
      <c r="A114" s="1" t="s">
        <v>45</v>
      </c>
      <c r="B114" s="1" t="s">
        <v>30</v>
      </c>
      <c r="C114" s="1" t="s">
        <v>30</v>
      </c>
      <c r="D114" s="1" t="s">
        <v>26</v>
      </c>
      <c r="E114" s="1" t="s">
        <v>35</v>
      </c>
      <c r="F114" s="1" t="s">
        <v>35</v>
      </c>
      <c r="G114" s="1">
        <v>55.889904000000001</v>
      </c>
      <c r="H114" s="1">
        <v>-133.25000600000001</v>
      </c>
      <c r="I114" s="3">
        <v>43295</v>
      </c>
      <c r="J114" s="2">
        <v>0.25486111099999997</v>
      </c>
      <c r="K114" s="1">
        <v>1</v>
      </c>
      <c r="L114" s="1">
        <v>3</v>
      </c>
      <c r="M114" s="1">
        <v>245</v>
      </c>
      <c r="N114" s="1">
        <v>245.5</v>
      </c>
      <c r="O114" s="1">
        <v>0.87</v>
      </c>
      <c r="P114" s="1">
        <v>0.87</v>
      </c>
      <c r="Q114" s="1">
        <v>0.87</v>
      </c>
      <c r="R114" s="1">
        <v>32</v>
      </c>
      <c r="S114" s="1">
        <v>200</v>
      </c>
      <c r="T114" s="16">
        <v>243</v>
      </c>
      <c r="U114" s="16">
        <v>280</v>
      </c>
      <c r="V114" s="16">
        <v>1263</v>
      </c>
      <c r="W114" s="1">
        <v>103</v>
      </c>
      <c r="X114" s="1">
        <v>48</v>
      </c>
      <c r="Y114" s="1">
        <v>4</v>
      </c>
      <c r="Z114" s="1">
        <v>1</v>
      </c>
      <c r="AA114" s="1">
        <v>1</v>
      </c>
      <c r="AB114" s="1">
        <v>0</v>
      </c>
    </row>
    <row r="115" spans="1:28" x14ac:dyDescent="0.2">
      <c r="A115" s="1" t="s">
        <v>45</v>
      </c>
      <c r="B115" s="1" t="s">
        <v>30</v>
      </c>
      <c r="C115" s="1" t="s">
        <v>30</v>
      </c>
      <c r="D115" s="1" t="s">
        <v>26</v>
      </c>
      <c r="E115" s="1" t="s">
        <v>35</v>
      </c>
      <c r="F115" s="1" t="s">
        <v>35</v>
      </c>
      <c r="G115" s="1">
        <v>55.889904000000001</v>
      </c>
      <c r="H115" s="1">
        <v>-133.25000600000001</v>
      </c>
      <c r="I115" s="3">
        <v>43295</v>
      </c>
      <c r="J115" s="2">
        <v>0.25486111099999997</v>
      </c>
      <c r="K115" s="1">
        <v>1</v>
      </c>
      <c r="L115" s="1">
        <v>4</v>
      </c>
      <c r="M115" s="1">
        <v>245</v>
      </c>
      <c r="N115" s="1">
        <v>245.5</v>
      </c>
      <c r="O115" s="1">
        <v>0.87</v>
      </c>
      <c r="P115" s="1">
        <v>0.87</v>
      </c>
      <c r="Q115" s="1">
        <v>0.87</v>
      </c>
      <c r="R115" s="1">
        <v>38</v>
      </c>
      <c r="S115" s="1">
        <v>196</v>
      </c>
      <c r="T115" s="16">
        <v>260</v>
      </c>
      <c r="U115" s="16">
        <v>281</v>
      </c>
      <c r="V115" s="16">
        <v>686</v>
      </c>
      <c r="W115" s="1">
        <v>99</v>
      </c>
      <c r="X115" s="1">
        <v>66</v>
      </c>
      <c r="Y115" s="1">
        <v>3.5</v>
      </c>
      <c r="Z115" s="1">
        <v>1</v>
      </c>
      <c r="AA115" s="1">
        <v>0</v>
      </c>
      <c r="AB115" s="1">
        <v>0</v>
      </c>
    </row>
    <row r="116" spans="1:28" x14ac:dyDescent="0.2">
      <c r="A116" s="1" t="s">
        <v>45</v>
      </c>
      <c r="B116" s="1" t="s">
        <v>30</v>
      </c>
      <c r="C116" s="1" t="s">
        <v>30</v>
      </c>
      <c r="D116" s="1" t="s">
        <v>26</v>
      </c>
      <c r="E116" s="1" t="s">
        <v>35</v>
      </c>
      <c r="F116" s="1" t="s">
        <v>35</v>
      </c>
      <c r="G116" s="1">
        <v>55.889904000000001</v>
      </c>
      <c r="H116" s="1">
        <v>-133.25000600000001</v>
      </c>
      <c r="I116" s="3">
        <v>43295</v>
      </c>
      <c r="J116" s="2">
        <v>0.25486111099999997</v>
      </c>
      <c r="K116" s="1">
        <v>1</v>
      </c>
      <c r="L116" s="1">
        <v>5</v>
      </c>
      <c r="M116" s="1">
        <v>245</v>
      </c>
      <c r="N116" s="1">
        <v>245.5</v>
      </c>
      <c r="O116" s="1">
        <v>0.87</v>
      </c>
      <c r="P116" s="1">
        <v>0.87</v>
      </c>
      <c r="Q116" s="1">
        <v>0.87</v>
      </c>
      <c r="R116" s="1">
        <v>42</v>
      </c>
      <c r="S116" s="1">
        <v>182</v>
      </c>
      <c r="T116" s="16">
        <v>268</v>
      </c>
      <c r="U116" s="16">
        <v>284</v>
      </c>
      <c r="V116" s="16">
        <v>506</v>
      </c>
      <c r="W116" s="1">
        <v>76</v>
      </c>
      <c r="X116" s="1">
        <v>74</v>
      </c>
      <c r="Y116" s="1">
        <v>1</v>
      </c>
      <c r="Z116" s="1">
        <v>0</v>
      </c>
      <c r="AA116" s="1">
        <v>0</v>
      </c>
      <c r="AB116" s="1">
        <v>0</v>
      </c>
    </row>
    <row r="117" spans="1:28" x14ac:dyDescent="0.2">
      <c r="A117" s="1" t="s">
        <v>45</v>
      </c>
      <c r="B117" s="1" t="s">
        <v>30</v>
      </c>
      <c r="C117" s="1" t="s">
        <v>30</v>
      </c>
      <c r="D117" s="1" t="s">
        <v>26</v>
      </c>
      <c r="E117" s="1" t="s">
        <v>35</v>
      </c>
      <c r="F117" s="1" t="s">
        <v>35</v>
      </c>
      <c r="G117" s="1">
        <v>55.889904000000001</v>
      </c>
      <c r="H117" s="1">
        <v>-133.25000600000001</v>
      </c>
      <c r="I117" s="3">
        <v>43295</v>
      </c>
      <c r="J117" s="2">
        <v>0.25486111099999997</v>
      </c>
      <c r="K117" s="1">
        <v>1</v>
      </c>
      <c r="L117" s="1">
        <v>6</v>
      </c>
      <c r="M117" s="1">
        <v>245</v>
      </c>
      <c r="N117" s="1">
        <v>245.5</v>
      </c>
      <c r="O117" s="1">
        <v>0.87</v>
      </c>
      <c r="P117" s="1">
        <v>0.87</v>
      </c>
      <c r="Q117" s="1">
        <v>0.87</v>
      </c>
      <c r="R117" s="1">
        <v>39</v>
      </c>
      <c r="S117" s="1">
        <v>187</v>
      </c>
      <c r="T117" s="16">
        <v>247</v>
      </c>
      <c r="U117" s="16">
        <v>293</v>
      </c>
      <c r="V117" s="16">
        <v>65</v>
      </c>
      <c r="W117" s="1">
        <v>102</v>
      </c>
      <c r="X117" s="1">
        <v>83</v>
      </c>
      <c r="Y117" s="1">
        <v>1.5</v>
      </c>
      <c r="Z117" s="1">
        <v>0</v>
      </c>
      <c r="AA117" s="1">
        <v>0</v>
      </c>
      <c r="AB117" s="1">
        <v>0</v>
      </c>
    </row>
    <row r="118" spans="1:28" x14ac:dyDescent="0.2">
      <c r="A118" s="1" t="s">
        <v>45</v>
      </c>
      <c r="B118" s="1" t="s">
        <v>30</v>
      </c>
      <c r="C118" s="1" t="s">
        <v>30</v>
      </c>
      <c r="D118" s="1" t="s">
        <v>26</v>
      </c>
      <c r="E118" s="1" t="s">
        <v>35</v>
      </c>
      <c r="F118" s="1" t="s">
        <v>35</v>
      </c>
      <c r="G118" s="1">
        <v>55.889904000000001</v>
      </c>
      <c r="H118" s="1">
        <v>-133.25000600000001</v>
      </c>
      <c r="I118" s="3">
        <v>43295</v>
      </c>
      <c r="J118" s="2">
        <v>0.25486111099999997</v>
      </c>
      <c r="K118" s="1">
        <v>1</v>
      </c>
      <c r="L118" s="1">
        <v>7</v>
      </c>
      <c r="M118" s="1">
        <v>245</v>
      </c>
      <c r="N118" s="1">
        <v>245.5</v>
      </c>
      <c r="O118" s="1">
        <v>0.87</v>
      </c>
      <c r="P118" s="1">
        <v>0.87</v>
      </c>
      <c r="Q118" s="1">
        <v>0.87</v>
      </c>
      <c r="R118" s="1">
        <v>47</v>
      </c>
      <c r="S118" s="1">
        <v>193</v>
      </c>
      <c r="T118" s="16">
        <v>298</v>
      </c>
      <c r="U118" s="16">
        <v>307</v>
      </c>
      <c r="V118" s="16">
        <v>193</v>
      </c>
      <c r="W118" s="1">
        <v>85</v>
      </c>
      <c r="X118" s="1">
        <v>32</v>
      </c>
      <c r="Y118" s="1">
        <v>6</v>
      </c>
      <c r="Z118" s="1">
        <v>0</v>
      </c>
      <c r="AA118" s="1">
        <v>1</v>
      </c>
      <c r="AB118" s="1">
        <v>0</v>
      </c>
    </row>
    <row r="119" spans="1:28" x14ac:dyDescent="0.2">
      <c r="A119" s="1" t="s">
        <v>45</v>
      </c>
      <c r="B119" s="1" t="s">
        <v>30</v>
      </c>
      <c r="C119" s="1" t="s">
        <v>30</v>
      </c>
      <c r="D119" s="1" t="s">
        <v>26</v>
      </c>
      <c r="E119" s="1" t="s">
        <v>35</v>
      </c>
      <c r="F119" s="1" t="s">
        <v>35</v>
      </c>
      <c r="G119" s="1">
        <v>55.889904000000001</v>
      </c>
      <c r="H119" s="1">
        <v>-133.25000600000001</v>
      </c>
      <c r="I119" s="3">
        <v>43295</v>
      </c>
      <c r="J119" s="2">
        <v>0.25486111099999997</v>
      </c>
      <c r="K119" s="1">
        <v>1</v>
      </c>
      <c r="L119" s="1">
        <v>8</v>
      </c>
      <c r="M119" s="1">
        <v>246</v>
      </c>
      <c r="N119" s="1">
        <v>245.5</v>
      </c>
      <c r="O119" s="1">
        <v>0.87</v>
      </c>
      <c r="P119" s="1">
        <v>0.87</v>
      </c>
      <c r="Q119" s="1">
        <v>0.87</v>
      </c>
      <c r="R119" s="1">
        <v>38</v>
      </c>
      <c r="S119" s="1">
        <v>195</v>
      </c>
      <c r="T119" s="16">
        <v>307</v>
      </c>
      <c r="U119" s="16">
        <v>318</v>
      </c>
      <c r="V119" s="16">
        <v>300</v>
      </c>
      <c r="W119" s="1">
        <v>98</v>
      </c>
      <c r="X119" s="1">
        <v>72</v>
      </c>
      <c r="Y119" s="1">
        <v>1</v>
      </c>
      <c r="Z119" s="1">
        <v>0</v>
      </c>
      <c r="AA119" s="1">
        <v>1</v>
      </c>
      <c r="AB119" s="1">
        <v>1</v>
      </c>
    </row>
    <row r="120" spans="1:28" x14ac:dyDescent="0.2">
      <c r="A120" s="1" t="s">
        <v>45</v>
      </c>
      <c r="B120" s="1" t="s">
        <v>30</v>
      </c>
      <c r="C120" s="1" t="s">
        <v>30</v>
      </c>
      <c r="D120" s="1" t="s">
        <v>26</v>
      </c>
      <c r="E120" s="1" t="s">
        <v>35</v>
      </c>
      <c r="F120" s="1" t="s">
        <v>35</v>
      </c>
      <c r="G120" s="1">
        <v>55.889904000000001</v>
      </c>
      <c r="H120" s="1">
        <v>-133.25000600000001</v>
      </c>
      <c r="I120" s="3">
        <v>43295</v>
      </c>
      <c r="J120" s="2">
        <v>0.25486111099999997</v>
      </c>
      <c r="K120" s="1">
        <v>1</v>
      </c>
      <c r="L120" s="1">
        <v>9</v>
      </c>
      <c r="M120" s="1">
        <v>246</v>
      </c>
      <c r="N120" s="1">
        <v>245.5</v>
      </c>
      <c r="O120" s="1">
        <v>0.87</v>
      </c>
      <c r="P120" s="1">
        <v>0.87</v>
      </c>
      <c r="Q120" s="1">
        <v>0.87</v>
      </c>
      <c r="R120" s="1">
        <v>35</v>
      </c>
      <c r="S120" s="1">
        <v>195</v>
      </c>
      <c r="T120" s="16">
        <v>312</v>
      </c>
      <c r="U120" s="16">
        <v>316</v>
      </c>
      <c r="V120" s="16">
        <v>71</v>
      </c>
      <c r="W120" s="1">
        <v>101</v>
      </c>
      <c r="X120" s="1">
        <v>75</v>
      </c>
      <c r="Y120" s="1">
        <v>10</v>
      </c>
      <c r="Z120" s="1">
        <v>0</v>
      </c>
      <c r="AA120" s="1">
        <v>2</v>
      </c>
      <c r="AB120" s="1">
        <v>0</v>
      </c>
    </row>
    <row r="121" spans="1:28" x14ac:dyDescent="0.2">
      <c r="A121" s="1" t="s">
        <v>45</v>
      </c>
      <c r="B121" s="1" t="s">
        <v>30</v>
      </c>
      <c r="C121" s="1" t="s">
        <v>30</v>
      </c>
      <c r="D121" s="1" t="s">
        <v>26</v>
      </c>
      <c r="E121" s="1" t="s">
        <v>35</v>
      </c>
      <c r="F121" s="1" t="s">
        <v>35</v>
      </c>
      <c r="G121" s="1">
        <v>55.889904000000001</v>
      </c>
      <c r="H121" s="1">
        <v>-133.25000600000001</v>
      </c>
      <c r="I121" s="3">
        <v>43295</v>
      </c>
      <c r="J121" s="2">
        <v>0.25486111099999997</v>
      </c>
      <c r="K121" s="1">
        <v>1</v>
      </c>
      <c r="L121" s="1">
        <v>10</v>
      </c>
      <c r="M121" s="1">
        <v>246</v>
      </c>
      <c r="N121" s="1">
        <v>245.5</v>
      </c>
      <c r="O121" s="1">
        <v>0.87</v>
      </c>
      <c r="P121" s="1">
        <v>0.87</v>
      </c>
      <c r="Q121" s="1">
        <v>0.87</v>
      </c>
      <c r="R121" s="1">
        <v>48</v>
      </c>
      <c r="S121" s="1">
        <v>197</v>
      </c>
      <c r="T121" s="16">
        <v>318</v>
      </c>
      <c r="U121" s="16">
        <v>325</v>
      </c>
      <c r="V121" s="16">
        <v>100</v>
      </c>
      <c r="W121" s="1">
        <v>101</v>
      </c>
      <c r="X121" s="1">
        <v>40</v>
      </c>
      <c r="Y121" s="1">
        <v>2</v>
      </c>
      <c r="Z121" s="1">
        <v>0</v>
      </c>
      <c r="AA121" s="1">
        <v>0</v>
      </c>
      <c r="AB121" s="1">
        <v>0</v>
      </c>
    </row>
    <row r="122" spans="1:28" x14ac:dyDescent="0.2">
      <c r="A122" s="1" t="s">
        <v>45</v>
      </c>
      <c r="B122" s="1" t="s">
        <v>30</v>
      </c>
      <c r="C122" s="1" t="s">
        <v>30</v>
      </c>
      <c r="D122" s="1" t="s">
        <v>26</v>
      </c>
      <c r="E122" s="1" t="s">
        <v>35</v>
      </c>
      <c r="F122" s="1" t="s">
        <v>35</v>
      </c>
      <c r="G122" s="1">
        <v>55.889904000000001</v>
      </c>
      <c r="H122" s="1">
        <v>-133.25000600000001</v>
      </c>
      <c r="I122" s="3">
        <v>43295</v>
      </c>
      <c r="J122" s="2">
        <v>0.25486111099999997</v>
      </c>
      <c r="K122" s="1">
        <v>1</v>
      </c>
      <c r="L122" s="1">
        <v>11</v>
      </c>
      <c r="N122" s="1">
        <v>245.5</v>
      </c>
      <c r="O122" s="1">
        <v>0.87</v>
      </c>
      <c r="P122" s="1">
        <v>0.87</v>
      </c>
      <c r="Q122" s="1">
        <v>0.87</v>
      </c>
      <c r="T122" s="16">
        <v>311</v>
      </c>
      <c r="U122" s="16">
        <v>324</v>
      </c>
      <c r="V122" s="16">
        <v>203</v>
      </c>
      <c r="W122" s="1">
        <v>67</v>
      </c>
      <c r="X122" s="1">
        <v>56</v>
      </c>
      <c r="Y122" s="1">
        <v>2.5</v>
      </c>
      <c r="Z122" s="1">
        <v>1</v>
      </c>
      <c r="AA122" s="1">
        <v>1</v>
      </c>
      <c r="AB122" s="1">
        <v>0</v>
      </c>
    </row>
    <row r="123" spans="1:28" x14ac:dyDescent="0.2">
      <c r="A123" s="1" t="s">
        <v>46</v>
      </c>
      <c r="B123" s="1" t="s">
        <v>25</v>
      </c>
      <c r="C123" s="1" t="s">
        <v>25</v>
      </c>
      <c r="D123" s="1" t="s">
        <v>26</v>
      </c>
      <c r="E123" s="1" t="s">
        <v>35</v>
      </c>
      <c r="F123" s="1" t="s">
        <v>35</v>
      </c>
      <c r="G123" s="1">
        <v>55.21407</v>
      </c>
      <c r="H123" s="1">
        <v>-132.84723299999999</v>
      </c>
      <c r="I123" s="3">
        <v>43267</v>
      </c>
      <c r="J123" s="2">
        <v>0.45694444400000001</v>
      </c>
      <c r="K123" s="1">
        <v>1</v>
      </c>
      <c r="L123" s="1">
        <v>1</v>
      </c>
      <c r="M123" s="1">
        <v>357</v>
      </c>
      <c r="N123" s="1">
        <v>358.7</v>
      </c>
      <c r="O123" s="1">
        <v>-1.48</v>
      </c>
      <c r="P123" s="1">
        <f>(-0.88)*0.82</f>
        <v>-0.72159999999999991</v>
      </c>
      <c r="Q123" s="1">
        <f>(-0.88)*0.82</f>
        <v>-0.72159999999999991</v>
      </c>
      <c r="R123" s="1">
        <v>55</v>
      </c>
      <c r="S123" s="1">
        <v>272</v>
      </c>
      <c r="T123" s="16">
        <v>313</v>
      </c>
      <c r="U123" s="16">
        <v>353</v>
      </c>
      <c r="V123" s="16">
        <v>823</v>
      </c>
      <c r="W123" s="1">
        <v>66</v>
      </c>
      <c r="X123" s="1">
        <v>22</v>
      </c>
      <c r="Y123" s="1">
        <v>10</v>
      </c>
      <c r="Z123" s="1">
        <v>3</v>
      </c>
      <c r="AA123" s="1">
        <v>0</v>
      </c>
      <c r="AB123" s="1">
        <v>1</v>
      </c>
    </row>
    <row r="124" spans="1:28" x14ac:dyDescent="0.2">
      <c r="A124" s="1" t="s">
        <v>46</v>
      </c>
      <c r="B124" s="1" t="s">
        <v>25</v>
      </c>
      <c r="C124" s="1" t="s">
        <v>25</v>
      </c>
      <c r="D124" s="1" t="s">
        <v>26</v>
      </c>
      <c r="E124" s="1" t="s">
        <v>35</v>
      </c>
      <c r="F124" s="1" t="s">
        <v>35</v>
      </c>
      <c r="G124" s="1">
        <v>55.21407</v>
      </c>
      <c r="H124" s="1">
        <v>-132.84723299999999</v>
      </c>
      <c r="I124" s="3">
        <v>43267</v>
      </c>
      <c r="J124" s="2">
        <v>0.45694444400000001</v>
      </c>
      <c r="K124" s="1">
        <v>1</v>
      </c>
      <c r="L124" s="1">
        <v>2</v>
      </c>
      <c r="M124" s="1">
        <v>357</v>
      </c>
      <c r="N124" s="1">
        <v>358.7</v>
      </c>
      <c r="O124" s="1">
        <v>-1.48</v>
      </c>
      <c r="P124" s="1">
        <f>(-0.88)*0.82</f>
        <v>-0.72159999999999991</v>
      </c>
      <c r="Q124" s="1">
        <f>(-0.88)*0.82</f>
        <v>-0.72159999999999991</v>
      </c>
      <c r="R124" s="1">
        <v>75</v>
      </c>
      <c r="S124" s="1">
        <v>265</v>
      </c>
      <c r="T124" s="16">
        <v>308</v>
      </c>
      <c r="U124" s="16">
        <v>360</v>
      </c>
      <c r="V124" s="16">
        <v>1065</v>
      </c>
      <c r="W124" s="1">
        <v>75</v>
      </c>
      <c r="X124" s="1">
        <v>22</v>
      </c>
      <c r="Y124" s="1">
        <v>13</v>
      </c>
      <c r="Z124" s="1">
        <v>2</v>
      </c>
      <c r="AA124" s="1">
        <v>0</v>
      </c>
      <c r="AB124" s="1">
        <v>0</v>
      </c>
    </row>
    <row r="125" spans="1:28" x14ac:dyDescent="0.2">
      <c r="A125" s="1" t="s">
        <v>46</v>
      </c>
      <c r="B125" s="1" t="s">
        <v>25</v>
      </c>
      <c r="C125" s="1" t="s">
        <v>25</v>
      </c>
      <c r="D125" s="1" t="s">
        <v>26</v>
      </c>
      <c r="E125" s="1" t="s">
        <v>35</v>
      </c>
      <c r="F125" s="1" t="s">
        <v>35</v>
      </c>
      <c r="G125" s="1">
        <v>55.21407</v>
      </c>
      <c r="H125" s="1">
        <v>-132.84723299999999</v>
      </c>
      <c r="I125" s="3">
        <v>43267</v>
      </c>
      <c r="J125" s="2">
        <v>0.45694444400000001</v>
      </c>
      <c r="K125" s="1">
        <v>1</v>
      </c>
      <c r="L125" s="1">
        <v>3</v>
      </c>
      <c r="M125" s="1">
        <v>359</v>
      </c>
      <c r="N125" s="1">
        <v>358.7</v>
      </c>
      <c r="O125" s="1">
        <v>-1.48</v>
      </c>
      <c r="P125" s="1">
        <f t="shared" ref="P125:Q133" si="3">(-0.88)*0.82</f>
        <v>-0.72159999999999991</v>
      </c>
      <c r="Q125" s="1">
        <f t="shared" si="3"/>
        <v>-0.72159999999999991</v>
      </c>
      <c r="R125" s="1">
        <v>50</v>
      </c>
      <c r="S125" s="1">
        <v>287</v>
      </c>
      <c r="T125" s="16">
        <v>320</v>
      </c>
      <c r="U125" s="16">
        <v>343</v>
      </c>
      <c r="V125" s="16">
        <v>350</v>
      </c>
      <c r="W125" s="1">
        <v>96</v>
      </c>
      <c r="X125" s="1">
        <v>54</v>
      </c>
      <c r="Y125" s="1">
        <v>19</v>
      </c>
      <c r="Z125" s="1">
        <v>1</v>
      </c>
      <c r="AA125" s="1">
        <v>3</v>
      </c>
      <c r="AB125" s="1">
        <v>2</v>
      </c>
    </row>
    <row r="126" spans="1:28" x14ac:dyDescent="0.2">
      <c r="A126" s="1" t="s">
        <v>46</v>
      </c>
      <c r="B126" s="1" t="s">
        <v>25</v>
      </c>
      <c r="C126" s="1" t="s">
        <v>25</v>
      </c>
      <c r="D126" s="1" t="s">
        <v>26</v>
      </c>
      <c r="E126" s="1" t="s">
        <v>35</v>
      </c>
      <c r="F126" s="1" t="s">
        <v>35</v>
      </c>
      <c r="G126" s="1">
        <v>55.21407</v>
      </c>
      <c r="H126" s="1">
        <v>-132.84723299999999</v>
      </c>
      <c r="I126" s="3">
        <v>43267</v>
      </c>
      <c r="J126" s="2">
        <v>0.45694444400000001</v>
      </c>
      <c r="K126" s="1">
        <v>1</v>
      </c>
      <c r="L126" s="1">
        <v>4</v>
      </c>
      <c r="M126" s="1">
        <v>359</v>
      </c>
      <c r="N126" s="1">
        <v>358.7</v>
      </c>
      <c r="O126" s="1">
        <v>-1.48</v>
      </c>
      <c r="P126" s="1">
        <f t="shared" si="3"/>
        <v>-0.72159999999999991</v>
      </c>
      <c r="Q126" s="1">
        <f t="shared" si="3"/>
        <v>-0.72159999999999991</v>
      </c>
      <c r="R126" s="1">
        <v>66</v>
      </c>
      <c r="S126" s="1">
        <v>287</v>
      </c>
      <c r="T126" s="16">
        <v>312</v>
      </c>
      <c r="U126" s="16">
        <v>332</v>
      </c>
      <c r="V126" s="16">
        <v>398</v>
      </c>
      <c r="W126" s="1">
        <v>95</v>
      </c>
      <c r="X126" s="1">
        <v>60</v>
      </c>
      <c r="Y126" s="1">
        <v>20</v>
      </c>
      <c r="Z126" s="1">
        <v>1</v>
      </c>
      <c r="AA126" s="1">
        <v>0</v>
      </c>
      <c r="AB126" s="1">
        <v>0</v>
      </c>
    </row>
    <row r="127" spans="1:28" x14ac:dyDescent="0.2">
      <c r="A127" s="1" t="s">
        <v>46</v>
      </c>
      <c r="B127" s="1" t="s">
        <v>25</v>
      </c>
      <c r="C127" s="1" t="s">
        <v>25</v>
      </c>
      <c r="D127" s="1" t="s">
        <v>26</v>
      </c>
      <c r="E127" s="1" t="s">
        <v>35</v>
      </c>
      <c r="F127" s="1" t="s">
        <v>35</v>
      </c>
      <c r="G127" s="1">
        <v>55.21407</v>
      </c>
      <c r="H127" s="1">
        <v>-132.84723299999999</v>
      </c>
      <c r="I127" s="3">
        <v>43267</v>
      </c>
      <c r="J127" s="2">
        <v>0.45694444400000001</v>
      </c>
      <c r="K127" s="1">
        <v>1</v>
      </c>
      <c r="L127" s="1">
        <v>5</v>
      </c>
      <c r="M127" s="1">
        <v>360</v>
      </c>
      <c r="N127" s="1">
        <v>358.7</v>
      </c>
      <c r="O127" s="1">
        <v>-1.48</v>
      </c>
      <c r="P127" s="1">
        <f t="shared" si="3"/>
        <v>-0.72159999999999991</v>
      </c>
      <c r="Q127" s="1">
        <f t="shared" si="3"/>
        <v>-0.72159999999999991</v>
      </c>
      <c r="R127" s="1">
        <v>56</v>
      </c>
      <c r="S127" s="1">
        <v>272</v>
      </c>
      <c r="T127" s="16">
        <v>296</v>
      </c>
      <c r="U127" s="16">
        <v>320</v>
      </c>
      <c r="V127" s="16">
        <v>500</v>
      </c>
      <c r="W127" s="1">
        <v>51</v>
      </c>
      <c r="X127" s="1">
        <v>49</v>
      </c>
      <c r="Y127" s="1">
        <v>25</v>
      </c>
      <c r="Z127" s="1">
        <v>0</v>
      </c>
      <c r="AA127" s="1">
        <v>1</v>
      </c>
      <c r="AB127" s="1">
        <v>0</v>
      </c>
    </row>
    <row r="128" spans="1:28" x14ac:dyDescent="0.2">
      <c r="A128" s="1" t="s">
        <v>46</v>
      </c>
      <c r="B128" s="1" t="s">
        <v>25</v>
      </c>
      <c r="C128" s="1" t="s">
        <v>25</v>
      </c>
      <c r="D128" s="1" t="s">
        <v>26</v>
      </c>
      <c r="E128" s="1" t="s">
        <v>35</v>
      </c>
      <c r="F128" s="1" t="s">
        <v>35</v>
      </c>
      <c r="G128" s="1">
        <v>55.21407</v>
      </c>
      <c r="H128" s="1">
        <v>-132.84723299999999</v>
      </c>
      <c r="I128" s="3">
        <v>43267</v>
      </c>
      <c r="J128" s="2">
        <v>0.45694444400000001</v>
      </c>
      <c r="K128" s="1">
        <v>1</v>
      </c>
      <c r="L128" s="1">
        <v>6</v>
      </c>
      <c r="M128" s="1">
        <v>360</v>
      </c>
      <c r="N128" s="1">
        <v>358.7</v>
      </c>
      <c r="O128" s="1">
        <v>-1.48</v>
      </c>
      <c r="P128" s="1">
        <f t="shared" si="3"/>
        <v>-0.72159999999999991</v>
      </c>
      <c r="Q128" s="1">
        <f t="shared" si="3"/>
        <v>-0.72159999999999991</v>
      </c>
      <c r="R128" s="1">
        <v>60</v>
      </c>
      <c r="S128" s="1">
        <v>273</v>
      </c>
      <c r="T128" s="16">
        <v>301</v>
      </c>
      <c r="U128" s="16">
        <v>306</v>
      </c>
      <c r="V128" s="16">
        <v>211</v>
      </c>
      <c r="W128" s="1">
        <v>103</v>
      </c>
      <c r="X128" s="1">
        <v>79</v>
      </c>
      <c r="Y128" s="1">
        <v>62</v>
      </c>
      <c r="Z128" s="1">
        <v>0</v>
      </c>
      <c r="AA128" s="1">
        <v>0</v>
      </c>
      <c r="AB128" s="1">
        <v>0</v>
      </c>
    </row>
    <row r="129" spans="1:28" x14ac:dyDescent="0.2">
      <c r="A129" s="1" t="s">
        <v>46</v>
      </c>
      <c r="B129" s="1" t="s">
        <v>25</v>
      </c>
      <c r="C129" s="1" t="s">
        <v>25</v>
      </c>
      <c r="D129" s="1" t="s">
        <v>26</v>
      </c>
      <c r="E129" s="1" t="s">
        <v>35</v>
      </c>
      <c r="F129" s="1" t="s">
        <v>35</v>
      </c>
      <c r="G129" s="1">
        <v>55.21407</v>
      </c>
      <c r="H129" s="1">
        <v>-132.84723299999999</v>
      </c>
      <c r="I129" s="3">
        <v>43267</v>
      </c>
      <c r="J129" s="2">
        <v>0.45694444400000001</v>
      </c>
      <c r="K129" s="1">
        <v>1</v>
      </c>
      <c r="L129" s="1">
        <v>7</v>
      </c>
      <c r="M129" s="1">
        <v>359</v>
      </c>
      <c r="N129" s="1">
        <v>358.7</v>
      </c>
      <c r="O129" s="1">
        <v>-1.48</v>
      </c>
      <c r="P129" s="1">
        <f t="shared" si="3"/>
        <v>-0.72159999999999991</v>
      </c>
      <c r="Q129" s="1">
        <f t="shared" si="3"/>
        <v>-0.72159999999999991</v>
      </c>
      <c r="R129" s="1">
        <v>73</v>
      </c>
      <c r="S129" s="1">
        <v>278</v>
      </c>
      <c r="T129" s="16">
        <v>305</v>
      </c>
      <c r="U129" s="16">
        <v>312</v>
      </c>
      <c r="V129" s="16">
        <v>155</v>
      </c>
      <c r="W129" s="1">
        <v>113</v>
      </c>
      <c r="X129" s="1">
        <v>80</v>
      </c>
      <c r="Y129" s="1">
        <v>32</v>
      </c>
      <c r="Z129" s="1">
        <v>2</v>
      </c>
      <c r="AA129" s="1">
        <v>0</v>
      </c>
      <c r="AB129" s="1">
        <v>0</v>
      </c>
    </row>
    <row r="130" spans="1:28" x14ac:dyDescent="0.2">
      <c r="A130" s="1" t="s">
        <v>46</v>
      </c>
      <c r="B130" s="1" t="s">
        <v>25</v>
      </c>
      <c r="C130" s="1" t="s">
        <v>25</v>
      </c>
      <c r="D130" s="1" t="s">
        <v>26</v>
      </c>
      <c r="E130" s="1" t="s">
        <v>35</v>
      </c>
      <c r="F130" s="1" t="s">
        <v>35</v>
      </c>
      <c r="G130" s="1">
        <v>55.21407</v>
      </c>
      <c r="H130" s="1">
        <v>-132.84723299999999</v>
      </c>
      <c r="I130" s="3">
        <v>43267</v>
      </c>
      <c r="J130" s="2">
        <v>0.45694444400000001</v>
      </c>
      <c r="K130" s="1">
        <v>1</v>
      </c>
      <c r="L130" s="1">
        <v>8</v>
      </c>
      <c r="M130" s="1">
        <v>359</v>
      </c>
      <c r="N130" s="1">
        <v>358.7</v>
      </c>
      <c r="O130" s="1">
        <v>-1.48</v>
      </c>
      <c r="P130" s="1">
        <f t="shared" si="3"/>
        <v>-0.72159999999999991</v>
      </c>
      <c r="Q130" s="1">
        <f t="shared" si="3"/>
        <v>-0.72159999999999991</v>
      </c>
      <c r="R130" s="1">
        <v>79</v>
      </c>
      <c r="S130" s="1">
        <v>283</v>
      </c>
      <c r="T130" s="16">
        <v>302</v>
      </c>
      <c r="U130" s="16">
        <v>323</v>
      </c>
      <c r="V130" s="16">
        <v>440</v>
      </c>
      <c r="W130" s="1">
        <v>70</v>
      </c>
      <c r="X130" s="1">
        <v>49</v>
      </c>
      <c r="Y130" s="1">
        <v>10</v>
      </c>
      <c r="Z130" s="1">
        <v>1</v>
      </c>
      <c r="AA130" s="1">
        <v>0</v>
      </c>
      <c r="AB130" s="1">
        <v>0</v>
      </c>
    </row>
    <row r="131" spans="1:28" x14ac:dyDescent="0.2">
      <c r="A131" s="1" t="s">
        <v>46</v>
      </c>
      <c r="B131" s="1" t="s">
        <v>25</v>
      </c>
      <c r="C131" s="1" t="s">
        <v>25</v>
      </c>
      <c r="D131" s="1" t="s">
        <v>26</v>
      </c>
      <c r="E131" s="1" t="s">
        <v>35</v>
      </c>
      <c r="F131" s="1" t="s">
        <v>35</v>
      </c>
      <c r="G131" s="1">
        <v>55.21407</v>
      </c>
      <c r="H131" s="1">
        <v>-132.84723299999999</v>
      </c>
      <c r="I131" s="3">
        <v>43267</v>
      </c>
      <c r="J131" s="2">
        <v>0.45694444400000001</v>
      </c>
      <c r="K131" s="1">
        <v>1</v>
      </c>
      <c r="L131" s="1">
        <v>9</v>
      </c>
      <c r="M131" s="1">
        <v>358</v>
      </c>
      <c r="N131" s="1">
        <v>358.7</v>
      </c>
      <c r="O131" s="1">
        <v>-1.48</v>
      </c>
      <c r="P131" s="1">
        <f t="shared" si="3"/>
        <v>-0.72159999999999991</v>
      </c>
      <c r="Q131" s="1">
        <f t="shared" si="3"/>
        <v>-0.72159999999999991</v>
      </c>
      <c r="R131" s="1">
        <v>88</v>
      </c>
      <c r="S131" s="1">
        <v>272</v>
      </c>
      <c r="T131" s="16">
        <v>304</v>
      </c>
      <c r="U131" s="16">
        <v>318</v>
      </c>
      <c r="V131" s="16">
        <v>293</v>
      </c>
      <c r="W131" s="1">
        <v>83</v>
      </c>
      <c r="X131" s="1">
        <v>29</v>
      </c>
      <c r="Y131" s="1">
        <v>20</v>
      </c>
      <c r="Z131" s="1">
        <v>1</v>
      </c>
      <c r="AA131" s="1">
        <v>0</v>
      </c>
      <c r="AB131" s="1">
        <v>0</v>
      </c>
    </row>
    <row r="132" spans="1:28" x14ac:dyDescent="0.2">
      <c r="A132" s="1" t="s">
        <v>46</v>
      </c>
      <c r="B132" s="1" t="s">
        <v>25</v>
      </c>
      <c r="C132" s="1" t="s">
        <v>25</v>
      </c>
      <c r="D132" s="1" t="s">
        <v>26</v>
      </c>
      <c r="E132" s="1" t="s">
        <v>35</v>
      </c>
      <c r="F132" s="1" t="s">
        <v>35</v>
      </c>
      <c r="G132" s="1">
        <v>55.21407</v>
      </c>
      <c r="H132" s="1">
        <v>-132.84723299999999</v>
      </c>
      <c r="I132" s="3">
        <v>43267</v>
      </c>
      <c r="J132" s="2">
        <v>0.45694444400000001</v>
      </c>
      <c r="K132" s="1">
        <v>1</v>
      </c>
      <c r="L132" s="1">
        <v>10</v>
      </c>
      <c r="M132" s="1">
        <v>359</v>
      </c>
      <c r="N132" s="1">
        <v>358.7</v>
      </c>
      <c r="O132" s="1">
        <v>-1.48</v>
      </c>
      <c r="P132" s="1">
        <f t="shared" si="3"/>
        <v>-0.72159999999999991</v>
      </c>
      <c r="Q132" s="1">
        <f t="shared" si="3"/>
        <v>-0.72159999999999991</v>
      </c>
      <c r="R132" s="1">
        <v>96</v>
      </c>
      <c r="S132" s="1">
        <v>267</v>
      </c>
      <c r="T132" s="16">
        <v>327</v>
      </c>
      <c r="U132" s="16">
        <v>331</v>
      </c>
      <c r="V132" s="16">
        <v>117</v>
      </c>
      <c r="W132" s="1">
        <v>98</v>
      </c>
      <c r="X132" s="1">
        <v>14</v>
      </c>
      <c r="Y132" s="1">
        <v>22</v>
      </c>
      <c r="Z132" s="1">
        <v>2</v>
      </c>
      <c r="AA132" s="1">
        <v>3</v>
      </c>
      <c r="AB132" s="1">
        <v>0</v>
      </c>
    </row>
    <row r="133" spans="1:28" x14ac:dyDescent="0.2">
      <c r="A133" s="1" t="s">
        <v>46</v>
      </c>
      <c r="B133" s="1" t="s">
        <v>25</v>
      </c>
      <c r="C133" s="1" t="s">
        <v>25</v>
      </c>
      <c r="D133" s="1" t="s">
        <v>26</v>
      </c>
      <c r="E133" s="1" t="s">
        <v>35</v>
      </c>
      <c r="F133" s="1" t="s">
        <v>35</v>
      </c>
      <c r="G133" s="1">
        <v>55.21407</v>
      </c>
      <c r="H133" s="1">
        <v>-132.84723299999999</v>
      </c>
      <c r="I133" s="3">
        <v>43267</v>
      </c>
      <c r="J133" s="2">
        <v>0.45694444400000001</v>
      </c>
      <c r="K133" s="1">
        <v>1</v>
      </c>
      <c r="L133" s="1">
        <v>11</v>
      </c>
      <c r="N133" s="1">
        <v>358.7</v>
      </c>
      <c r="O133" s="1">
        <v>-1.48</v>
      </c>
      <c r="P133" s="1">
        <f t="shared" si="3"/>
        <v>-0.72159999999999991</v>
      </c>
      <c r="Q133" s="1">
        <f t="shared" si="3"/>
        <v>-0.72159999999999991</v>
      </c>
      <c r="T133" s="16">
        <v>330</v>
      </c>
      <c r="U133" s="16">
        <v>340</v>
      </c>
      <c r="V133" s="16">
        <v>190</v>
      </c>
      <c r="W133" s="1">
        <v>54</v>
      </c>
      <c r="X133" s="1">
        <v>80</v>
      </c>
      <c r="Y133" s="1">
        <v>4</v>
      </c>
      <c r="Z133" s="1">
        <v>1</v>
      </c>
      <c r="AA133" s="1">
        <v>0</v>
      </c>
      <c r="AB133" s="1">
        <v>0</v>
      </c>
    </row>
    <row r="134" spans="1:28" x14ac:dyDescent="0.2">
      <c r="A134" s="1" t="s">
        <v>47</v>
      </c>
      <c r="B134" s="1" t="s">
        <v>25</v>
      </c>
      <c r="C134" s="1" t="s">
        <v>25</v>
      </c>
      <c r="D134" s="1" t="s">
        <v>26</v>
      </c>
      <c r="E134" s="1" t="s">
        <v>33</v>
      </c>
      <c r="F134" s="1" t="s">
        <v>33</v>
      </c>
      <c r="G134" s="1">
        <v>55.247154999999999</v>
      </c>
      <c r="H134" s="1">
        <v>-132.87913699999999</v>
      </c>
      <c r="I134" s="3">
        <v>43266</v>
      </c>
      <c r="J134" s="2">
        <v>0.30833333299999999</v>
      </c>
      <c r="K134" s="1">
        <v>1</v>
      </c>
      <c r="L134" s="1">
        <v>1</v>
      </c>
      <c r="M134" s="1">
        <v>404</v>
      </c>
      <c r="N134" s="1">
        <v>403.4</v>
      </c>
      <c r="O134" s="1">
        <v>-1.74</v>
      </c>
      <c r="P134" s="1">
        <f>(-2.63)*0.82</f>
        <v>-2.1565999999999996</v>
      </c>
      <c r="Q134" s="1">
        <v>-1.595</v>
      </c>
      <c r="R134" s="1">
        <v>125</v>
      </c>
      <c r="S134" s="1">
        <v>221</v>
      </c>
      <c r="T134" s="16">
        <v>376</v>
      </c>
      <c r="U134" s="16">
        <v>393</v>
      </c>
      <c r="V134" s="16">
        <v>230</v>
      </c>
      <c r="W134" s="1">
        <v>33</v>
      </c>
      <c r="X134" s="1">
        <v>45</v>
      </c>
      <c r="Y134" s="1">
        <v>12</v>
      </c>
      <c r="Z134" s="1">
        <v>0</v>
      </c>
      <c r="AA134" s="1">
        <v>1</v>
      </c>
      <c r="AB134" s="1">
        <v>0</v>
      </c>
    </row>
    <row r="135" spans="1:28" x14ac:dyDescent="0.2">
      <c r="A135" s="1" t="s">
        <v>47</v>
      </c>
      <c r="B135" s="1" t="s">
        <v>25</v>
      </c>
      <c r="C135" s="1" t="s">
        <v>25</v>
      </c>
      <c r="D135" s="1" t="s">
        <v>26</v>
      </c>
      <c r="E135" s="1" t="s">
        <v>33</v>
      </c>
      <c r="F135" s="1" t="s">
        <v>33</v>
      </c>
      <c r="G135" s="1">
        <v>55.247154999999999</v>
      </c>
      <c r="H135" s="1">
        <v>-132.87913699999999</v>
      </c>
      <c r="I135" s="3">
        <v>43266</v>
      </c>
      <c r="J135" s="2">
        <v>0.30833333299999999</v>
      </c>
      <c r="K135" s="1">
        <v>1</v>
      </c>
      <c r="L135" s="1">
        <v>2</v>
      </c>
      <c r="M135" s="1">
        <v>404</v>
      </c>
      <c r="N135" s="1">
        <v>403.4</v>
      </c>
      <c r="O135" s="1">
        <v>-1.74</v>
      </c>
      <c r="P135" s="1">
        <f>(-2.63)*0.82</f>
        <v>-2.1565999999999996</v>
      </c>
      <c r="Q135" s="1">
        <v>-1.595</v>
      </c>
      <c r="R135" s="1">
        <v>100</v>
      </c>
      <c r="S135" s="1">
        <v>222</v>
      </c>
      <c r="T135" s="16">
        <v>380</v>
      </c>
      <c r="U135" s="16">
        <v>388</v>
      </c>
      <c r="V135" s="16">
        <v>200</v>
      </c>
      <c r="W135" s="1">
        <v>42</v>
      </c>
      <c r="X135" s="1">
        <v>17</v>
      </c>
      <c r="Y135" s="1">
        <v>18</v>
      </c>
      <c r="Z135" s="1">
        <v>0</v>
      </c>
      <c r="AA135" s="1">
        <v>0</v>
      </c>
      <c r="AB135" s="1">
        <v>0</v>
      </c>
    </row>
    <row r="136" spans="1:28" x14ac:dyDescent="0.2">
      <c r="A136" s="1" t="s">
        <v>47</v>
      </c>
      <c r="B136" s="1" t="s">
        <v>25</v>
      </c>
      <c r="C136" s="1" t="s">
        <v>25</v>
      </c>
      <c r="D136" s="1" t="s">
        <v>26</v>
      </c>
      <c r="E136" s="1" t="s">
        <v>33</v>
      </c>
      <c r="F136" s="1" t="s">
        <v>33</v>
      </c>
      <c r="G136" s="1">
        <v>55.247154999999999</v>
      </c>
      <c r="H136" s="1">
        <v>-132.87913699999999</v>
      </c>
      <c r="I136" s="3">
        <v>43266</v>
      </c>
      <c r="J136" s="2">
        <v>0.30833333299999999</v>
      </c>
      <c r="K136" s="1">
        <v>1</v>
      </c>
      <c r="L136" s="1">
        <v>3</v>
      </c>
      <c r="M136" s="1">
        <v>404</v>
      </c>
      <c r="N136" s="1">
        <v>403.4</v>
      </c>
      <c r="O136" s="1">
        <v>-1.74</v>
      </c>
      <c r="P136" s="1">
        <f>(-2.63)*0.82</f>
        <v>-2.1565999999999996</v>
      </c>
      <c r="Q136" s="1">
        <v>-1.595</v>
      </c>
      <c r="R136" s="1">
        <v>90</v>
      </c>
      <c r="S136" s="1">
        <v>227</v>
      </c>
      <c r="T136" s="16">
        <v>360</v>
      </c>
      <c r="U136" s="16">
        <v>372</v>
      </c>
      <c r="V136" s="16">
        <v>236</v>
      </c>
      <c r="W136" s="1">
        <v>55</v>
      </c>
      <c r="X136" s="1">
        <v>32</v>
      </c>
      <c r="Y136" s="1">
        <v>8</v>
      </c>
      <c r="Z136" s="1">
        <v>0</v>
      </c>
      <c r="AA136" s="1">
        <v>2</v>
      </c>
      <c r="AB136" s="1">
        <v>0</v>
      </c>
    </row>
    <row r="137" spans="1:28" x14ac:dyDescent="0.2">
      <c r="A137" s="1" t="s">
        <v>47</v>
      </c>
      <c r="B137" s="1" t="s">
        <v>25</v>
      </c>
      <c r="C137" s="1" t="s">
        <v>25</v>
      </c>
      <c r="D137" s="1" t="s">
        <v>26</v>
      </c>
      <c r="E137" s="1" t="s">
        <v>33</v>
      </c>
      <c r="F137" s="1" t="s">
        <v>33</v>
      </c>
      <c r="G137" s="1">
        <v>55.247154999999999</v>
      </c>
      <c r="H137" s="1">
        <v>-132.87913699999999</v>
      </c>
      <c r="I137" s="3">
        <v>43266</v>
      </c>
      <c r="J137" s="2">
        <v>0.30833333299999999</v>
      </c>
      <c r="K137" s="1">
        <v>1</v>
      </c>
      <c r="L137" s="1">
        <v>4</v>
      </c>
      <c r="M137" s="1">
        <v>405</v>
      </c>
      <c r="N137" s="1">
        <v>403.4</v>
      </c>
      <c r="O137" s="1">
        <v>-1.74</v>
      </c>
      <c r="P137" s="1">
        <f t="shared" ref="P137:P144" si="4">(-2.63)*0.82</f>
        <v>-2.1565999999999996</v>
      </c>
      <c r="Q137" s="1">
        <v>-1.595</v>
      </c>
      <c r="R137" s="1">
        <v>110</v>
      </c>
      <c r="S137" s="1">
        <v>259</v>
      </c>
      <c r="T137" s="16">
        <v>346</v>
      </c>
      <c r="U137" s="16">
        <v>359</v>
      </c>
      <c r="V137" s="16">
        <v>330</v>
      </c>
      <c r="W137" s="1">
        <v>69</v>
      </c>
      <c r="X137" s="1">
        <v>63</v>
      </c>
      <c r="Y137" s="1">
        <v>12</v>
      </c>
      <c r="Z137" s="1">
        <v>2</v>
      </c>
      <c r="AA137" s="1">
        <v>0</v>
      </c>
      <c r="AB137" s="1">
        <v>0</v>
      </c>
    </row>
    <row r="138" spans="1:28" x14ac:dyDescent="0.2">
      <c r="A138" s="1" t="s">
        <v>47</v>
      </c>
      <c r="B138" s="1" t="s">
        <v>25</v>
      </c>
      <c r="C138" s="1" t="s">
        <v>25</v>
      </c>
      <c r="D138" s="1" t="s">
        <v>26</v>
      </c>
      <c r="E138" s="1" t="s">
        <v>33</v>
      </c>
      <c r="F138" s="1" t="s">
        <v>33</v>
      </c>
      <c r="G138" s="1">
        <v>55.247154999999999</v>
      </c>
      <c r="H138" s="1">
        <v>-132.87913699999999</v>
      </c>
      <c r="I138" s="3">
        <v>43266</v>
      </c>
      <c r="J138" s="2">
        <v>0.30833333299999999</v>
      </c>
      <c r="K138" s="1">
        <v>1</v>
      </c>
      <c r="L138" s="1">
        <v>5</v>
      </c>
      <c r="M138" s="1">
        <v>404</v>
      </c>
      <c r="N138" s="1">
        <v>403.4</v>
      </c>
      <c r="O138" s="1">
        <v>-1.74</v>
      </c>
      <c r="P138" s="1">
        <f t="shared" si="4"/>
        <v>-2.1565999999999996</v>
      </c>
      <c r="Q138" s="1">
        <v>-1.595</v>
      </c>
      <c r="R138" s="1">
        <v>82</v>
      </c>
      <c r="S138" s="1">
        <v>230</v>
      </c>
      <c r="T138" s="16">
        <v>362</v>
      </c>
      <c r="U138" s="16">
        <v>367</v>
      </c>
      <c r="V138" s="16">
        <v>90</v>
      </c>
      <c r="W138" s="1">
        <v>61</v>
      </c>
      <c r="X138" s="1">
        <v>16</v>
      </c>
      <c r="Y138" s="1">
        <v>16</v>
      </c>
      <c r="Z138" s="1">
        <v>1</v>
      </c>
      <c r="AA138" s="1">
        <v>1</v>
      </c>
      <c r="AB138" s="1">
        <v>0</v>
      </c>
    </row>
    <row r="139" spans="1:28" x14ac:dyDescent="0.2">
      <c r="A139" s="1" t="s">
        <v>47</v>
      </c>
      <c r="B139" s="1" t="s">
        <v>25</v>
      </c>
      <c r="C139" s="1" t="s">
        <v>25</v>
      </c>
      <c r="D139" s="1" t="s">
        <v>26</v>
      </c>
      <c r="E139" s="1" t="s">
        <v>33</v>
      </c>
      <c r="F139" s="1" t="s">
        <v>33</v>
      </c>
      <c r="G139" s="1">
        <v>55.247154999999999</v>
      </c>
      <c r="H139" s="1">
        <v>-132.87913699999999</v>
      </c>
      <c r="I139" s="3">
        <v>43266</v>
      </c>
      <c r="J139" s="2">
        <v>0.30833333299999999</v>
      </c>
      <c r="K139" s="1">
        <v>1</v>
      </c>
      <c r="L139" s="1">
        <v>6</v>
      </c>
      <c r="M139" s="1">
        <v>403</v>
      </c>
      <c r="N139" s="1">
        <v>403.4</v>
      </c>
      <c r="O139" s="1">
        <v>-1.74</v>
      </c>
      <c r="P139" s="1">
        <f t="shared" si="4"/>
        <v>-2.1565999999999996</v>
      </c>
      <c r="Q139" s="1">
        <v>-1.595</v>
      </c>
      <c r="R139" s="1">
        <v>101</v>
      </c>
      <c r="S139" s="1">
        <v>238</v>
      </c>
      <c r="T139" s="16">
        <v>369</v>
      </c>
      <c r="U139" s="16">
        <v>370</v>
      </c>
      <c r="V139" s="16">
        <v>64</v>
      </c>
      <c r="W139" s="1">
        <v>70</v>
      </c>
      <c r="X139" s="1">
        <v>32</v>
      </c>
      <c r="Y139" s="1">
        <v>11</v>
      </c>
      <c r="Z139" s="1">
        <v>2</v>
      </c>
      <c r="AA139" s="1">
        <v>2</v>
      </c>
      <c r="AB139" s="1">
        <v>0</v>
      </c>
    </row>
    <row r="140" spans="1:28" x14ac:dyDescent="0.2">
      <c r="A140" s="1" t="s">
        <v>47</v>
      </c>
      <c r="B140" s="1" t="s">
        <v>25</v>
      </c>
      <c r="C140" s="1" t="s">
        <v>25</v>
      </c>
      <c r="D140" s="1" t="s">
        <v>26</v>
      </c>
      <c r="E140" s="1" t="s">
        <v>33</v>
      </c>
      <c r="F140" s="1" t="s">
        <v>33</v>
      </c>
      <c r="G140" s="1">
        <v>55.247154999999999</v>
      </c>
      <c r="H140" s="1">
        <v>-132.87913699999999</v>
      </c>
      <c r="I140" s="3">
        <v>43266</v>
      </c>
      <c r="J140" s="2">
        <v>0.30833333299999999</v>
      </c>
      <c r="K140" s="1">
        <v>1</v>
      </c>
      <c r="L140" s="1">
        <v>7</v>
      </c>
      <c r="M140" s="1">
        <v>403</v>
      </c>
      <c r="N140" s="1">
        <v>403.4</v>
      </c>
      <c r="O140" s="1">
        <v>-1.74</v>
      </c>
      <c r="P140" s="1">
        <f t="shared" si="4"/>
        <v>-2.1565999999999996</v>
      </c>
      <c r="Q140" s="1">
        <v>-1.595</v>
      </c>
      <c r="R140" s="1">
        <v>102</v>
      </c>
      <c r="S140" s="1">
        <v>227</v>
      </c>
      <c r="T140" s="16">
        <v>359</v>
      </c>
      <c r="U140" s="16">
        <v>359</v>
      </c>
      <c r="V140" s="16">
        <v>110</v>
      </c>
      <c r="W140" s="1">
        <v>58</v>
      </c>
      <c r="X140" s="1">
        <v>60</v>
      </c>
      <c r="Y140" s="1">
        <v>15</v>
      </c>
      <c r="Z140" s="1">
        <v>0</v>
      </c>
      <c r="AA140" s="1">
        <v>0</v>
      </c>
      <c r="AB140" s="1">
        <v>0</v>
      </c>
    </row>
    <row r="141" spans="1:28" x14ac:dyDescent="0.2">
      <c r="A141" s="1" t="s">
        <v>47</v>
      </c>
      <c r="B141" s="1" t="s">
        <v>25</v>
      </c>
      <c r="C141" s="1" t="s">
        <v>25</v>
      </c>
      <c r="D141" s="1" t="s">
        <v>26</v>
      </c>
      <c r="E141" s="1" t="s">
        <v>33</v>
      </c>
      <c r="F141" s="1" t="s">
        <v>33</v>
      </c>
      <c r="G141" s="1">
        <v>55.247154999999999</v>
      </c>
      <c r="H141" s="1">
        <v>-132.87913699999999</v>
      </c>
      <c r="I141" s="3">
        <v>43266</v>
      </c>
      <c r="J141" s="2">
        <v>0.30833333299999999</v>
      </c>
      <c r="K141" s="1">
        <v>1</v>
      </c>
      <c r="L141" s="1">
        <v>8</v>
      </c>
      <c r="M141" s="1">
        <v>404</v>
      </c>
      <c r="N141" s="1">
        <v>403.4</v>
      </c>
      <c r="O141" s="1">
        <v>-1.74</v>
      </c>
      <c r="P141" s="1">
        <f t="shared" si="4"/>
        <v>-2.1565999999999996</v>
      </c>
      <c r="Q141" s="1">
        <v>-1.595</v>
      </c>
      <c r="R141" s="1">
        <v>83</v>
      </c>
      <c r="S141" s="1">
        <v>226</v>
      </c>
      <c r="T141" s="16">
        <v>374</v>
      </c>
      <c r="U141" s="16">
        <v>374</v>
      </c>
      <c r="V141" s="16">
        <v>19</v>
      </c>
      <c r="W141" s="1">
        <v>86</v>
      </c>
      <c r="X141" s="1">
        <v>33</v>
      </c>
      <c r="Y141" s="1">
        <v>9</v>
      </c>
      <c r="Z141" s="1">
        <v>0</v>
      </c>
      <c r="AA141" s="1">
        <v>0</v>
      </c>
      <c r="AB141" s="1">
        <v>0</v>
      </c>
    </row>
    <row r="142" spans="1:28" x14ac:dyDescent="0.2">
      <c r="A142" s="1" t="s">
        <v>47</v>
      </c>
      <c r="B142" s="1" t="s">
        <v>25</v>
      </c>
      <c r="C142" s="1" t="s">
        <v>25</v>
      </c>
      <c r="D142" s="1" t="s">
        <v>26</v>
      </c>
      <c r="E142" s="1" t="s">
        <v>33</v>
      </c>
      <c r="F142" s="1" t="s">
        <v>33</v>
      </c>
      <c r="G142" s="1">
        <v>55.247154999999999</v>
      </c>
      <c r="H142" s="1">
        <v>-132.87913699999999</v>
      </c>
      <c r="I142" s="3">
        <v>43266</v>
      </c>
      <c r="J142" s="2">
        <v>0.30833333299999999</v>
      </c>
      <c r="K142" s="1">
        <v>1</v>
      </c>
      <c r="L142" s="1">
        <v>9</v>
      </c>
      <c r="M142" s="1">
        <v>401</v>
      </c>
      <c r="N142" s="1">
        <v>403.4</v>
      </c>
      <c r="O142" s="1">
        <v>-1.74</v>
      </c>
      <c r="P142" s="1">
        <f t="shared" si="4"/>
        <v>-2.1565999999999996</v>
      </c>
      <c r="Q142" s="1">
        <v>-1.595</v>
      </c>
      <c r="R142" s="1">
        <v>84</v>
      </c>
      <c r="S142" s="1">
        <v>221</v>
      </c>
      <c r="T142" s="16">
        <v>370</v>
      </c>
      <c r="U142" s="16">
        <v>374</v>
      </c>
      <c r="V142" s="16">
        <v>63</v>
      </c>
      <c r="W142" s="1">
        <v>69</v>
      </c>
      <c r="X142" s="1">
        <v>34</v>
      </c>
      <c r="Y142" s="1">
        <v>10</v>
      </c>
      <c r="Z142" s="1">
        <v>2</v>
      </c>
      <c r="AA142" s="1">
        <v>2</v>
      </c>
      <c r="AB142" s="1">
        <v>0</v>
      </c>
    </row>
    <row r="143" spans="1:28" x14ac:dyDescent="0.2">
      <c r="A143" s="1" t="s">
        <v>47</v>
      </c>
      <c r="B143" s="1" t="s">
        <v>25</v>
      </c>
      <c r="C143" s="1" t="s">
        <v>25</v>
      </c>
      <c r="D143" s="1" t="s">
        <v>26</v>
      </c>
      <c r="E143" s="1" t="s">
        <v>33</v>
      </c>
      <c r="F143" s="1" t="s">
        <v>33</v>
      </c>
      <c r="G143" s="1">
        <v>55.247154999999999</v>
      </c>
      <c r="H143" s="1">
        <v>-132.87913699999999</v>
      </c>
      <c r="I143" s="3">
        <v>43266</v>
      </c>
      <c r="J143" s="2">
        <v>0.30833333299999999</v>
      </c>
      <c r="K143" s="1">
        <v>1</v>
      </c>
      <c r="L143" s="1">
        <v>10</v>
      </c>
      <c r="M143" s="1">
        <v>402</v>
      </c>
      <c r="N143" s="1">
        <v>403.4</v>
      </c>
      <c r="O143" s="1">
        <v>-1.74</v>
      </c>
      <c r="P143" s="1">
        <f t="shared" si="4"/>
        <v>-2.1565999999999996</v>
      </c>
      <c r="Q143" s="1">
        <v>-1.595</v>
      </c>
      <c r="R143" s="1">
        <v>83</v>
      </c>
      <c r="S143" s="1">
        <v>222</v>
      </c>
      <c r="T143" s="16">
        <v>372</v>
      </c>
      <c r="U143" s="16">
        <v>372</v>
      </c>
      <c r="V143" s="16">
        <v>28</v>
      </c>
      <c r="W143" s="1">
        <v>68</v>
      </c>
      <c r="X143" s="1">
        <v>28</v>
      </c>
      <c r="Y143" s="1">
        <v>20</v>
      </c>
      <c r="Z143" s="1">
        <v>0</v>
      </c>
      <c r="AA143" s="1">
        <v>0</v>
      </c>
      <c r="AB143" s="1">
        <v>0</v>
      </c>
    </row>
    <row r="144" spans="1:28" x14ac:dyDescent="0.2">
      <c r="A144" s="1" t="s">
        <v>47</v>
      </c>
      <c r="B144" s="1" t="s">
        <v>25</v>
      </c>
      <c r="C144" s="1" t="s">
        <v>25</v>
      </c>
      <c r="D144" s="1" t="s">
        <v>26</v>
      </c>
      <c r="E144" s="1" t="s">
        <v>33</v>
      </c>
      <c r="F144" s="1" t="s">
        <v>33</v>
      </c>
      <c r="G144" s="1">
        <v>55.247154999999999</v>
      </c>
      <c r="H144" s="1">
        <v>-132.87913699999999</v>
      </c>
      <c r="I144" s="3">
        <v>43266</v>
      </c>
      <c r="J144" s="2">
        <v>0.30833333299999999</v>
      </c>
      <c r="K144" s="1">
        <v>1</v>
      </c>
      <c r="L144" s="1">
        <v>11</v>
      </c>
      <c r="N144" s="1">
        <v>403.4</v>
      </c>
      <c r="O144" s="1">
        <v>-1.74</v>
      </c>
      <c r="P144" s="1">
        <f t="shared" si="4"/>
        <v>-2.1565999999999996</v>
      </c>
      <c r="Q144" s="1">
        <v>-1.595</v>
      </c>
      <c r="S144" s="1">
        <v>203</v>
      </c>
      <c r="T144" s="16">
        <v>372</v>
      </c>
      <c r="U144" s="16">
        <v>384</v>
      </c>
      <c r="V144" s="16">
        <v>194</v>
      </c>
      <c r="W144" s="1">
        <v>91</v>
      </c>
      <c r="X144" s="1">
        <v>32</v>
      </c>
      <c r="Y144" s="1">
        <v>25</v>
      </c>
      <c r="Z144" s="1">
        <v>1</v>
      </c>
      <c r="AA144" s="1">
        <v>0</v>
      </c>
      <c r="AB144" s="1">
        <v>0</v>
      </c>
    </row>
    <row r="145" spans="1:28" x14ac:dyDescent="0.2">
      <c r="A145" s="1" t="s">
        <v>48</v>
      </c>
      <c r="B145" s="1" t="s">
        <v>25</v>
      </c>
      <c r="C145" s="1" t="s">
        <v>25</v>
      </c>
      <c r="D145" s="1" t="s">
        <v>26</v>
      </c>
      <c r="E145" s="1" t="s">
        <v>33</v>
      </c>
      <c r="F145" s="1" t="s">
        <v>33</v>
      </c>
      <c r="G145" s="1">
        <v>55.241886999999998</v>
      </c>
      <c r="H145" s="1">
        <v>-132.837131</v>
      </c>
      <c r="I145" s="3">
        <v>43267</v>
      </c>
      <c r="J145" s="2">
        <v>0.31666666700000001</v>
      </c>
      <c r="K145" s="1">
        <v>1</v>
      </c>
      <c r="L145" s="1">
        <v>1</v>
      </c>
      <c r="M145" s="1">
        <v>320</v>
      </c>
      <c r="N145" s="1">
        <v>319.3</v>
      </c>
      <c r="O145" s="1">
        <v>0.42</v>
      </c>
      <c r="P145" s="1">
        <f>(-0.32)*0.82</f>
        <v>-0.26239999999999997</v>
      </c>
      <c r="Q145" s="1">
        <v>0.375</v>
      </c>
      <c r="R145" s="1">
        <v>101</v>
      </c>
      <c r="S145" s="1">
        <v>271</v>
      </c>
      <c r="T145" s="16">
        <v>368</v>
      </c>
      <c r="U145" s="16">
        <v>378</v>
      </c>
      <c r="V145" s="16">
        <v>105</v>
      </c>
      <c r="W145" s="1">
        <v>17</v>
      </c>
      <c r="X145" s="1">
        <v>29</v>
      </c>
      <c r="Y145" s="1">
        <v>3</v>
      </c>
      <c r="Z145" s="1">
        <v>0</v>
      </c>
      <c r="AA145" s="1">
        <v>2</v>
      </c>
      <c r="AB145" s="1">
        <v>0</v>
      </c>
    </row>
    <row r="146" spans="1:28" x14ac:dyDescent="0.2">
      <c r="A146" s="1" t="s">
        <v>48</v>
      </c>
      <c r="B146" s="1" t="s">
        <v>25</v>
      </c>
      <c r="C146" s="1" t="s">
        <v>25</v>
      </c>
      <c r="D146" s="1" t="s">
        <v>26</v>
      </c>
      <c r="E146" s="1" t="s">
        <v>33</v>
      </c>
      <c r="F146" s="1" t="s">
        <v>33</v>
      </c>
      <c r="G146" s="1">
        <v>55.241886999999998</v>
      </c>
      <c r="H146" s="1">
        <v>-132.837131</v>
      </c>
      <c r="I146" s="3">
        <v>43267</v>
      </c>
      <c r="J146" s="2">
        <v>0.31666666700000001</v>
      </c>
      <c r="K146" s="1">
        <v>1</v>
      </c>
      <c r="L146" s="1">
        <v>2</v>
      </c>
      <c r="M146" s="1">
        <v>320</v>
      </c>
      <c r="N146" s="1">
        <v>319.3</v>
      </c>
      <c r="O146" s="1">
        <v>0.42</v>
      </c>
      <c r="P146" s="1">
        <f>(-0.32)*0.82</f>
        <v>-0.26239999999999997</v>
      </c>
      <c r="Q146" s="1">
        <v>0.375</v>
      </c>
      <c r="R146" s="1">
        <v>109</v>
      </c>
      <c r="S146" s="1">
        <v>273</v>
      </c>
      <c r="T146" s="16">
        <v>366</v>
      </c>
      <c r="U146" s="16">
        <v>374</v>
      </c>
      <c r="V146" s="16">
        <v>143</v>
      </c>
      <c r="W146" s="1">
        <v>22</v>
      </c>
      <c r="X146" s="1">
        <v>11</v>
      </c>
      <c r="Y146" s="1">
        <v>9</v>
      </c>
      <c r="Z146" s="1">
        <v>1</v>
      </c>
      <c r="AA146" s="1">
        <v>1</v>
      </c>
      <c r="AB146" s="1">
        <v>1</v>
      </c>
    </row>
    <row r="147" spans="1:28" x14ac:dyDescent="0.2">
      <c r="A147" s="1" t="s">
        <v>48</v>
      </c>
      <c r="B147" s="1" t="s">
        <v>25</v>
      </c>
      <c r="C147" s="1" t="s">
        <v>25</v>
      </c>
      <c r="D147" s="1" t="s">
        <v>26</v>
      </c>
      <c r="E147" s="1" t="s">
        <v>33</v>
      </c>
      <c r="F147" s="1" t="s">
        <v>33</v>
      </c>
      <c r="G147" s="1">
        <v>55.241886999999998</v>
      </c>
      <c r="H147" s="1">
        <v>-132.837131</v>
      </c>
      <c r="I147" s="3">
        <v>43267</v>
      </c>
      <c r="J147" s="2">
        <v>0.31666666700000001</v>
      </c>
      <c r="K147" s="1">
        <v>1</v>
      </c>
      <c r="L147" s="1">
        <v>3</v>
      </c>
      <c r="M147" s="1">
        <v>320</v>
      </c>
      <c r="N147" s="1">
        <v>319.3</v>
      </c>
      <c r="O147" s="1">
        <v>0.42</v>
      </c>
      <c r="P147" s="1">
        <f t="shared" ref="P147:P155" si="5">(-0.32)*0.82</f>
        <v>-0.26239999999999997</v>
      </c>
      <c r="Q147" s="1">
        <v>0.375</v>
      </c>
      <c r="R147" s="1">
        <v>107</v>
      </c>
      <c r="S147" s="1">
        <v>263</v>
      </c>
      <c r="T147" s="16">
        <v>347</v>
      </c>
      <c r="U147" s="16">
        <v>358</v>
      </c>
      <c r="V147" s="16">
        <v>125</v>
      </c>
      <c r="W147" s="1">
        <v>40</v>
      </c>
      <c r="X147" s="1">
        <v>10</v>
      </c>
      <c r="Y147" s="1">
        <v>5</v>
      </c>
      <c r="Z147" s="1">
        <v>0</v>
      </c>
      <c r="AA147" s="1">
        <v>1</v>
      </c>
      <c r="AB147" s="1">
        <v>0</v>
      </c>
    </row>
    <row r="148" spans="1:28" x14ac:dyDescent="0.2">
      <c r="A148" s="1" t="s">
        <v>48</v>
      </c>
      <c r="B148" s="1" t="s">
        <v>25</v>
      </c>
      <c r="C148" s="1" t="s">
        <v>25</v>
      </c>
      <c r="D148" s="1" t="s">
        <v>26</v>
      </c>
      <c r="E148" s="1" t="s">
        <v>33</v>
      </c>
      <c r="F148" s="1" t="s">
        <v>33</v>
      </c>
      <c r="G148" s="1">
        <v>55.241886999999998</v>
      </c>
      <c r="H148" s="1">
        <v>-132.837131</v>
      </c>
      <c r="I148" s="3">
        <v>43267</v>
      </c>
      <c r="J148" s="2">
        <v>0.31666666700000001</v>
      </c>
      <c r="K148" s="1">
        <v>1</v>
      </c>
      <c r="L148" s="1">
        <v>4</v>
      </c>
      <c r="M148" s="1">
        <v>320</v>
      </c>
      <c r="N148" s="1">
        <v>319.3</v>
      </c>
      <c r="O148" s="1">
        <v>0.42</v>
      </c>
      <c r="P148" s="1">
        <f t="shared" si="5"/>
        <v>-0.26239999999999997</v>
      </c>
      <c r="Q148" s="1">
        <v>0.375</v>
      </c>
      <c r="R148" s="1">
        <v>104</v>
      </c>
      <c r="S148" s="1">
        <v>272</v>
      </c>
      <c r="T148" s="16">
        <v>342</v>
      </c>
      <c r="U148" s="16">
        <v>349</v>
      </c>
      <c r="V148" s="16">
        <v>81</v>
      </c>
      <c r="W148" s="1">
        <v>28</v>
      </c>
      <c r="X148" s="1">
        <v>20</v>
      </c>
      <c r="Y148" s="1">
        <v>16</v>
      </c>
      <c r="Z148" s="1">
        <v>0</v>
      </c>
      <c r="AA148" s="1">
        <v>0</v>
      </c>
      <c r="AB148" s="1">
        <v>0</v>
      </c>
    </row>
    <row r="149" spans="1:28" x14ac:dyDescent="0.2">
      <c r="A149" s="1" t="s">
        <v>48</v>
      </c>
      <c r="B149" s="1" t="s">
        <v>25</v>
      </c>
      <c r="C149" s="1" t="s">
        <v>25</v>
      </c>
      <c r="D149" s="1" t="s">
        <v>26</v>
      </c>
      <c r="E149" s="1" t="s">
        <v>33</v>
      </c>
      <c r="F149" s="1" t="s">
        <v>33</v>
      </c>
      <c r="G149" s="1">
        <v>55.241886999999998</v>
      </c>
      <c r="H149" s="1">
        <v>-132.837131</v>
      </c>
      <c r="I149" s="3">
        <v>43267</v>
      </c>
      <c r="J149" s="2">
        <v>0.31666666700000001</v>
      </c>
      <c r="K149" s="1">
        <v>1</v>
      </c>
      <c r="L149" s="1">
        <v>5</v>
      </c>
      <c r="M149" s="1">
        <v>318</v>
      </c>
      <c r="N149" s="1">
        <v>319.3</v>
      </c>
      <c r="O149" s="1">
        <v>0.42</v>
      </c>
      <c r="P149" s="1">
        <f t="shared" si="5"/>
        <v>-0.26239999999999997</v>
      </c>
      <c r="Q149" s="1">
        <v>0.375</v>
      </c>
      <c r="R149" s="1">
        <v>99</v>
      </c>
      <c r="S149" s="1">
        <v>265</v>
      </c>
      <c r="T149" s="16">
        <v>340</v>
      </c>
      <c r="U149" s="16">
        <v>350</v>
      </c>
      <c r="V149" s="16">
        <v>210</v>
      </c>
      <c r="W149" s="1">
        <v>30</v>
      </c>
      <c r="X149" s="1">
        <v>9</v>
      </c>
      <c r="Y149" s="1">
        <v>2</v>
      </c>
      <c r="Z149" s="1">
        <v>1</v>
      </c>
      <c r="AA149" s="1">
        <v>0</v>
      </c>
      <c r="AB149" s="1">
        <v>0</v>
      </c>
    </row>
    <row r="150" spans="1:28" x14ac:dyDescent="0.2">
      <c r="A150" s="1" t="s">
        <v>48</v>
      </c>
      <c r="B150" s="1" t="s">
        <v>25</v>
      </c>
      <c r="C150" s="1" t="s">
        <v>25</v>
      </c>
      <c r="D150" s="1" t="s">
        <v>26</v>
      </c>
      <c r="E150" s="1" t="s">
        <v>33</v>
      </c>
      <c r="F150" s="1" t="s">
        <v>33</v>
      </c>
      <c r="G150" s="1">
        <v>55.241886999999998</v>
      </c>
      <c r="H150" s="1">
        <v>-132.837131</v>
      </c>
      <c r="I150" s="3">
        <v>43267</v>
      </c>
      <c r="J150" s="2">
        <v>0.31666666700000001</v>
      </c>
      <c r="K150" s="1">
        <v>1</v>
      </c>
      <c r="L150" s="1">
        <v>6</v>
      </c>
      <c r="M150" s="1">
        <v>320</v>
      </c>
      <c r="N150" s="1">
        <v>319.3</v>
      </c>
      <c r="O150" s="1">
        <v>0.42</v>
      </c>
      <c r="P150" s="1">
        <f t="shared" si="5"/>
        <v>-0.26239999999999997</v>
      </c>
      <c r="Q150" s="1">
        <v>0.375</v>
      </c>
      <c r="R150" s="1">
        <v>78</v>
      </c>
      <c r="S150" s="1">
        <v>276</v>
      </c>
      <c r="T150" s="16">
        <v>336</v>
      </c>
      <c r="U150" s="16">
        <v>350</v>
      </c>
      <c r="V150" s="16">
        <v>340</v>
      </c>
      <c r="W150" s="1">
        <v>29</v>
      </c>
      <c r="X150" s="1">
        <v>25</v>
      </c>
      <c r="Y150" s="1">
        <v>4</v>
      </c>
      <c r="Z150" s="1">
        <v>0</v>
      </c>
      <c r="AA150" s="1">
        <v>1</v>
      </c>
      <c r="AB150" s="1">
        <v>0</v>
      </c>
    </row>
    <row r="151" spans="1:28" x14ac:dyDescent="0.2">
      <c r="A151" s="1" t="s">
        <v>48</v>
      </c>
      <c r="B151" s="1" t="s">
        <v>25</v>
      </c>
      <c r="C151" s="1" t="s">
        <v>25</v>
      </c>
      <c r="D151" s="1" t="s">
        <v>26</v>
      </c>
      <c r="E151" s="1" t="s">
        <v>33</v>
      </c>
      <c r="F151" s="1" t="s">
        <v>33</v>
      </c>
      <c r="G151" s="1">
        <v>55.241886999999998</v>
      </c>
      <c r="H151" s="1">
        <v>-132.837131</v>
      </c>
      <c r="I151" s="3">
        <v>43267</v>
      </c>
      <c r="J151" s="2">
        <v>0.31666666700000001</v>
      </c>
      <c r="K151" s="1">
        <v>1</v>
      </c>
      <c r="L151" s="1">
        <v>7</v>
      </c>
      <c r="M151" s="1">
        <v>319</v>
      </c>
      <c r="N151" s="1">
        <v>319.3</v>
      </c>
      <c r="O151" s="1">
        <v>0.42</v>
      </c>
      <c r="P151" s="1">
        <f t="shared" si="5"/>
        <v>-0.26239999999999997</v>
      </c>
      <c r="Q151" s="1">
        <v>0.375</v>
      </c>
      <c r="R151" s="1">
        <v>86</v>
      </c>
      <c r="S151" s="1">
        <v>269</v>
      </c>
      <c r="T151" s="16">
        <v>354</v>
      </c>
      <c r="U151" s="16">
        <v>361</v>
      </c>
      <c r="V151" s="16">
        <v>200</v>
      </c>
      <c r="W151" s="1">
        <v>30</v>
      </c>
      <c r="X151" s="1">
        <v>50</v>
      </c>
      <c r="Y151" s="1">
        <v>15</v>
      </c>
      <c r="Z151" s="1">
        <v>0</v>
      </c>
      <c r="AA151" s="1">
        <v>2</v>
      </c>
      <c r="AB151" s="1">
        <v>0</v>
      </c>
    </row>
    <row r="152" spans="1:28" x14ac:dyDescent="0.2">
      <c r="A152" s="1" t="s">
        <v>48</v>
      </c>
      <c r="B152" s="1" t="s">
        <v>25</v>
      </c>
      <c r="C152" s="1" t="s">
        <v>25</v>
      </c>
      <c r="D152" s="1" t="s">
        <v>26</v>
      </c>
      <c r="E152" s="1" t="s">
        <v>33</v>
      </c>
      <c r="F152" s="1" t="s">
        <v>33</v>
      </c>
      <c r="G152" s="1">
        <v>55.241886999999998</v>
      </c>
      <c r="H152" s="1">
        <v>-132.837131</v>
      </c>
      <c r="I152" s="3">
        <v>43267</v>
      </c>
      <c r="J152" s="2">
        <v>0.31666666700000001</v>
      </c>
      <c r="K152" s="1">
        <v>1</v>
      </c>
      <c r="L152" s="1">
        <v>8</v>
      </c>
      <c r="M152" s="1">
        <v>318</v>
      </c>
      <c r="N152" s="1">
        <v>319.3</v>
      </c>
      <c r="O152" s="1">
        <v>0.42</v>
      </c>
      <c r="P152" s="1">
        <f t="shared" si="5"/>
        <v>-0.26239999999999997</v>
      </c>
      <c r="Q152" s="1">
        <v>0.375</v>
      </c>
      <c r="R152" s="1">
        <v>86</v>
      </c>
      <c r="S152" s="1">
        <v>272</v>
      </c>
      <c r="T152" s="16">
        <v>366</v>
      </c>
      <c r="U152" s="16">
        <v>380</v>
      </c>
      <c r="V152" s="16">
        <v>235</v>
      </c>
      <c r="W152" s="1">
        <v>36</v>
      </c>
      <c r="X152" s="1">
        <v>24</v>
      </c>
      <c r="Y152" s="1">
        <v>6</v>
      </c>
      <c r="Z152" s="1">
        <v>1</v>
      </c>
      <c r="AA152" s="1">
        <v>0</v>
      </c>
      <c r="AB152" s="1">
        <v>0</v>
      </c>
    </row>
    <row r="153" spans="1:28" x14ac:dyDescent="0.2">
      <c r="A153" s="1" t="s">
        <v>48</v>
      </c>
      <c r="B153" s="1" t="s">
        <v>25</v>
      </c>
      <c r="C153" s="1" t="s">
        <v>25</v>
      </c>
      <c r="D153" s="1" t="s">
        <v>26</v>
      </c>
      <c r="E153" s="1" t="s">
        <v>33</v>
      </c>
      <c r="F153" s="1" t="s">
        <v>33</v>
      </c>
      <c r="G153" s="1">
        <v>55.241886999999998</v>
      </c>
      <c r="H153" s="1">
        <v>-132.837131</v>
      </c>
      <c r="I153" s="3">
        <v>43267</v>
      </c>
      <c r="J153" s="2">
        <v>0.31666666700000001</v>
      </c>
      <c r="K153" s="1">
        <v>1</v>
      </c>
      <c r="L153" s="1">
        <v>9</v>
      </c>
      <c r="M153" s="1">
        <v>318</v>
      </c>
      <c r="N153" s="1">
        <v>319.3</v>
      </c>
      <c r="O153" s="1">
        <v>0.42</v>
      </c>
      <c r="P153" s="1">
        <f t="shared" si="5"/>
        <v>-0.26239999999999997</v>
      </c>
      <c r="Q153" s="1">
        <v>0.375</v>
      </c>
      <c r="R153" s="1">
        <v>90</v>
      </c>
      <c r="S153" s="1">
        <v>275</v>
      </c>
      <c r="T153" s="16">
        <v>384</v>
      </c>
      <c r="U153" s="16">
        <v>392</v>
      </c>
      <c r="V153" s="16">
        <v>231</v>
      </c>
      <c r="W153" s="1">
        <v>41</v>
      </c>
      <c r="X153" s="1">
        <v>51</v>
      </c>
      <c r="Y153" s="1">
        <v>6</v>
      </c>
      <c r="Z153" s="1">
        <v>2</v>
      </c>
      <c r="AA153" s="1">
        <v>0</v>
      </c>
      <c r="AB153" s="1">
        <v>0</v>
      </c>
    </row>
    <row r="154" spans="1:28" x14ac:dyDescent="0.2">
      <c r="A154" s="1" t="s">
        <v>48</v>
      </c>
      <c r="B154" s="1" t="s">
        <v>25</v>
      </c>
      <c r="C154" s="1" t="s">
        <v>25</v>
      </c>
      <c r="D154" s="1" t="s">
        <v>26</v>
      </c>
      <c r="E154" s="1" t="s">
        <v>33</v>
      </c>
      <c r="F154" s="1" t="s">
        <v>33</v>
      </c>
      <c r="G154" s="1">
        <v>55.241886999999998</v>
      </c>
      <c r="H154" s="1">
        <v>-132.837131</v>
      </c>
      <c r="I154" s="3">
        <v>43267</v>
      </c>
      <c r="J154" s="2">
        <v>0.31666666700000001</v>
      </c>
      <c r="K154" s="1">
        <v>1</v>
      </c>
      <c r="L154" s="1">
        <v>10</v>
      </c>
      <c r="M154" s="1">
        <v>320</v>
      </c>
      <c r="N154" s="1">
        <v>319.3</v>
      </c>
      <c r="O154" s="1">
        <v>0.42</v>
      </c>
      <c r="P154" s="1">
        <f t="shared" si="5"/>
        <v>-0.26239999999999997</v>
      </c>
      <c r="Q154" s="1">
        <v>0.375</v>
      </c>
      <c r="R154" s="1">
        <v>96</v>
      </c>
      <c r="S154" s="1">
        <v>274</v>
      </c>
      <c r="T154" s="16">
        <v>293</v>
      </c>
      <c r="U154" s="16">
        <v>405</v>
      </c>
      <c r="V154" s="16">
        <v>235</v>
      </c>
      <c r="W154" s="1">
        <v>0</v>
      </c>
      <c r="X154" s="1">
        <v>50</v>
      </c>
      <c r="Y154" s="1">
        <v>6</v>
      </c>
      <c r="Z154" s="1">
        <v>0</v>
      </c>
      <c r="AA154" s="1">
        <v>1</v>
      </c>
      <c r="AB154" s="1">
        <v>0</v>
      </c>
    </row>
    <row r="155" spans="1:28" x14ac:dyDescent="0.2">
      <c r="A155" s="1" t="s">
        <v>48</v>
      </c>
      <c r="B155" s="1" t="s">
        <v>25</v>
      </c>
      <c r="C155" s="1" t="s">
        <v>25</v>
      </c>
      <c r="D155" s="1" t="s">
        <v>26</v>
      </c>
      <c r="E155" s="1" t="s">
        <v>33</v>
      </c>
      <c r="F155" s="1" t="s">
        <v>33</v>
      </c>
      <c r="G155" s="1">
        <v>55.241886999999998</v>
      </c>
      <c r="H155" s="1">
        <v>-132.837131</v>
      </c>
      <c r="I155" s="3">
        <v>43267</v>
      </c>
      <c r="J155" s="2">
        <v>0.31666666700000001</v>
      </c>
      <c r="K155" s="1">
        <v>1</v>
      </c>
      <c r="L155" s="1">
        <v>11</v>
      </c>
      <c r="N155" s="1">
        <v>319.3</v>
      </c>
      <c r="O155" s="1">
        <v>0.42</v>
      </c>
      <c r="P155" s="1">
        <f t="shared" si="5"/>
        <v>-0.26239999999999997</v>
      </c>
      <c r="Q155" s="1">
        <v>0.375</v>
      </c>
      <c r="T155" s="16">
        <v>395</v>
      </c>
      <c r="U155" s="16">
        <v>411</v>
      </c>
      <c r="V155" s="16">
        <v>255</v>
      </c>
      <c r="W155" s="1">
        <v>43</v>
      </c>
      <c r="X155" s="1">
        <v>25</v>
      </c>
      <c r="Y155" s="1">
        <v>6</v>
      </c>
      <c r="Z155" s="1">
        <v>1</v>
      </c>
      <c r="AA155" s="1">
        <v>0</v>
      </c>
      <c r="AB155" s="1">
        <v>0</v>
      </c>
    </row>
    <row r="156" spans="1:28" x14ac:dyDescent="0.2">
      <c r="A156" s="1" t="s">
        <v>88</v>
      </c>
      <c r="B156" s="1" t="s">
        <v>29</v>
      </c>
      <c r="C156" s="1" t="s">
        <v>25</v>
      </c>
      <c r="D156" s="1" t="s">
        <v>26</v>
      </c>
      <c r="E156" s="1" t="s">
        <v>27</v>
      </c>
      <c r="F156" s="1" t="s">
        <v>33</v>
      </c>
      <c r="G156" s="1">
        <v>55.496090000000002</v>
      </c>
      <c r="H156" s="1">
        <v>-133.17096799999999</v>
      </c>
      <c r="I156" s="3">
        <v>43279</v>
      </c>
      <c r="J156" s="2">
        <v>0.313888889</v>
      </c>
      <c r="K156" s="1">
        <v>1</v>
      </c>
      <c r="L156" s="1">
        <v>1</v>
      </c>
      <c r="M156" s="1">
        <v>370</v>
      </c>
      <c r="N156" s="1">
        <v>370.6</v>
      </c>
      <c r="O156" s="1">
        <v>-0.76</v>
      </c>
      <c r="Q156" s="1">
        <v>-0.76</v>
      </c>
      <c r="R156" s="1">
        <v>170</v>
      </c>
      <c r="S156" s="1">
        <v>227</v>
      </c>
      <c r="T156" s="16">
        <v>286</v>
      </c>
      <c r="U156" s="16">
        <v>300</v>
      </c>
      <c r="V156" s="16">
        <v>780</v>
      </c>
      <c r="W156" s="1">
        <v>189</v>
      </c>
      <c r="X156" s="1">
        <v>98</v>
      </c>
      <c r="Y156" s="1">
        <v>30</v>
      </c>
      <c r="Z156" s="1">
        <v>0</v>
      </c>
      <c r="AA156" s="1">
        <v>3</v>
      </c>
      <c r="AB156" s="1">
        <v>1</v>
      </c>
    </row>
    <row r="157" spans="1:28" x14ac:dyDescent="0.2">
      <c r="A157" s="1" t="s">
        <v>88</v>
      </c>
      <c r="B157" s="1" t="s">
        <v>29</v>
      </c>
      <c r="C157" s="1" t="s">
        <v>25</v>
      </c>
      <c r="D157" s="1" t="s">
        <v>26</v>
      </c>
      <c r="E157" s="1" t="s">
        <v>27</v>
      </c>
      <c r="F157" s="1" t="s">
        <v>33</v>
      </c>
      <c r="G157" s="1">
        <v>55.496090000000002</v>
      </c>
      <c r="H157" s="1">
        <v>-133.17096799999999</v>
      </c>
      <c r="I157" s="3">
        <v>43279</v>
      </c>
      <c r="J157" s="2">
        <v>0.313888889</v>
      </c>
      <c r="K157" s="1">
        <v>1</v>
      </c>
      <c r="L157" s="1">
        <v>2</v>
      </c>
      <c r="M157" s="1">
        <v>372</v>
      </c>
      <c r="N157" s="1">
        <v>370.6</v>
      </c>
      <c r="O157" s="1">
        <v>-0.76</v>
      </c>
      <c r="Q157" s="1">
        <v>-0.76</v>
      </c>
      <c r="R157" s="1">
        <v>165</v>
      </c>
      <c r="S157" s="1">
        <v>236</v>
      </c>
      <c r="T157" s="16">
        <v>281</v>
      </c>
      <c r="U157" s="16">
        <v>292</v>
      </c>
      <c r="V157" s="16">
        <v>715</v>
      </c>
      <c r="W157" s="1">
        <v>89</v>
      </c>
      <c r="X157" s="1">
        <v>122</v>
      </c>
      <c r="Y157" s="1">
        <v>16</v>
      </c>
      <c r="Z157" s="1">
        <v>0</v>
      </c>
      <c r="AA157" s="1">
        <v>4</v>
      </c>
      <c r="AB157" s="1">
        <v>2</v>
      </c>
    </row>
    <row r="158" spans="1:28" x14ac:dyDescent="0.2">
      <c r="A158" s="1" t="s">
        <v>88</v>
      </c>
      <c r="B158" s="1" t="s">
        <v>29</v>
      </c>
      <c r="C158" s="1" t="s">
        <v>25</v>
      </c>
      <c r="D158" s="1" t="s">
        <v>26</v>
      </c>
      <c r="E158" s="1" t="s">
        <v>27</v>
      </c>
      <c r="F158" s="1" t="s">
        <v>33</v>
      </c>
      <c r="G158" s="1">
        <v>55.496090000000002</v>
      </c>
      <c r="H158" s="1">
        <v>-133.17096799999999</v>
      </c>
      <c r="I158" s="3">
        <v>43279</v>
      </c>
      <c r="J158" s="2">
        <v>0.313888889</v>
      </c>
      <c r="K158" s="1">
        <v>1</v>
      </c>
      <c r="L158" s="1">
        <v>3</v>
      </c>
      <c r="M158" s="1">
        <v>372</v>
      </c>
      <c r="N158" s="1">
        <v>370.6</v>
      </c>
      <c r="O158" s="1">
        <v>-0.76</v>
      </c>
      <c r="Q158" s="1">
        <v>-0.76</v>
      </c>
      <c r="R158" s="1">
        <v>168</v>
      </c>
      <c r="S158" s="1">
        <v>232</v>
      </c>
      <c r="T158" s="16">
        <v>280</v>
      </c>
      <c r="U158" s="16">
        <v>297</v>
      </c>
      <c r="V158" s="16">
        <v>821</v>
      </c>
      <c r="W158" s="1">
        <v>146</v>
      </c>
      <c r="X158" s="1">
        <v>79</v>
      </c>
      <c r="Y158" s="1">
        <v>4</v>
      </c>
      <c r="Z158" s="1">
        <v>0</v>
      </c>
      <c r="AA158" s="1">
        <v>0</v>
      </c>
      <c r="AB158" s="1">
        <v>0</v>
      </c>
    </row>
    <row r="159" spans="1:28" x14ac:dyDescent="0.2">
      <c r="A159" s="1" t="s">
        <v>88</v>
      </c>
      <c r="B159" s="1" t="s">
        <v>29</v>
      </c>
      <c r="C159" s="1" t="s">
        <v>25</v>
      </c>
      <c r="D159" s="1" t="s">
        <v>26</v>
      </c>
      <c r="E159" s="1" t="s">
        <v>27</v>
      </c>
      <c r="F159" s="1" t="s">
        <v>33</v>
      </c>
      <c r="G159" s="1">
        <v>55.496090000000002</v>
      </c>
      <c r="H159" s="1">
        <v>-133.17096799999999</v>
      </c>
      <c r="I159" s="3">
        <v>43279</v>
      </c>
      <c r="J159" s="2">
        <v>0.313888889</v>
      </c>
      <c r="K159" s="1">
        <v>1</v>
      </c>
      <c r="L159" s="1">
        <v>4</v>
      </c>
      <c r="M159" s="1">
        <v>370</v>
      </c>
      <c r="N159" s="1">
        <v>370.6</v>
      </c>
      <c r="O159" s="1">
        <v>-0.76</v>
      </c>
      <c r="Q159" s="1">
        <v>-0.76</v>
      </c>
      <c r="R159" s="1">
        <v>168</v>
      </c>
      <c r="S159" s="1">
        <v>246</v>
      </c>
      <c r="T159" s="16">
        <v>284</v>
      </c>
      <c r="U159" s="16">
        <v>293</v>
      </c>
      <c r="V159" s="16">
        <v>696</v>
      </c>
      <c r="W159" s="1">
        <v>120</v>
      </c>
      <c r="X159" s="1">
        <v>45</v>
      </c>
      <c r="Y159" s="1">
        <v>14</v>
      </c>
      <c r="Z159" s="1">
        <v>0</v>
      </c>
      <c r="AA159" s="1">
        <v>1</v>
      </c>
      <c r="AB159" s="1">
        <v>0</v>
      </c>
    </row>
    <row r="160" spans="1:28" x14ac:dyDescent="0.2">
      <c r="A160" s="1" t="s">
        <v>88</v>
      </c>
      <c r="B160" s="1" t="s">
        <v>29</v>
      </c>
      <c r="C160" s="1" t="s">
        <v>25</v>
      </c>
      <c r="D160" s="1" t="s">
        <v>26</v>
      </c>
      <c r="E160" s="1" t="s">
        <v>27</v>
      </c>
      <c r="F160" s="1" t="s">
        <v>33</v>
      </c>
      <c r="G160" s="1">
        <v>55.496090000000002</v>
      </c>
      <c r="H160" s="1">
        <v>-133.17096799999999</v>
      </c>
      <c r="I160" s="3">
        <v>43279</v>
      </c>
      <c r="J160" s="2">
        <v>0.313888889</v>
      </c>
      <c r="K160" s="1">
        <v>1</v>
      </c>
      <c r="L160" s="1">
        <v>5</v>
      </c>
      <c r="M160" s="1">
        <v>371</v>
      </c>
      <c r="N160" s="1">
        <v>370.6</v>
      </c>
      <c r="O160" s="1">
        <v>-0.76</v>
      </c>
      <c r="Q160" s="1">
        <v>-0.76</v>
      </c>
      <c r="R160" s="1">
        <v>166</v>
      </c>
      <c r="S160" s="1">
        <v>233</v>
      </c>
      <c r="T160" s="16">
        <v>278</v>
      </c>
      <c r="U160" s="16">
        <v>291</v>
      </c>
      <c r="V160" s="16">
        <v>883</v>
      </c>
      <c r="W160" s="1">
        <v>126</v>
      </c>
      <c r="X160" s="1">
        <v>36</v>
      </c>
      <c r="Y160" s="1">
        <v>1</v>
      </c>
      <c r="Z160" s="1">
        <v>0</v>
      </c>
      <c r="AA160" s="1">
        <v>7</v>
      </c>
      <c r="AB160" s="1">
        <v>0</v>
      </c>
    </row>
    <row r="161" spans="1:28" x14ac:dyDescent="0.2">
      <c r="A161" s="1" t="s">
        <v>88</v>
      </c>
      <c r="B161" s="1" t="s">
        <v>29</v>
      </c>
      <c r="C161" s="1" t="s">
        <v>25</v>
      </c>
      <c r="D161" s="1" t="s">
        <v>26</v>
      </c>
      <c r="E161" s="1" t="s">
        <v>27</v>
      </c>
      <c r="F161" s="1" t="s">
        <v>33</v>
      </c>
      <c r="G161" s="1">
        <v>55.496090000000002</v>
      </c>
      <c r="H161" s="1">
        <v>-133.17096799999999</v>
      </c>
      <c r="I161" s="3">
        <v>43279</v>
      </c>
      <c r="J161" s="2">
        <v>0.313888889</v>
      </c>
      <c r="K161" s="1">
        <v>1</v>
      </c>
      <c r="L161" s="1">
        <v>6</v>
      </c>
      <c r="M161" s="1">
        <v>370</v>
      </c>
      <c r="N161" s="1">
        <v>370.6</v>
      </c>
      <c r="O161" s="1">
        <v>-0.76</v>
      </c>
      <c r="Q161" s="1">
        <v>-0.76</v>
      </c>
      <c r="R161" s="1">
        <v>167</v>
      </c>
      <c r="S161" s="1">
        <v>226</v>
      </c>
      <c r="T161" s="16">
        <v>274</v>
      </c>
      <c r="U161" s="16">
        <v>290</v>
      </c>
      <c r="V161" s="16">
        <v>1257</v>
      </c>
      <c r="W161" s="1">
        <v>127</v>
      </c>
      <c r="X161" s="1">
        <v>140</v>
      </c>
      <c r="Y161" s="1">
        <v>2</v>
      </c>
      <c r="Z161" s="1">
        <v>0</v>
      </c>
      <c r="AA161" s="1">
        <v>3</v>
      </c>
      <c r="AB161" s="1">
        <v>0</v>
      </c>
    </row>
    <row r="162" spans="1:28" x14ac:dyDescent="0.2">
      <c r="A162" s="1" t="s">
        <v>88</v>
      </c>
      <c r="B162" s="1" t="s">
        <v>29</v>
      </c>
      <c r="C162" s="1" t="s">
        <v>25</v>
      </c>
      <c r="D162" s="1" t="s">
        <v>26</v>
      </c>
      <c r="E162" s="1" t="s">
        <v>27</v>
      </c>
      <c r="F162" s="1" t="s">
        <v>33</v>
      </c>
      <c r="G162" s="1">
        <v>55.496090000000002</v>
      </c>
      <c r="H162" s="1">
        <v>-133.17096799999999</v>
      </c>
      <c r="I162" s="3">
        <v>43279</v>
      </c>
      <c r="J162" s="2">
        <v>0.313888889</v>
      </c>
      <c r="K162" s="1">
        <v>1</v>
      </c>
      <c r="L162" s="1">
        <v>7</v>
      </c>
      <c r="M162" s="1">
        <v>370</v>
      </c>
      <c r="N162" s="1">
        <v>370.6</v>
      </c>
      <c r="O162" s="1">
        <v>-0.76</v>
      </c>
      <c r="Q162" s="1">
        <v>-0.76</v>
      </c>
      <c r="R162" s="1">
        <v>160</v>
      </c>
      <c r="S162" s="1">
        <v>224</v>
      </c>
      <c r="T162" s="16">
        <v>274</v>
      </c>
      <c r="U162" s="16">
        <v>290</v>
      </c>
      <c r="V162" s="16">
        <v>1065</v>
      </c>
      <c r="W162" s="1">
        <v>110</v>
      </c>
      <c r="X162" s="1">
        <v>93</v>
      </c>
      <c r="Y162" s="1">
        <v>6</v>
      </c>
      <c r="Z162" s="1">
        <v>0</v>
      </c>
      <c r="AA162" s="1">
        <v>8</v>
      </c>
      <c r="AB162" s="1">
        <v>0</v>
      </c>
    </row>
    <row r="163" spans="1:28" x14ac:dyDescent="0.2">
      <c r="A163" s="1" t="s">
        <v>88</v>
      </c>
      <c r="B163" s="1" t="s">
        <v>29</v>
      </c>
      <c r="C163" s="1" t="s">
        <v>25</v>
      </c>
      <c r="D163" s="1" t="s">
        <v>26</v>
      </c>
      <c r="E163" s="1" t="s">
        <v>27</v>
      </c>
      <c r="F163" s="1" t="s">
        <v>33</v>
      </c>
      <c r="G163" s="1">
        <v>55.496090000000002</v>
      </c>
      <c r="H163" s="1">
        <v>-133.17096799999999</v>
      </c>
      <c r="I163" s="3">
        <v>43279</v>
      </c>
      <c r="J163" s="2">
        <v>0.313888889</v>
      </c>
      <c r="K163" s="1">
        <v>1</v>
      </c>
      <c r="L163" s="1">
        <v>8</v>
      </c>
      <c r="M163" s="1">
        <v>370</v>
      </c>
      <c r="N163" s="1">
        <v>370.6</v>
      </c>
      <c r="O163" s="1">
        <v>-0.76</v>
      </c>
      <c r="Q163" s="1">
        <v>-0.76</v>
      </c>
      <c r="R163" s="1">
        <v>156</v>
      </c>
      <c r="S163" s="1">
        <v>230</v>
      </c>
      <c r="T163" s="16">
        <v>275</v>
      </c>
      <c r="U163" s="16">
        <v>290</v>
      </c>
      <c r="V163" s="16">
        <v>1121</v>
      </c>
      <c r="W163" s="1">
        <v>167</v>
      </c>
      <c r="X163" s="1">
        <v>153</v>
      </c>
      <c r="Y163" s="1">
        <v>7</v>
      </c>
      <c r="Z163" s="1">
        <v>0</v>
      </c>
      <c r="AA163" s="1">
        <v>13</v>
      </c>
      <c r="AB163" s="1">
        <v>0</v>
      </c>
    </row>
    <row r="164" spans="1:28" x14ac:dyDescent="0.2">
      <c r="A164" s="1" t="s">
        <v>88</v>
      </c>
      <c r="B164" s="1" t="s">
        <v>29</v>
      </c>
      <c r="C164" s="1" t="s">
        <v>25</v>
      </c>
      <c r="D164" s="1" t="s">
        <v>26</v>
      </c>
      <c r="E164" s="1" t="s">
        <v>27</v>
      </c>
      <c r="F164" s="1" t="s">
        <v>33</v>
      </c>
      <c r="G164" s="1">
        <v>55.496090000000002</v>
      </c>
      <c r="H164" s="1">
        <v>-133.17096799999999</v>
      </c>
      <c r="I164" s="3">
        <v>43279</v>
      </c>
      <c r="J164" s="2">
        <v>0.313888889</v>
      </c>
      <c r="K164" s="1">
        <v>1</v>
      </c>
      <c r="L164" s="1">
        <v>9</v>
      </c>
      <c r="M164" s="1">
        <v>370</v>
      </c>
      <c r="N164" s="1">
        <v>370.6</v>
      </c>
      <c r="O164" s="1">
        <v>-0.76</v>
      </c>
      <c r="Q164" s="1">
        <v>-0.76</v>
      </c>
      <c r="R164" s="1">
        <v>167</v>
      </c>
      <c r="S164" s="1">
        <v>228</v>
      </c>
      <c r="T164" s="16">
        <v>270</v>
      </c>
      <c r="U164" s="16">
        <v>283</v>
      </c>
      <c r="V164" s="16">
        <v>844</v>
      </c>
      <c r="W164" s="1">
        <v>212</v>
      </c>
      <c r="X164" s="1">
        <v>112</v>
      </c>
      <c r="Y164" s="1">
        <v>8</v>
      </c>
      <c r="Z164" s="1">
        <v>0</v>
      </c>
      <c r="AA164" s="1">
        <v>6</v>
      </c>
      <c r="AB164" s="1">
        <v>1</v>
      </c>
    </row>
    <row r="165" spans="1:28" x14ac:dyDescent="0.2">
      <c r="A165" s="1" t="s">
        <v>88</v>
      </c>
      <c r="B165" s="1" t="s">
        <v>29</v>
      </c>
      <c r="C165" s="1" t="s">
        <v>25</v>
      </c>
      <c r="D165" s="1" t="s">
        <v>26</v>
      </c>
      <c r="E165" s="1" t="s">
        <v>27</v>
      </c>
      <c r="F165" s="1" t="s">
        <v>33</v>
      </c>
      <c r="G165" s="1">
        <v>55.496090000000002</v>
      </c>
      <c r="H165" s="1">
        <v>-133.17096799999999</v>
      </c>
      <c r="I165" s="3">
        <v>43279</v>
      </c>
      <c r="J165" s="2">
        <v>0.313888889</v>
      </c>
      <c r="K165" s="1">
        <v>1</v>
      </c>
      <c r="L165" s="1">
        <v>10</v>
      </c>
      <c r="M165" s="1">
        <v>371</v>
      </c>
      <c r="N165" s="1">
        <v>370.6</v>
      </c>
      <c r="O165" s="1">
        <v>-0.76</v>
      </c>
      <c r="Q165" s="1">
        <v>-0.76</v>
      </c>
      <c r="R165" s="1">
        <v>165</v>
      </c>
      <c r="S165" s="1">
        <v>233</v>
      </c>
      <c r="T165" s="16">
        <v>264</v>
      </c>
      <c r="U165" s="16">
        <v>289</v>
      </c>
      <c r="V165" s="16">
        <v>1273</v>
      </c>
      <c r="W165" s="1">
        <v>151</v>
      </c>
      <c r="X165" s="1">
        <v>67</v>
      </c>
      <c r="Y165" s="1">
        <v>23</v>
      </c>
      <c r="Z165" s="1">
        <v>0</v>
      </c>
      <c r="AA165" s="1">
        <v>2</v>
      </c>
      <c r="AB165" s="1">
        <v>0</v>
      </c>
    </row>
    <row r="166" spans="1:28" x14ac:dyDescent="0.2">
      <c r="A166" s="1" t="s">
        <v>88</v>
      </c>
      <c r="B166" s="1" t="s">
        <v>29</v>
      </c>
      <c r="C166" s="1" t="s">
        <v>25</v>
      </c>
      <c r="D166" s="1" t="s">
        <v>26</v>
      </c>
      <c r="E166" s="1" t="s">
        <v>27</v>
      </c>
      <c r="F166" s="1" t="s">
        <v>33</v>
      </c>
      <c r="G166" s="1">
        <v>55.496090000000002</v>
      </c>
      <c r="H166" s="1">
        <v>-133.17096799999999</v>
      </c>
      <c r="I166" s="3">
        <v>43279</v>
      </c>
      <c r="J166" s="2">
        <v>0.313888889</v>
      </c>
      <c r="K166" s="1">
        <v>1</v>
      </c>
      <c r="L166" s="1">
        <v>11</v>
      </c>
      <c r="N166" s="1">
        <v>370.6</v>
      </c>
      <c r="O166" s="1">
        <v>-0.76</v>
      </c>
      <c r="Q166" s="1">
        <v>-0.76</v>
      </c>
      <c r="T166" s="16">
        <v>263</v>
      </c>
      <c r="U166" s="16">
        <v>283</v>
      </c>
      <c r="V166" s="16">
        <v>1030</v>
      </c>
      <c r="W166" s="1">
        <v>124</v>
      </c>
      <c r="X166" s="1">
        <v>78</v>
      </c>
      <c r="Y166" s="1">
        <v>7</v>
      </c>
      <c r="Z166" s="1">
        <v>0</v>
      </c>
      <c r="AA166" s="1">
        <v>4</v>
      </c>
      <c r="AB166" s="1">
        <v>1</v>
      </c>
    </row>
    <row r="167" spans="1:28" x14ac:dyDescent="0.2">
      <c r="A167" s="1" t="s">
        <v>50</v>
      </c>
      <c r="B167" s="1" t="s">
        <v>25</v>
      </c>
      <c r="C167" s="1" t="s">
        <v>25</v>
      </c>
      <c r="D167" s="1" t="s">
        <v>26</v>
      </c>
      <c r="E167" s="1" t="s">
        <v>35</v>
      </c>
      <c r="F167" s="1" t="s">
        <v>35</v>
      </c>
      <c r="G167" s="1">
        <v>55.228333999999997</v>
      </c>
      <c r="H167" s="1">
        <v>-132.910392</v>
      </c>
      <c r="I167" s="3">
        <v>43266</v>
      </c>
      <c r="J167" s="2">
        <v>0.40208333299999999</v>
      </c>
      <c r="K167" s="1">
        <v>1</v>
      </c>
      <c r="L167" s="1">
        <v>1</v>
      </c>
      <c r="M167" s="1">
        <v>381</v>
      </c>
      <c r="N167" s="1">
        <v>379</v>
      </c>
      <c r="O167" s="1">
        <v>-2.2200000000000002</v>
      </c>
      <c r="P167" s="1">
        <f>(-2.75)*0.82</f>
        <v>-2.2549999999999999</v>
      </c>
      <c r="Q167" s="1">
        <v>-2.2200000000000002</v>
      </c>
      <c r="R167" s="1">
        <v>121</v>
      </c>
      <c r="S167" s="1">
        <v>287</v>
      </c>
      <c r="T167" s="16">
        <v>352</v>
      </c>
      <c r="U167" s="16">
        <v>355</v>
      </c>
      <c r="V167" s="16">
        <v>19</v>
      </c>
      <c r="W167" s="1">
        <v>43</v>
      </c>
      <c r="X167" s="1">
        <v>20</v>
      </c>
      <c r="Y167" s="1">
        <v>27</v>
      </c>
      <c r="Z167" s="1">
        <v>0</v>
      </c>
      <c r="AA167" s="1">
        <v>0</v>
      </c>
      <c r="AB167" s="1">
        <v>0</v>
      </c>
    </row>
    <row r="168" spans="1:28" x14ac:dyDescent="0.2">
      <c r="A168" s="1" t="s">
        <v>50</v>
      </c>
      <c r="B168" s="1" t="s">
        <v>25</v>
      </c>
      <c r="C168" s="1" t="s">
        <v>25</v>
      </c>
      <c r="D168" s="1" t="s">
        <v>26</v>
      </c>
      <c r="E168" s="1" t="s">
        <v>35</v>
      </c>
      <c r="F168" s="1" t="s">
        <v>35</v>
      </c>
      <c r="G168" s="1">
        <v>55.228333999999997</v>
      </c>
      <c r="H168" s="1">
        <v>-132.910392</v>
      </c>
      <c r="I168" s="3">
        <v>43266</v>
      </c>
      <c r="J168" s="2">
        <v>0.40208333299999999</v>
      </c>
      <c r="K168" s="1">
        <v>1</v>
      </c>
      <c r="L168" s="1">
        <v>2</v>
      </c>
      <c r="M168" s="1">
        <v>378</v>
      </c>
      <c r="N168" s="1">
        <v>379</v>
      </c>
      <c r="O168" s="1">
        <v>-2.2200000000000002</v>
      </c>
      <c r="P168" s="1">
        <f>(-2.75)*0.82</f>
        <v>-2.2549999999999999</v>
      </c>
      <c r="Q168" s="1">
        <v>-2.2200000000000002</v>
      </c>
      <c r="R168" s="1">
        <v>103</v>
      </c>
      <c r="S168" s="1">
        <v>296</v>
      </c>
      <c r="T168" s="16">
        <v>346</v>
      </c>
      <c r="U168" s="16">
        <v>356</v>
      </c>
      <c r="V168" s="16">
        <v>53</v>
      </c>
      <c r="W168" s="1">
        <v>90</v>
      </c>
      <c r="X168" s="1">
        <v>38</v>
      </c>
      <c r="Y168" s="1">
        <v>13</v>
      </c>
      <c r="Z168" s="1">
        <v>3</v>
      </c>
      <c r="AA168" s="1">
        <v>0</v>
      </c>
      <c r="AB168" s="1">
        <v>0</v>
      </c>
    </row>
    <row r="169" spans="1:28" x14ac:dyDescent="0.2">
      <c r="A169" s="1" t="s">
        <v>50</v>
      </c>
      <c r="B169" s="1" t="s">
        <v>25</v>
      </c>
      <c r="C169" s="1" t="s">
        <v>25</v>
      </c>
      <c r="D169" s="1" t="s">
        <v>26</v>
      </c>
      <c r="E169" s="1" t="s">
        <v>35</v>
      </c>
      <c r="F169" s="1" t="s">
        <v>35</v>
      </c>
      <c r="G169" s="1">
        <v>55.228333999999997</v>
      </c>
      <c r="H169" s="1">
        <v>-132.910392</v>
      </c>
      <c r="I169" s="3">
        <v>43266</v>
      </c>
      <c r="J169" s="2">
        <v>0.40208333299999999</v>
      </c>
      <c r="K169" s="1">
        <v>1</v>
      </c>
      <c r="L169" s="1">
        <v>3</v>
      </c>
      <c r="M169" s="1">
        <v>378</v>
      </c>
      <c r="N169" s="1">
        <v>379</v>
      </c>
      <c r="O169" s="1">
        <v>-2.2200000000000002</v>
      </c>
      <c r="P169" s="1">
        <f t="shared" ref="P169:P177" si="6">(-2.75)*0.82</f>
        <v>-2.2549999999999999</v>
      </c>
      <c r="Q169" s="1">
        <v>-2.2200000000000002</v>
      </c>
      <c r="R169" s="1">
        <v>72</v>
      </c>
      <c r="S169" s="1">
        <v>293</v>
      </c>
      <c r="T169" s="16">
        <v>348</v>
      </c>
      <c r="U169" s="16">
        <v>355</v>
      </c>
      <c r="V169" s="16">
        <v>53</v>
      </c>
      <c r="W169" s="1">
        <v>62</v>
      </c>
      <c r="X169" s="1">
        <v>42</v>
      </c>
      <c r="Y169" s="1">
        <v>8</v>
      </c>
      <c r="Z169" s="1">
        <v>2</v>
      </c>
      <c r="AA169" s="1">
        <v>0</v>
      </c>
      <c r="AB169" s="1">
        <v>0</v>
      </c>
    </row>
    <row r="170" spans="1:28" x14ac:dyDescent="0.2">
      <c r="A170" s="1" t="s">
        <v>50</v>
      </c>
      <c r="B170" s="1" t="s">
        <v>25</v>
      </c>
      <c r="C170" s="1" t="s">
        <v>25</v>
      </c>
      <c r="D170" s="1" t="s">
        <v>26</v>
      </c>
      <c r="E170" s="1" t="s">
        <v>35</v>
      </c>
      <c r="F170" s="1" t="s">
        <v>35</v>
      </c>
      <c r="G170" s="1">
        <v>55.228333999999997</v>
      </c>
      <c r="H170" s="1">
        <v>-132.910392</v>
      </c>
      <c r="I170" s="3">
        <v>43266</v>
      </c>
      <c r="J170" s="2">
        <v>0.40208333299999999</v>
      </c>
      <c r="K170" s="1">
        <v>1</v>
      </c>
      <c r="L170" s="1">
        <v>4</v>
      </c>
      <c r="M170" s="1">
        <v>377</v>
      </c>
      <c r="N170" s="1">
        <v>379</v>
      </c>
      <c r="O170" s="1">
        <v>-2.2200000000000002</v>
      </c>
      <c r="P170" s="1">
        <f t="shared" si="6"/>
        <v>-2.2549999999999999</v>
      </c>
      <c r="Q170" s="1">
        <v>-2.2200000000000002</v>
      </c>
      <c r="R170" s="1">
        <v>62</v>
      </c>
      <c r="S170" s="1">
        <v>289</v>
      </c>
      <c r="T170" s="16">
        <v>346</v>
      </c>
      <c r="U170" s="16">
        <v>350</v>
      </c>
      <c r="V170" s="16">
        <v>95</v>
      </c>
      <c r="W170" s="1">
        <v>93</v>
      </c>
      <c r="X170" s="1">
        <v>28</v>
      </c>
      <c r="Y170" s="1">
        <v>21</v>
      </c>
      <c r="Z170" s="1">
        <v>0</v>
      </c>
      <c r="AA170" s="1">
        <v>0</v>
      </c>
      <c r="AB170" s="1">
        <v>1</v>
      </c>
    </row>
    <row r="171" spans="1:28" x14ac:dyDescent="0.2">
      <c r="A171" s="1" t="s">
        <v>50</v>
      </c>
      <c r="B171" s="1" t="s">
        <v>25</v>
      </c>
      <c r="C171" s="1" t="s">
        <v>25</v>
      </c>
      <c r="D171" s="1" t="s">
        <v>26</v>
      </c>
      <c r="E171" s="1" t="s">
        <v>35</v>
      </c>
      <c r="F171" s="1" t="s">
        <v>35</v>
      </c>
      <c r="G171" s="1">
        <v>55.228333999999997</v>
      </c>
      <c r="H171" s="1">
        <v>-132.910392</v>
      </c>
      <c r="I171" s="3">
        <v>43266</v>
      </c>
      <c r="J171" s="2">
        <v>0.40208333299999999</v>
      </c>
      <c r="K171" s="1">
        <v>1</v>
      </c>
      <c r="L171" s="1">
        <v>5</v>
      </c>
      <c r="M171" s="1">
        <v>380</v>
      </c>
      <c r="N171" s="1">
        <v>379</v>
      </c>
      <c r="O171" s="1">
        <v>-2.2200000000000002</v>
      </c>
      <c r="P171" s="1">
        <f t="shared" si="6"/>
        <v>-2.2549999999999999</v>
      </c>
      <c r="Q171" s="1">
        <v>-2.2200000000000002</v>
      </c>
      <c r="R171" s="1">
        <v>86</v>
      </c>
      <c r="S171" s="1">
        <v>275</v>
      </c>
      <c r="T171" s="16">
        <v>339</v>
      </c>
      <c r="U171" s="16">
        <v>350</v>
      </c>
      <c r="V171" s="16">
        <v>228</v>
      </c>
      <c r="W171" s="1">
        <v>65</v>
      </c>
      <c r="X171" s="1">
        <v>44</v>
      </c>
      <c r="Y171" s="1">
        <v>14</v>
      </c>
      <c r="Z171" s="1">
        <v>0</v>
      </c>
      <c r="AA171" s="1">
        <v>0</v>
      </c>
      <c r="AB171" s="1">
        <v>0</v>
      </c>
    </row>
    <row r="172" spans="1:28" x14ac:dyDescent="0.2">
      <c r="A172" s="1" t="s">
        <v>50</v>
      </c>
      <c r="B172" s="1" t="s">
        <v>25</v>
      </c>
      <c r="C172" s="1" t="s">
        <v>25</v>
      </c>
      <c r="D172" s="1" t="s">
        <v>26</v>
      </c>
      <c r="E172" s="1" t="s">
        <v>35</v>
      </c>
      <c r="F172" s="1" t="s">
        <v>35</v>
      </c>
      <c r="G172" s="1">
        <v>55.228333999999997</v>
      </c>
      <c r="H172" s="1">
        <v>-132.910392</v>
      </c>
      <c r="I172" s="3">
        <v>43266</v>
      </c>
      <c r="J172" s="2">
        <v>0.40208333299999999</v>
      </c>
      <c r="K172" s="1">
        <v>1</v>
      </c>
      <c r="L172" s="1">
        <v>6</v>
      </c>
      <c r="M172" s="1">
        <v>381</v>
      </c>
      <c r="N172" s="1">
        <v>379</v>
      </c>
      <c r="O172" s="1">
        <v>-2.2200000000000002</v>
      </c>
      <c r="P172" s="1">
        <f t="shared" si="6"/>
        <v>-2.2549999999999999</v>
      </c>
      <c r="Q172" s="1">
        <v>-2.2200000000000002</v>
      </c>
      <c r="R172" s="1">
        <v>67</v>
      </c>
      <c r="S172" s="1">
        <v>267</v>
      </c>
      <c r="T172" s="16">
        <v>343</v>
      </c>
      <c r="U172" s="16">
        <v>343</v>
      </c>
      <c r="V172" s="16">
        <v>30</v>
      </c>
      <c r="W172" s="1">
        <v>69</v>
      </c>
      <c r="X172" s="1">
        <v>40</v>
      </c>
      <c r="Y172" s="1">
        <v>27</v>
      </c>
      <c r="Z172" s="1">
        <v>1</v>
      </c>
      <c r="AA172" s="1">
        <v>0</v>
      </c>
      <c r="AB172" s="1">
        <v>0</v>
      </c>
    </row>
    <row r="173" spans="1:28" x14ac:dyDescent="0.2">
      <c r="A173" s="1" t="s">
        <v>50</v>
      </c>
      <c r="B173" s="1" t="s">
        <v>25</v>
      </c>
      <c r="C173" s="1" t="s">
        <v>25</v>
      </c>
      <c r="D173" s="1" t="s">
        <v>26</v>
      </c>
      <c r="E173" s="1" t="s">
        <v>35</v>
      </c>
      <c r="F173" s="1" t="s">
        <v>35</v>
      </c>
      <c r="G173" s="1">
        <v>55.228333999999997</v>
      </c>
      <c r="H173" s="1">
        <v>-132.910392</v>
      </c>
      <c r="I173" s="3">
        <v>43266</v>
      </c>
      <c r="J173" s="2">
        <v>0.40208333299999999</v>
      </c>
      <c r="K173" s="1">
        <v>1</v>
      </c>
      <c r="L173" s="1">
        <v>7</v>
      </c>
      <c r="M173" s="1">
        <v>380</v>
      </c>
      <c r="N173" s="1">
        <v>379</v>
      </c>
      <c r="O173" s="1">
        <v>-2.2200000000000002</v>
      </c>
      <c r="P173" s="1">
        <f t="shared" si="6"/>
        <v>-2.2549999999999999</v>
      </c>
      <c r="Q173" s="1">
        <v>-2.2200000000000002</v>
      </c>
      <c r="R173" s="1">
        <v>46</v>
      </c>
      <c r="S173" s="1">
        <v>261</v>
      </c>
      <c r="T173" s="16">
        <v>341</v>
      </c>
      <c r="U173" s="16">
        <v>343</v>
      </c>
      <c r="V173" s="16">
        <v>65</v>
      </c>
      <c r="W173" s="1">
        <v>86</v>
      </c>
      <c r="X173" s="1">
        <v>38</v>
      </c>
      <c r="Y173" s="1">
        <v>19</v>
      </c>
      <c r="Z173" s="1">
        <v>0</v>
      </c>
      <c r="AA173" s="1">
        <v>0</v>
      </c>
      <c r="AB173" s="1">
        <v>0</v>
      </c>
    </row>
    <row r="174" spans="1:28" x14ac:dyDescent="0.2">
      <c r="A174" s="1" t="s">
        <v>50</v>
      </c>
      <c r="B174" s="1" t="s">
        <v>25</v>
      </c>
      <c r="C174" s="1" t="s">
        <v>25</v>
      </c>
      <c r="D174" s="1" t="s">
        <v>26</v>
      </c>
      <c r="E174" s="1" t="s">
        <v>35</v>
      </c>
      <c r="F174" s="1" t="s">
        <v>35</v>
      </c>
      <c r="G174" s="1">
        <v>55.228333999999997</v>
      </c>
      <c r="H174" s="1">
        <v>-132.910392</v>
      </c>
      <c r="I174" s="3">
        <v>43266</v>
      </c>
      <c r="J174" s="2">
        <v>0.40208333299999999</v>
      </c>
      <c r="K174" s="1">
        <v>1</v>
      </c>
      <c r="L174" s="1">
        <v>8</v>
      </c>
      <c r="M174" s="1">
        <v>381</v>
      </c>
      <c r="N174" s="1">
        <v>379</v>
      </c>
      <c r="O174" s="1">
        <v>-2.2200000000000002</v>
      </c>
      <c r="P174" s="1">
        <f t="shared" si="6"/>
        <v>-2.2549999999999999</v>
      </c>
      <c r="Q174" s="1">
        <v>-2.2200000000000002</v>
      </c>
      <c r="R174" s="1">
        <v>73</v>
      </c>
      <c r="S174" s="1">
        <v>267</v>
      </c>
      <c r="T174" s="16">
        <v>343</v>
      </c>
      <c r="U174" s="16">
        <v>351</v>
      </c>
      <c r="V174" s="16">
        <v>132</v>
      </c>
      <c r="W174" s="1">
        <v>77</v>
      </c>
      <c r="X174" s="1">
        <v>52</v>
      </c>
      <c r="Y174" s="1">
        <v>8</v>
      </c>
      <c r="Z174" s="1">
        <v>0</v>
      </c>
      <c r="AA174" s="1">
        <v>0</v>
      </c>
      <c r="AB174" s="1">
        <v>0</v>
      </c>
    </row>
    <row r="175" spans="1:28" x14ac:dyDescent="0.2">
      <c r="A175" s="1" t="s">
        <v>50</v>
      </c>
      <c r="B175" s="1" t="s">
        <v>25</v>
      </c>
      <c r="C175" s="1" t="s">
        <v>25</v>
      </c>
      <c r="D175" s="1" t="s">
        <v>26</v>
      </c>
      <c r="E175" s="1" t="s">
        <v>35</v>
      </c>
      <c r="F175" s="1" t="s">
        <v>35</v>
      </c>
      <c r="G175" s="1">
        <v>55.228333999999997</v>
      </c>
      <c r="H175" s="1">
        <v>-132.910392</v>
      </c>
      <c r="I175" s="3">
        <v>43266</v>
      </c>
      <c r="J175" s="2">
        <v>0.40208333299999999</v>
      </c>
      <c r="K175" s="1">
        <v>1</v>
      </c>
      <c r="L175" s="1">
        <v>9</v>
      </c>
      <c r="M175" s="1">
        <v>374</v>
      </c>
      <c r="N175" s="1">
        <v>379</v>
      </c>
      <c r="O175" s="1">
        <v>-2.2200000000000002</v>
      </c>
      <c r="P175" s="1">
        <f t="shared" si="6"/>
        <v>-2.2549999999999999</v>
      </c>
      <c r="Q175" s="1">
        <v>-2.2200000000000002</v>
      </c>
      <c r="R175" s="1">
        <v>68</v>
      </c>
      <c r="S175" s="1">
        <v>270</v>
      </c>
      <c r="T175" s="16">
        <v>341</v>
      </c>
      <c r="U175" s="16">
        <v>351</v>
      </c>
      <c r="V175" s="16">
        <v>219</v>
      </c>
      <c r="W175" s="1">
        <v>62</v>
      </c>
      <c r="X175" s="1">
        <v>52</v>
      </c>
      <c r="Y175" s="1">
        <v>6</v>
      </c>
      <c r="Z175" s="1">
        <v>0</v>
      </c>
      <c r="AA175" s="1">
        <v>2</v>
      </c>
      <c r="AB175" s="1">
        <v>0</v>
      </c>
    </row>
    <row r="176" spans="1:28" x14ac:dyDescent="0.2">
      <c r="A176" s="1" t="s">
        <v>50</v>
      </c>
      <c r="B176" s="1" t="s">
        <v>25</v>
      </c>
      <c r="C176" s="1" t="s">
        <v>25</v>
      </c>
      <c r="D176" s="1" t="s">
        <v>26</v>
      </c>
      <c r="E176" s="1" t="s">
        <v>35</v>
      </c>
      <c r="F176" s="1" t="s">
        <v>35</v>
      </c>
      <c r="G176" s="1">
        <v>55.228333999999997</v>
      </c>
      <c r="H176" s="1">
        <v>-132.910392</v>
      </c>
      <c r="I176" s="3">
        <v>43266</v>
      </c>
      <c r="J176" s="2">
        <v>0.40208333299999999</v>
      </c>
      <c r="K176" s="1">
        <v>1</v>
      </c>
      <c r="L176" s="1">
        <v>10</v>
      </c>
      <c r="M176" s="1">
        <v>381</v>
      </c>
      <c r="N176" s="1">
        <v>379</v>
      </c>
      <c r="O176" s="1">
        <v>-2.2200000000000002</v>
      </c>
      <c r="P176" s="1">
        <f t="shared" si="6"/>
        <v>-2.2549999999999999</v>
      </c>
      <c r="Q176" s="1">
        <v>-2.2200000000000002</v>
      </c>
      <c r="R176" s="1">
        <v>60</v>
      </c>
      <c r="S176" s="1">
        <v>266</v>
      </c>
      <c r="T176" s="16">
        <v>348</v>
      </c>
      <c r="U176" s="16">
        <v>351</v>
      </c>
      <c r="V176" s="16">
        <v>124</v>
      </c>
      <c r="W176" s="1">
        <v>66</v>
      </c>
      <c r="X176" s="1">
        <v>32</v>
      </c>
      <c r="Y176" s="1">
        <v>26</v>
      </c>
      <c r="Z176" s="1">
        <v>0</v>
      </c>
      <c r="AA176" s="1">
        <v>1</v>
      </c>
      <c r="AB176" s="1">
        <v>0</v>
      </c>
    </row>
    <row r="177" spans="1:28" x14ac:dyDescent="0.2">
      <c r="A177" s="1" t="s">
        <v>50</v>
      </c>
      <c r="B177" s="1" t="s">
        <v>25</v>
      </c>
      <c r="C177" s="1" t="s">
        <v>25</v>
      </c>
      <c r="D177" s="1" t="s">
        <v>26</v>
      </c>
      <c r="E177" s="1" t="s">
        <v>35</v>
      </c>
      <c r="F177" s="1" t="s">
        <v>35</v>
      </c>
      <c r="G177" s="1">
        <v>55.228333999999997</v>
      </c>
      <c r="H177" s="1">
        <v>-132.910392</v>
      </c>
      <c r="I177" s="3">
        <v>43266</v>
      </c>
      <c r="J177" s="2">
        <v>0.40208333299999999</v>
      </c>
      <c r="K177" s="1">
        <v>1</v>
      </c>
      <c r="L177" s="1">
        <v>11</v>
      </c>
      <c r="M177" s="1">
        <v>378</v>
      </c>
      <c r="N177" s="1">
        <v>379</v>
      </c>
      <c r="O177" s="1">
        <v>-2.2200000000000002</v>
      </c>
      <c r="P177" s="1">
        <f t="shared" si="6"/>
        <v>-2.2549999999999999</v>
      </c>
      <c r="Q177" s="1">
        <v>-2.2200000000000002</v>
      </c>
      <c r="R177" s="1">
        <v>61</v>
      </c>
      <c r="T177" s="16">
        <v>337</v>
      </c>
      <c r="U177" s="16">
        <v>354</v>
      </c>
      <c r="V177" s="16">
        <v>286</v>
      </c>
      <c r="W177" s="1">
        <v>34</v>
      </c>
      <c r="X177" s="1">
        <v>34</v>
      </c>
      <c r="Y177" s="1">
        <v>12</v>
      </c>
      <c r="Z177" s="1">
        <v>0</v>
      </c>
      <c r="AA177" s="1">
        <v>1</v>
      </c>
      <c r="AB177" s="1">
        <v>0</v>
      </c>
    </row>
    <row r="178" spans="1:28" x14ac:dyDescent="0.2">
      <c r="A178" s="1" t="s">
        <v>51</v>
      </c>
      <c r="B178" s="1" t="s">
        <v>30</v>
      </c>
      <c r="C178" s="1" t="s">
        <v>30</v>
      </c>
      <c r="D178" s="1" t="s">
        <v>32</v>
      </c>
      <c r="E178" s="1" t="s">
        <v>33</v>
      </c>
      <c r="F178" s="1" t="s">
        <v>33</v>
      </c>
      <c r="G178" s="1">
        <v>55.714689</v>
      </c>
      <c r="H178" s="1">
        <v>-133.358474</v>
      </c>
      <c r="I178" s="3">
        <v>43253</v>
      </c>
      <c r="J178" s="2">
        <v>0.32638888900000002</v>
      </c>
      <c r="K178" s="1">
        <v>2</v>
      </c>
      <c r="L178" s="1">
        <v>1</v>
      </c>
      <c r="M178" s="1">
        <v>336</v>
      </c>
      <c r="N178" s="1">
        <v>335.81818179999999</v>
      </c>
      <c r="O178" s="1">
        <v>1.87</v>
      </c>
      <c r="P178" s="1">
        <v>1.87</v>
      </c>
      <c r="Q178" s="1">
        <v>1.87</v>
      </c>
      <c r="R178" s="1">
        <v>128</v>
      </c>
      <c r="S178" s="1">
        <v>267</v>
      </c>
      <c r="T178" s="16">
        <v>405</v>
      </c>
      <c r="U178" s="16">
        <v>411</v>
      </c>
      <c r="V178" s="16">
        <v>93</v>
      </c>
      <c r="W178" s="1">
        <v>68</v>
      </c>
      <c r="X178" s="1">
        <v>72</v>
      </c>
      <c r="Y178" s="1">
        <v>7</v>
      </c>
      <c r="Z178" s="1">
        <v>0</v>
      </c>
      <c r="AA178" s="1">
        <v>1</v>
      </c>
      <c r="AB178" s="1">
        <v>0</v>
      </c>
    </row>
    <row r="179" spans="1:28" x14ac:dyDescent="0.2">
      <c r="A179" s="1" t="s">
        <v>51</v>
      </c>
      <c r="B179" s="1" t="s">
        <v>30</v>
      </c>
      <c r="C179" s="1" t="s">
        <v>30</v>
      </c>
      <c r="D179" s="1" t="s">
        <v>32</v>
      </c>
      <c r="E179" s="1" t="s">
        <v>33</v>
      </c>
      <c r="F179" s="1" t="s">
        <v>33</v>
      </c>
      <c r="G179" s="1">
        <v>55.714689</v>
      </c>
      <c r="H179" s="1">
        <v>-133.358474</v>
      </c>
      <c r="I179" s="3">
        <v>43253</v>
      </c>
      <c r="J179" s="2">
        <v>0.32638888900000002</v>
      </c>
      <c r="K179" s="1">
        <v>2</v>
      </c>
      <c r="L179" s="1">
        <v>2</v>
      </c>
      <c r="M179" s="1">
        <v>337</v>
      </c>
      <c r="N179" s="1">
        <v>335.81818179999999</v>
      </c>
      <c r="O179" s="1">
        <v>1.87</v>
      </c>
      <c r="P179" s="1">
        <v>1.87</v>
      </c>
      <c r="Q179" s="1">
        <v>1.87</v>
      </c>
      <c r="R179" s="1">
        <v>140</v>
      </c>
      <c r="S179" s="1">
        <v>268</v>
      </c>
      <c r="T179" s="16">
        <v>403</v>
      </c>
      <c r="U179" s="16">
        <v>420</v>
      </c>
      <c r="V179" s="16">
        <v>175</v>
      </c>
      <c r="W179" s="1">
        <v>71</v>
      </c>
      <c r="X179" s="1">
        <v>53</v>
      </c>
      <c r="Y179" s="1">
        <v>13</v>
      </c>
      <c r="Z179" s="1">
        <v>1</v>
      </c>
      <c r="AA179" s="1">
        <v>0</v>
      </c>
      <c r="AB179" s="1">
        <v>0</v>
      </c>
    </row>
    <row r="180" spans="1:28" x14ac:dyDescent="0.2">
      <c r="A180" s="1" t="s">
        <v>51</v>
      </c>
      <c r="B180" s="1" t="s">
        <v>30</v>
      </c>
      <c r="C180" s="1" t="s">
        <v>30</v>
      </c>
      <c r="D180" s="1" t="s">
        <v>32</v>
      </c>
      <c r="E180" s="1" t="s">
        <v>33</v>
      </c>
      <c r="F180" s="1" t="s">
        <v>33</v>
      </c>
      <c r="G180" s="1">
        <v>55.714689</v>
      </c>
      <c r="H180" s="1">
        <v>-133.358474</v>
      </c>
      <c r="I180" s="3">
        <v>43253</v>
      </c>
      <c r="J180" s="2">
        <v>0.32638888900000002</v>
      </c>
      <c r="K180" s="1">
        <v>2</v>
      </c>
      <c r="L180" s="1">
        <v>3</v>
      </c>
      <c r="M180" s="1">
        <v>336</v>
      </c>
      <c r="N180" s="1">
        <v>335.81818179999999</v>
      </c>
      <c r="O180" s="1">
        <v>1.87</v>
      </c>
      <c r="P180" s="1">
        <v>1.87</v>
      </c>
      <c r="Q180" s="1">
        <v>1.87</v>
      </c>
      <c r="R180" s="1">
        <v>137</v>
      </c>
      <c r="S180" s="1">
        <v>267</v>
      </c>
      <c r="T180" s="16">
        <v>394</v>
      </c>
      <c r="U180" s="16">
        <v>408</v>
      </c>
      <c r="V180" s="16">
        <v>160</v>
      </c>
      <c r="W180" s="1">
        <v>48</v>
      </c>
      <c r="X180" s="1">
        <v>56</v>
      </c>
      <c r="Y180" s="1">
        <v>10</v>
      </c>
      <c r="Z180" s="1">
        <v>0</v>
      </c>
      <c r="AA180" s="1">
        <v>2</v>
      </c>
      <c r="AB180" s="1">
        <v>0</v>
      </c>
    </row>
    <row r="181" spans="1:28" x14ac:dyDescent="0.2">
      <c r="A181" s="1" t="s">
        <v>51</v>
      </c>
      <c r="B181" s="1" t="s">
        <v>30</v>
      </c>
      <c r="C181" s="1" t="s">
        <v>30</v>
      </c>
      <c r="D181" s="1" t="s">
        <v>32</v>
      </c>
      <c r="E181" s="1" t="s">
        <v>33</v>
      </c>
      <c r="F181" s="1" t="s">
        <v>33</v>
      </c>
      <c r="G181" s="1">
        <v>55.714689</v>
      </c>
      <c r="H181" s="1">
        <v>-133.358474</v>
      </c>
      <c r="I181" s="3">
        <v>43253</v>
      </c>
      <c r="J181" s="2">
        <v>0.32638888900000002</v>
      </c>
      <c r="K181" s="1">
        <v>2</v>
      </c>
      <c r="L181" s="1">
        <v>4</v>
      </c>
      <c r="M181" s="1">
        <v>335</v>
      </c>
      <c r="N181" s="1">
        <v>335.81818179999999</v>
      </c>
      <c r="O181" s="1">
        <v>1.87</v>
      </c>
      <c r="P181" s="1">
        <v>1.87</v>
      </c>
      <c r="Q181" s="1">
        <v>1.87</v>
      </c>
      <c r="R181" s="1">
        <v>140</v>
      </c>
      <c r="S181" s="1">
        <v>260</v>
      </c>
      <c r="T181" s="16">
        <v>384</v>
      </c>
      <c r="U181" s="16">
        <v>413</v>
      </c>
      <c r="V181" s="16">
        <v>400</v>
      </c>
      <c r="W181" s="1">
        <v>65</v>
      </c>
      <c r="X181" s="1">
        <v>48</v>
      </c>
      <c r="Y181" s="1">
        <v>8</v>
      </c>
      <c r="Z181" s="1">
        <v>2</v>
      </c>
      <c r="AA181" s="1">
        <v>0</v>
      </c>
      <c r="AB181" s="1">
        <v>0</v>
      </c>
    </row>
    <row r="182" spans="1:28" x14ac:dyDescent="0.2">
      <c r="A182" s="1" t="s">
        <v>51</v>
      </c>
      <c r="B182" s="1" t="s">
        <v>30</v>
      </c>
      <c r="C182" s="1" t="s">
        <v>30</v>
      </c>
      <c r="D182" s="1" t="s">
        <v>32</v>
      </c>
      <c r="E182" s="1" t="s">
        <v>33</v>
      </c>
      <c r="F182" s="1" t="s">
        <v>33</v>
      </c>
      <c r="G182" s="1">
        <v>55.714689</v>
      </c>
      <c r="H182" s="1">
        <v>-133.358474</v>
      </c>
      <c r="I182" s="3">
        <v>43253</v>
      </c>
      <c r="J182" s="2">
        <v>0.32638888900000002</v>
      </c>
      <c r="K182" s="1">
        <v>2</v>
      </c>
      <c r="L182" s="1">
        <v>5</v>
      </c>
      <c r="M182" s="1">
        <v>336</v>
      </c>
      <c r="N182" s="1">
        <v>335.81818179999999</v>
      </c>
      <c r="O182" s="1">
        <v>1.87</v>
      </c>
      <c r="P182" s="1">
        <v>1.87</v>
      </c>
      <c r="Q182" s="1">
        <v>1.87</v>
      </c>
      <c r="R182" s="1">
        <v>139</v>
      </c>
      <c r="S182" s="1">
        <v>268</v>
      </c>
      <c r="T182" s="16">
        <v>365</v>
      </c>
      <c r="U182" s="16">
        <v>430</v>
      </c>
      <c r="V182" s="16">
        <v>1050</v>
      </c>
      <c r="W182" s="1">
        <v>69</v>
      </c>
      <c r="X182" s="1">
        <v>57</v>
      </c>
      <c r="Y182" s="1">
        <v>41</v>
      </c>
      <c r="Z182" s="1">
        <v>0</v>
      </c>
      <c r="AA182" s="1">
        <v>0</v>
      </c>
      <c r="AB182" s="1">
        <v>0</v>
      </c>
    </row>
    <row r="183" spans="1:28" x14ac:dyDescent="0.2">
      <c r="A183" s="1" t="s">
        <v>51</v>
      </c>
      <c r="B183" s="1" t="s">
        <v>30</v>
      </c>
      <c r="C183" s="1" t="s">
        <v>30</v>
      </c>
      <c r="D183" s="1" t="s">
        <v>32</v>
      </c>
      <c r="E183" s="1" t="s">
        <v>33</v>
      </c>
      <c r="F183" s="1" t="s">
        <v>33</v>
      </c>
      <c r="G183" s="1">
        <v>55.714689</v>
      </c>
      <c r="H183" s="1">
        <v>-133.358474</v>
      </c>
      <c r="I183" s="3">
        <v>43253</v>
      </c>
      <c r="J183" s="2">
        <v>0.32638888900000002</v>
      </c>
      <c r="K183" s="1">
        <v>2</v>
      </c>
      <c r="L183" s="1">
        <v>6</v>
      </c>
      <c r="M183" s="1">
        <v>336</v>
      </c>
      <c r="N183" s="1">
        <v>335.81818179999999</v>
      </c>
      <c r="O183" s="1">
        <v>1.87</v>
      </c>
      <c r="P183" s="1">
        <v>1.87</v>
      </c>
      <c r="Q183" s="1">
        <v>1.87</v>
      </c>
      <c r="R183" s="1">
        <v>141</v>
      </c>
      <c r="S183" s="1">
        <v>268</v>
      </c>
      <c r="T183" s="16">
        <v>362</v>
      </c>
      <c r="U183" s="16">
        <v>424</v>
      </c>
      <c r="V183" s="16">
        <v>1311</v>
      </c>
      <c r="W183" s="1">
        <v>57</v>
      </c>
      <c r="X183" s="1">
        <v>43</v>
      </c>
      <c r="Y183" s="1">
        <v>25</v>
      </c>
      <c r="Z183" s="1">
        <v>0</v>
      </c>
      <c r="AA183" s="1">
        <v>1</v>
      </c>
      <c r="AB183" s="1">
        <v>0</v>
      </c>
    </row>
    <row r="184" spans="1:28" x14ac:dyDescent="0.2">
      <c r="A184" s="1" t="s">
        <v>51</v>
      </c>
      <c r="B184" s="1" t="s">
        <v>30</v>
      </c>
      <c r="C184" s="1" t="s">
        <v>30</v>
      </c>
      <c r="D184" s="1" t="s">
        <v>32</v>
      </c>
      <c r="E184" s="1" t="s">
        <v>33</v>
      </c>
      <c r="F184" s="1" t="s">
        <v>33</v>
      </c>
      <c r="G184" s="1">
        <v>55.714689</v>
      </c>
      <c r="H184" s="1">
        <v>-133.358474</v>
      </c>
      <c r="I184" s="3">
        <v>43253</v>
      </c>
      <c r="J184" s="2">
        <v>0.32638888900000002</v>
      </c>
      <c r="K184" s="1">
        <v>2</v>
      </c>
      <c r="L184" s="1">
        <v>7</v>
      </c>
      <c r="M184" s="1">
        <v>336</v>
      </c>
      <c r="N184" s="1">
        <v>335.81818179999999</v>
      </c>
      <c r="O184" s="1">
        <v>1.87</v>
      </c>
      <c r="P184" s="1">
        <v>1.87</v>
      </c>
      <c r="Q184" s="1">
        <v>1.87</v>
      </c>
      <c r="R184" s="1">
        <v>146</v>
      </c>
      <c r="S184" s="1">
        <v>273</v>
      </c>
      <c r="T184" s="16">
        <v>373</v>
      </c>
      <c r="U184" s="16">
        <v>422</v>
      </c>
      <c r="V184" s="16">
        <v>1150</v>
      </c>
      <c r="W184" s="1">
        <v>76</v>
      </c>
      <c r="X184" s="1">
        <v>54</v>
      </c>
      <c r="Y184" s="1">
        <v>21</v>
      </c>
      <c r="Z184" s="1">
        <v>2</v>
      </c>
      <c r="AA184" s="1">
        <v>0</v>
      </c>
      <c r="AB184" s="1">
        <v>0</v>
      </c>
    </row>
    <row r="185" spans="1:28" x14ac:dyDescent="0.2">
      <c r="A185" s="1" t="s">
        <v>51</v>
      </c>
      <c r="B185" s="1" t="s">
        <v>30</v>
      </c>
      <c r="C185" s="1" t="s">
        <v>30</v>
      </c>
      <c r="D185" s="1" t="s">
        <v>32</v>
      </c>
      <c r="E185" s="1" t="s">
        <v>33</v>
      </c>
      <c r="F185" s="1" t="s">
        <v>33</v>
      </c>
      <c r="G185" s="1">
        <v>55.714689</v>
      </c>
      <c r="H185" s="1">
        <v>-133.358474</v>
      </c>
      <c r="I185" s="3">
        <v>43253</v>
      </c>
      <c r="J185" s="2">
        <v>0.32638888900000002</v>
      </c>
      <c r="K185" s="1">
        <v>2</v>
      </c>
      <c r="L185" s="1">
        <v>8</v>
      </c>
      <c r="M185" s="1">
        <v>335</v>
      </c>
      <c r="N185" s="1">
        <v>335.81818179999999</v>
      </c>
      <c r="O185" s="1">
        <v>1.87</v>
      </c>
      <c r="P185" s="1">
        <v>1.87</v>
      </c>
      <c r="Q185" s="1">
        <v>1.87</v>
      </c>
      <c r="R185" s="1">
        <v>141</v>
      </c>
      <c r="S185" s="1">
        <v>261</v>
      </c>
      <c r="T185" s="16">
        <v>397</v>
      </c>
      <c r="U185" s="16">
        <v>420</v>
      </c>
      <c r="V185" s="16">
        <v>485</v>
      </c>
      <c r="W185" s="1">
        <v>55</v>
      </c>
      <c r="X185" s="1">
        <v>66</v>
      </c>
      <c r="Y185" s="1">
        <v>8</v>
      </c>
      <c r="Z185" s="1">
        <v>0</v>
      </c>
      <c r="AA185" s="1">
        <v>0</v>
      </c>
      <c r="AB185" s="1">
        <v>0</v>
      </c>
    </row>
    <row r="186" spans="1:28" x14ac:dyDescent="0.2">
      <c r="A186" s="1" t="s">
        <v>51</v>
      </c>
      <c r="B186" s="1" t="s">
        <v>30</v>
      </c>
      <c r="C186" s="1" t="s">
        <v>30</v>
      </c>
      <c r="D186" s="1" t="s">
        <v>32</v>
      </c>
      <c r="E186" s="1" t="s">
        <v>33</v>
      </c>
      <c r="F186" s="1" t="s">
        <v>33</v>
      </c>
      <c r="G186" s="1">
        <v>55.714689</v>
      </c>
      <c r="H186" s="1">
        <v>-133.358474</v>
      </c>
      <c r="I186" s="3">
        <v>43253</v>
      </c>
      <c r="J186" s="2">
        <v>0.32638888900000002</v>
      </c>
      <c r="K186" s="1">
        <v>2</v>
      </c>
      <c r="L186" s="1">
        <v>9</v>
      </c>
      <c r="M186" s="1">
        <v>336</v>
      </c>
      <c r="N186" s="1">
        <v>335.81818179999999</v>
      </c>
      <c r="O186" s="1">
        <v>1.87</v>
      </c>
      <c r="P186" s="1">
        <v>1.87</v>
      </c>
      <c r="Q186" s="1">
        <v>1.87</v>
      </c>
      <c r="R186" s="1">
        <v>148</v>
      </c>
      <c r="S186" s="1">
        <v>251</v>
      </c>
      <c r="T186" s="16">
        <v>402</v>
      </c>
      <c r="U186" s="16">
        <v>407</v>
      </c>
      <c r="V186" s="16">
        <v>120</v>
      </c>
      <c r="W186" s="1">
        <v>66</v>
      </c>
      <c r="X186" s="1">
        <v>48</v>
      </c>
      <c r="Y186" s="1">
        <v>18</v>
      </c>
      <c r="Z186" s="1">
        <v>0</v>
      </c>
      <c r="AA186" s="1">
        <v>0</v>
      </c>
      <c r="AB186" s="1">
        <v>0</v>
      </c>
    </row>
    <row r="187" spans="1:28" x14ac:dyDescent="0.2">
      <c r="A187" s="1" t="s">
        <v>51</v>
      </c>
      <c r="B187" s="1" t="s">
        <v>30</v>
      </c>
      <c r="C187" s="1" t="s">
        <v>30</v>
      </c>
      <c r="D187" s="1" t="s">
        <v>32</v>
      </c>
      <c r="E187" s="1" t="s">
        <v>33</v>
      </c>
      <c r="F187" s="1" t="s">
        <v>33</v>
      </c>
      <c r="G187" s="1">
        <v>55.714689</v>
      </c>
      <c r="H187" s="1">
        <v>-133.358474</v>
      </c>
      <c r="I187" s="3">
        <v>43253</v>
      </c>
      <c r="J187" s="2">
        <v>0.32638888900000002</v>
      </c>
      <c r="K187" s="1">
        <v>2</v>
      </c>
      <c r="L187" s="1">
        <v>10</v>
      </c>
      <c r="M187" s="1">
        <v>336</v>
      </c>
      <c r="N187" s="1">
        <v>335.81818179999999</v>
      </c>
      <c r="O187" s="1">
        <v>1.87</v>
      </c>
      <c r="P187" s="1">
        <v>1.87</v>
      </c>
      <c r="Q187" s="1">
        <v>1.87</v>
      </c>
      <c r="R187" s="1">
        <v>136</v>
      </c>
      <c r="S187" s="1">
        <v>272</v>
      </c>
      <c r="T187" s="16">
        <v>379</v>
      </c>
      <c r="U187" s="16">
        <v>423</v>
      </c>
      <c r="V187" s="16">
        <v>1814</v>
      </c>
      <c r="W187" s="1">
        <v>48</v>
      </c>
      <c r="X187" s="1">
        <v>64</v>
      </c>
      <c r="Y187" s="1">
        <v>20</v>
      </c>
      <c r="Z187" s="1">
        <v>1</v>
      </c>
      <c r="AA187" s="1">
        <v>0</v>
      </c>
      <c r="AB187" s="1">
        <v>0</v>
      </c>
    </row>
    <row r="188" spans="1:28" x14ac:dyDescent="0.2">
      <c r="A188" s="1" t="s">
        <v>51</v>
      </c>
      <c r="B188" s="1" t="s">
        <v>30</v>
      </c>
      <c r="C188" s="1" t="s">
        <v>30</v>
      </c>
      <c r="D188" s="1" t="s">
        <v>32</v>
      </c>
      <c r="E188" s="1" t="s">
        <v>33</v>
      </c>
      <c r="F188" s="1" t="s">
        <v>33</v>
      </c>
      <c r="G188" s="1">
        <v>55.714689</v>
      </c>
      <c r="H188" s="1">
        <v>-133.358474</v>
      </c>
      <c r="I188" s="3">
        <v>43253</v>
      </c>
      <c r="J188" s="2">
        <v>0.32638888900000002</v>
      </c>
      <c r="K188" s="1">
        <v>2</v>
      </c>
      <c r="L188" s="1">
        <v>11</v>
      </c>
      <c r="M188" s="1">
        <v>335</v>
      </c>
      <c r="N188" s="1">
        <v>335.81818179999999</v>
      </c>
      <c r="O188" s="1">
        <v>1.87</v>
      </c>
      <c r="P188" s="1">
        <v>1.87</v>
      </c>
      <c r="Q188" s="1">
        <v>1.87</v>
      </c>
      <c r="T188" s="16">
        <v>388</v>
      </c>
      <c r="U188" s="16">
        <v>431</v>
      </c>
      <c r="V188" s="16">
        <v>1620</v>
      </c>
      <c r="W188" s="1">
        <v>46</v>
      </c>
      <c r="X188" s="1">
        <v>44</v>
      </c>
      <c r="Y188" s="1">
        <v>6</v>
      </c>
      <c r="Z188" s="1">
        <v>0</v>
      </c>
      <c r="AA188" s="1">
        <v>0</v>
      </c>
      <c r="AB188" s="1">
        <v>0</v>
      </c>
    </row>
    <row r="189" spans="1:28" x14ac:dyDescent="0.2">
      <c r="A189" s="1" t="s">
        <v>52</v>
      </c>
      <c r="B189" s="1" t="s">
        <v>30</v>
      </c>
      <c r="C189" s="1" t="s">
        <v>30</v>
      </c>
      <c r="D189" s="1" t="s">
        <v>26</v>
      </c>
      <c r="E189" s="1" t="s">
        <v>27</v>
      </c>
      <c r="F189" s="1" t="s">
        <v>35</v>
      </c>
      <c r="G189" s="1">
        <v>55.722636999999999</v>
      </c>
      <c r="H189" s="1">
        <v>-133.32537199999999</v>
      </c>
      <c r="I189" s="3">
        <v>43281</v>
      </c>
      <c r="J189" s="2">
        <v>0.43402777799999998</v>
      </c>
      <c r="K189" s="1">
        <v>1</v>
      </c>
      <c r="L189" s="1">
        <v>1</v>
      </c>
      <c r="M189" s="1">
        <v>353</v>
      </c>
      <c r="N189" s="1">
        <v>352.33333329999999</v>
      </c>
      <c r="O189" s="1">
        <v>0.59</v>
      </c>
      <c r="P189" s="1">
        <v>0.59</v>
      </c>
      <c r="Q189" s="1">
        <v>0.59</v>
      </c>
      <c r="R189" s="1">
        <v>135</v>
      </c>
      <c r="S189" s="1">
        <v>238</v>
      </c>
      <c r="T189" s="16">
        <v>379</v>
      </c>
      <c r="U189" s="16">
        <v>390</v>
      </c>
      <c r="V189" s="16">
        <v>160</v>
      </c>
      <c r="W189" s="1">
        <v>93</v>
      </c>
      <c r="X189" s="1">
        <v>62</v>
      </c>
      <c r="Y189" s="1">
        <v>1</v>
      </c>
      <c r="Z189" s="1">
        <v>0</v>
      </c>
      <c r="AA189" s="1">
        <v>1</v>
      </c>
      <c r="AB189" s="1">
        <v>0</v>
      </c>
    </row>
    <row r="190" spans="1:28" x14ac:dyDescent="0.2">
      <c r="A190" s="1" t="s">
        <v>52</v>
      </c>
      <c r="B190" s="1" t="s">
        <v>30</v>
      </c>
      <c r="C190" s="1" t="s">
        <v>30</v>
      </c>
      <c r="D190" s="1" t="s">
        <v>26</v>
      </c>
      <c r="E190" s="1" t="s">
        <v>27</v>
      </c>
      <c r="F190" s="1" t="s">
        <v>35</v>
      </c>
      <c r="G190" s="1">
        <v>55.722636999999999</v>
      </c>
      <c r="H190" s="1">
        <v>-133.32537199999999</v>
      </c>
      <c r="I190" s="3">
        <v>43281</v>
      </c>
      <c r="J190" s="2">
        <v>0.43402777799999998</v>
      </c>
      <c r="K190" s="1">
        <v>1</v>
      </c>
      <c r="L190" s="1">
        <v>2</v>
      </c>
      <c r="M190" s="1">
        <v>354</v>
      </c>
      <c r="N190" s="1">
        <v>352.33333329999999</v>
      </c>
      <c r="O190" s="1">
        <v>0.59</v>
      </c>
      <c r="P190" s="1">
        <v>0.59</v>
      </c>
      <c r="Q190" s="1">
        <v>0.59</v>
      </c>
      <c r="R190" s="1">
        <v>126</v>
      </c>
      <c r="S190" s="1">
        <v>246</v>
      </c>
      <c r="T190" s="16">
        <v>375</v>
      </c>
      <c r="U190" s="16">
        <v>394</v>
      </c>
      <c r="V190" s="16">
        <v>258</v>
      </c>
      <c r="W190" s="1">
        <v>107</v>
      </c>
      <c r="X190" s="1">
        <v>35</v>
      </c>
      <c r="Y190" s="1">
        <v>1.5</v>
      </c>
      <c r="Z190" s="1">
        <v>0</v>
      </c>
      <c r="AA190" s="1">
        <v>0</v>
      </c>
      <c r="AB190" s="1">
        <v>0</v>
      </c>
    </row>
    <row r="191" spans="1:28" x14ac:dyDescent="0.2">
      <c r="A191" s="1" t="s">
        <v>52</v>
      </c>
      <c r="B191" s="1" t="s">
        <v>30</v>
      </c>
      <c r="C191" s="1" t="s">
        <v>30</v>
      </c>
      <c r="D191" s="1" t="s">
        <v>26</v>
      </c>
      <c r="E191" s="1" t="s">
        <v>27</v>
      </c>
      <c r="F191" s="1" t="s">
        <v>35</v>
      </c>
      <c r="G191" s="1">
        <v>55.722636999999999</v>
      </c>
      <c r="H191" s="1">
        <v>-133.32537199999999</v>
      </c>
      <c r="I191" s="3">
        <v>43281</v>
      </c>
      <c r="J191" s="2">
        <v>0.43402777799999998</v>
      </c>
      <c r="K191" s="1">
        <v>1</v>
      </c>
      <c r="L191" s="1">
        <v>3</v>
      </c>
      <c r="M191" s="1">
        <v>354</v>
      </c>
      <c r="N191" s="1">
        <v>352.33333329999999</v>
      </c>
      <c r="O191" s="1">
        <v>0.59</v>
      </c>
      <c r="P191" s="1">
        <v>0.59</v>
      </c>
      <c r="Q191" s="1">
        <v>0.59</v>
      </c>
      <c r="R191" s="1">
        <v>123</v>
      </c>
      <c r="S191" s="1">
        <v>255</v>
      </c>
      <c r="T191" s="16">
        <v>367</v>
      </c>
      <c r="U191" s="16">
        <v>387</v>
      </c>
      <c r="V191" s="16">
        <v>265</v>
      </c>
      <c r="W191" s="1">
        <v>91</v>
      </c>
      <c r="X191" s="1">
        <v>48</v>
      </c>
      <c r="Y191" s="1">
        <v>3.5</v>
      </c>
      <c r="Z191" s="1">
        <v>0</v>
      </c>
      <c r="AA191" s="1">
        <v>1</v>
      </c>
      <c r="AB191" s="1">
        <v>0</v>
      </c>
    </row>
    <row r="192" spans="1:28" x14ac:dyDescent="0.2">
      <c r="A192" s="1" t="s">
        <v>52</v>
      </c>
      <c r="B192" s="1" t="s">
        <v>30</v>
      </c>
      <c r="C192" s="1" t="s">
        <v>30</v>
      </c>
      <c r="D192" s="1" t="s">
        <v>26</v>
      </c>
      <c r="E192" s="1" t="s">
        <v>27</v>
      </c>
      <c r="F192" s="1" t="s">
        <v>35</v>
      </c>
      <c r="G192" s="1">
        <v>55.722636999999999</v>
      </c>
      <c r="H192" s="1">
        <v>-133.32537199999999</v>
      </c>
      <c r="I192" s="3">
        <v>43281</v>
      </c>
      <c r="J192" s="2">
        <v>0.43402777799999998</v>
      </c>
      <c r="K192" s="1">
        <v>1</v>
      </c>
      <c r="L192" s="1">
        <v>4</v>
      </c>
      <c r="M192" s="1">
        <v>350</v>
      </c>
      <c r="N192" s="1">
        <v>352.33333329999999</v>
      </c>
      <c r="O192" s="1">
        <v>0.59</v>
      </c>
      <c r="P192" s="1">
        <v>0.59</v>
      </c>
      <c r="Q192" s="1">
        <v>0.59</v>
      </c>
      <c r="R192" s="1">
        <v>122</v>
      </c>
      <c r="S192" s="1">
        <v>252</v>
      </c>
      <c r="T192" s="16">
        <v>388</v>
      </c>
      <c r="U192" s="16">
        <v>394</v>
      </c>
      <c r="V192" s="16">
        <v>57</v>
      </c>
      <c r="W192" s="1">
        <v>59</v>
      </c>
      <c r="X192" s="1">
        <v>65</v>
      </c>
      <c r="Y192" s="1">
        <v>2.5</v>
      </c>
      <c r="Z192" s="1">
        <v>0</v>
      </c>
      <c r="AA192" s="1">
        <v>2</v>
      </c>
      <c r="AB192" s="1">
        <v>0</v>
      </c>
    </row>
    <row r="193" spans="1:28" x14ac:dyDescent="0.2">
      <c r="A193" s="1" t="s">
        <v>52</v>
      </c>
      <c r="B193" s="1" t="s">
        <v>30</v>
      </c>
      <c r="C193" s="1" t="s">
        <v>30</v>
      </c>
      <c r="D193" s="1" t="s">
        <v>26</v>
      </c>
      <c r="E193" s="1" t="s">
        <v>27</v>
      </c>
      <c r="F193" s="1" t="s">
        <v>35</v>
      </c>
      <c r="G193" s="1">
        <v>55.722636999999999</v>
      </c>
      <c r="H193" s="1">
        <v>-133.32537199999999</v>
      </c>
      <c r="I193" s="3">
        <v>43281</v>
      </c>
      <c r="J193" s="2">
        <v>0.43402777799999998</v>
      </c>
      <c r="K193" s="1">
        <v>1</v>
      </c>
      <c r="L193" s="1">
        <v>5</v>
      </c>
      <c r="M193" s="1">
        <v>353</v>
      </c>
      <c r="N193" s="1">
        <v>352.33333329999999</v>
      </c>
      <c r="O193" s="1">
        <v>0.59</v>
      </c>
      <c r="P193" s="1">
        <v>0.59</v>
      </c>
      <c r="Q193" s="1">
        <v>0.59</v>
      </c>
      <c r="R193" s="1">
        <v>125</v>
      </c>
      <c r="S193" s="1">
        <v>253</v>
      </c>
      <c r="T193" s="16">
        <v>367</v>
      </c>
      <c r="U193" s="16">
        <v>398</v>
      </c>
      <c r="V193" s="16">
        <v>376</v>
      </c>
      <c r="W193" s="1">
        <v>93</v>
      </c>
      <c r="X193" s="1">
        <v>33</v>
      </c>
      <c r="Y193" s="1">
        <v>2</v>
      </c>
      <c r="Z193" s="1">
        <v>0</v>
      </c>
      <c r="AA193" s="1">
        <v>2</v>
      </c>
      <c r="AB193" s="1">
        <v>0</v>
      </c>
    </row>
    <row r="194" spans="1:28" x14ac:dyDescent="0.2">
      <c r="A194" s="1" t="s">
        <v>52</v>
      </c>
      <c r="B194" s="1" t="s">
        <v>30</v>
      </c>
      <c r="C194" s="1" t="s">
        <v>30</v>
      </c>
      <c r="D194" s="1" t="s">
        <v>26</v>
      </c>
      <c r="E194" s="1" t="s">
        <v>27</v>
      </c>
      <c r="F194" s="1" t="s">
        <v>35</v>
      </c>
      <c r="G194" s="1">
        <v>55.722636999999999</v>
      </c>
      <c r="H194" s="1">
        <v>-133.32537199999999</v>
      </c>
      <c r="I194" s="3">
        <v>43281</v>
      </c>
      <c r="J194" s="2">
        <v>0.43402777799999998</v>
      </c>
      <c r="K194" s="1">
        <v>1</v>
      </c>
      <c r="L194" s="1">
        <v>6</v>
      </c>
      <c r="M194" s="1">
        <v>354</v>
      </c>
      <c r="N194" s="1">
        <v>352.33333329999999</v>
      </c>
      <c r="O194" s="1">
        <v>0.59</v>
      </c>
      <c r="P194" s="1">
        <v>0.59</v>
      </c>
      <c r="Q194" s="1">
        <v>0.59</v>
      </c>
      <c r="R194" s="1">
        <v>130</v>
      </c>
      <c r="S194" s="1">
        <v>244</v>
      </c>
      <c r="T194" s="16">
        <v>387</v>
      </c>
      <c r="U194" s="16">
        <v>394</v>
      </c>
      <c r="V194" s="16">
        <v>126</v>
      </c>
      <c r="W194" s="1">
        <v>101</v>
      </c>
      <c r="X194" s="1">
        <v>60</v>
      </c>
      <c r="Y194" s="1">
        <v>7.5</v>
      </c>
      <c r="Z194" s="1">
        <v>0</v>
      </c>
      <c r="AA194" s="1">
        <v>2</v>
      </c>
      <c r="AB194" s="1">
        <v>0</v>
      </c>
    </row>
    <row r="195" spans="1:28" x14ac:dyDescent="0.2">
      <c r="A195" s="1" t="s">
        <v>52</v>
      </c>
      <c r="B195" s="1" t="s">
        <v>30</v>
      </c>
      <c r="C195" s="1" t="s">
        <v>30</v>
      </c>
      <c r="D195" s="1" t="s">
        <v>26</v>
      </c>
      <c r="E195" s="1" t="s">
        <v>27</v>
      </c>
      <c r="F195" s="1" t="s">
        <v>35</v>
      </c>
      <c r="G195" s="1">
        <v>55.722636999999999</v>
      </c>
      <c r="H195" s="1">
        <v>-133.32537199999999</v>
      </c>
      <c r="I195" s="3">
        <v>43281</v>
      </c>
      <c r="J195" s="2">
        <v>0.43402777799999998</v>
      </c>
      <c r="K195" s="1">
        <v>1</v>
      </c>
      <c r="L195" s="1">
        <v>7</v>
      </c>
      <c r="M195" s="1">
        <v>350</v>
      </c>
      <c r="N195" s="1">
        <v>352.33333329999999</v>
      </c>
      <c r="O195" s="1">
        <v>0.59</v>
      </c>
      <c r="P195" s="1">
        <v>0.59</v>
      </c>
      <c r="Q195" s="1">
        <v>0.59</v>
      </c>
      <c r="R195" s="1">
        <v>135</v>
      </c>
      <c r="S195" s="1">
        <v>246</v>
      </c>
      <c r="T195" s="16">
        <v>373</v>
      </c>
      <c r="U195" s="16">
        <v>390</v>
      </c>
      <c r="V195" s="16">
        <v>231</v>
      </c>
      <c r="W195" s="1">
        <v>91</v>
      </c>
      <c r="X195" s="1">
        <v>59</v>
      </c>
      <c r="Y195" s="1">
        <v>1</v>
      </c>
      <c r="Z195" s="1">
        <v>0</v>
      </c>
      <c r="AA195" s="1">
        <v>1</v>
      </c>
      <c r="AB195" s="1">
        <v>0</v>
      </c>
    </row>
    <row r="196" spans="1:28" x14ac:dyDescent="0.2">
      <c r="A196" s="1" t="s">
        <v>52</v>
      </c>
      <c r="B196" s="1" t="s">
        <v>30</v>
      </c>
      <c r="C196" s="1" t="s">
        <v>30</v>
      </c>
      <c r="D196" s="1" t="s">
        <v>26</v>
      </c>
      <c r="E196" s="1" t="s">
        <v>27</v>
      </c>
      <c r="F196" s="1" t="s">
        <v>35</v>
      </c>
      <c r="G196" s="1">
        <v>55.722636999999999</v>
      </c>
      <c r="H196" s="1">
        <v>-133.32537199999999</v>
      </c>
      <c r="I196" s="3">
        <v>43281</v>
      </c>
      <c r="J196" s="2">
        <v>0.43402777799999998</v>
      </c>
      <c r="K196" s="1">
        <v>1</v>
      </c>
      <c r="L196" s="1">
        <v>8</v>
      </c>
      <c r="M196" s="1">
        <v>353</v>
      </c>
      <c r="N196" s="1">
        <v>352.33333329999999</v>
      </c>
      <c r="O196" s="1">
        <v>0.59</v>
      </c>
      <c r="P196" s="1">
        <v>0.59</v>
      </c>
      <c r="Q196" s="1">
        <v>0.59</v>
      </c>
      <c r="R196" s="1">
        <v>138</v>
      </c>
      <c r="S196" s="1">
        <v>242</v>
      </c>
      <c r="T196" s="16">
        <v>380</v>
      </c>
      <c r="U196" s="16">
        <v>398</v>
      </c>
      <c r="V196" s="16">
        <v>244</v>
      </c>
      <c r="W196" s="1">
        <v>75</v>
      </c>
      <c r="X196" s="1">
        <v>41</v>
      </c>
      <c r="Y196" s="1">
        <v>3.5</v>
      </c>
      <c r="Z196" s="1">
        <v>0</v>
      </c>
      <c r="AA196" s="1">
        <v>1</v>
      </c>
      <c r="AB196" s="1">
        <v>0</v>
      </c>
    </row>
    <row r="197" spans="1:28" x14ac:dyDescent="0.2">
      <c r="A197" s="1" t="s">
        <v>52</v>
      </c>
      <c r="B197" s="1" t="s">
        <v>30</v>
      </c>
      <c r="C197" s="1" t="s">
        <v>30</v>
      </c>
      <c r="D197" s="1" t="s">
        <v>26</v>
      </c>
      <c r="E197" s="1" t="s">
        <v>27</v>
      </c>
      <c r="F197" s="1" t="s">
        <v>35</v>
      </c>
      <c r="G197" s="1">
        <v>55.722636999999999</v>
      </c>
      <c r="H197" s="1">
        <v>-133.32537199999999</v>
      </c>
      <c r="I197" s="3">
        <v>43281</v>
      </c>
      <c r="J197" s="2">
        <v>0.43402777799999998</v>
      </c>
      <c r="K197" s="1">
        <v>1</v>
      </c>
      <c r="L197" s="1">
        <v>9</v>
      </c>
      <c r="M197" s="1">
        <v>350</v>
      </c>
      <c r="N197" s="1">
        <v>352.33333329999999</v>
      </c>
      <c r="O197" s="1">
        <v>0.59</v>
      </c>
      <c r="P197" s="1">
        <v>0.59</v>
      </c>
      <c r="Q197" s="1">
        <v>0.59</v>
      </c>
      <c r="R197" s="1">
        <v>144</v>
      </c>
      <c r="S197" s="1">
        <v>248</v>
      </c>
      <c r="T197" s="16">
        <v>377</v>
      </c>
      <c r="U197" s="16">
        <v>403</v>
      </c>
      <c r="V197" s="16">
        <v>445</v>
      </c>
      <c r="W197" s="1">
        <v>94</v>
      </c>
      <c r="X197" s="1">
        <v>42</v>
      </c>
      <c r="Y197" s="1">
        <v>4.5</v>
      </c>
      <c r="Z197" s="1">
        <v>0</v>
      </c>
      <c r="AA197" s="1">
        <v>3</v>
      </c>
      <c r="AB197" s="1">
        <v>0</v>
      </c>
    </row>
    <row r="198" spans="1:28" x14ac:dyDescent="0.2">
      <c r="A198" s="1" t="s">
        <v>52</v>
      </c>
      <c r="B198" s="1" t="s">
        <v>30</v>
      </c>
      <c r="C198" s="1" t="s">
        <v>30</v>
      </c>
      <c r="D198" s="1" t="s">
        <v>26</v>
      </c>
      <c r="E198" s="1" t="s">
        <v>27</v>
      </c>
      <c r="F198" s="1" t="s">
        <v>35</v>
      </c>
      <c r="G198" s="1">
        <v>55.722636999999999</v>
      </c>
      <c r="H198" s="1">
        <v>-133.32537199999999</v>
      </c>
      <c r="I198" s="3">
        <v>43281</v>
      </c>
      <c r="J198" s="2">
        <v>0.43402777799999998</v>
      </c>
      <c r="K198" s="1">
        <v>1</v>
      </c>
      <c r="L198" s="1">
        <v>10</v>
      </c>
      <c r="N198" s="1">
        <v>352.33333329999999</v>
      </c>
      <c r="O198" s="1">
        <v>0.59</v>
      </c>
      <c r="P198" s="1">
        <v>0.59</v>
      </c>
      <c r="Q198" s="1">
        <v>0.59</v>
      </c>
      <c r="R198" s="1">
        <v>153</v>
      </c>
      <c r="S198" s="1">
        <v>245</v>
      </c>
      <c r="T198" s="16">
        <v>382</v>
      </c>
      <c r="U198" s="16">
        <v>396</v>
      </c>
      <c r="V198" s="16">
        <v>192</v>
      </c>
      <c r="W198" s="1">
        <v>74</v>
      </c>
      <c r="X198" s="1">
        <v>89</v>
      </c>
      <c r="Y198" s="1">
        <v>7</v>
      </c>
      <c r="Z198" s="1">
        <v>0</v>
      </c>
      <c r="AA198" s="1">
        <v>2</v>
      </c>
      <c r="AB198" s="1">
        <v>0</v>
      </c>
    </row>
    <row r="199" spans="1:28" x14ac:dyDescent="0.2">
      <c r="A199" s="1" t="s">
        <v>52</v>
      </c>
      <c r="B199" s="1" t="s">
        <v>30</v>
      </c>
      <c r="C199" s="1" t="s">
        <v>30</v>
      </c>
      <c r="D199" s="1" t="s">
        <v>26</v>
      </c>
      <c r="E199" s="1" t="s">
        <v>27</v>
      </c>
      <c r="F199" s="1" t="s">
        <v>35</v>
      </c>
      <c r="G199" s="1">
        <v>55.722636999999999</v>
      </c>
      <c r="H199" s="1">
        <v>-133.32537199999999</v>
      </c>
      <c r="I199" s="3">
        <v>43281</v>
      </c>
      <c r="J199" s="2">
        <v>0.43402777799999998</v>
      </c>
      <c r="K199" s="1">
        <v>1</v>
      </c>
      <c r="L199" s="1">
        <v>11</v>
      </c>
      <c r="N199" s="1">
        <v>352.33333329999999</v>
      </c>
      <c r="O199" s="1">
        <v>0.59</v>
      </c>
      <c r="P199" s="1">
        <v>0.59</v>
      </c>
      <c r="Q199" s="1">
        <v>0.59</v>
      </c>
      <c r="T199" s="16">
        <v>383</v>
      </c>
      <c r="U199" s="16">
        <v>389</v>
      </c>
      <c r="V199" s="16">
        <v>75</v>
      </c>
      <c r="W199" s="1">
        <v>63</v>
      </c>
      <c r="X199" s="1">
        <v>57</v>
      </c>
      <c r="Y199" s="1">
        <v>0.5</v>
      </c>
      <c r="Z199" s="1">
        <v>0</v>
      </c>
      <c r="AA199" s="1">
        <v>0</v>
      </c>
      <c r="AB199" s="1">
        <v>0</v>
      </c>
    </row>
    <row r="200" spans="1:28" x14ac:dyDescent="0.2">
      <c r="A200" s="1" t="s">
        <v>53</v>
      </c>
      <c r="B200" s="1" t="s">
        <v>25</v>
      </c>
      <c r="C200" s="1" t="s">
        <v>25</v>
      </c>
      <c r="D200" s="1" t="s">
        <v>26</v>
      </c>
      <c r="E200" s="1" t="s">
        <v>27</v>
      </c>
      <c r="F200" s="1" t="s">
        <v>33</v>
      </c>
      <c r="G200" s="1">
        <v>55.362090000000002</v>
      </c>
      <c r="H200" s="1">
        <v>-133.16123200000001</v>
      </c>
      <c r="I200" s="3">
        <v>43291</v>
      </c>
      <c r="J200" s="2">
        <v>0.27430555600000001</v>
      </c>
      <c r="K200" s="1">
        <v>1</v>
      </c>
      <c r="L200" s="1">
        <v>1</v>
      </c>
      <c r="M200" s="1">
        <v>281</v>
      </c>
      <c r="N200" s="1">
        <v>281.10000000000002</v>
      </c>
      <c r="O200" s="1">
        <v>-0.02</v>
      </c>
      <c r="P200" s="1">
        <v>0.53</v>
      </c>
      <c r="Q200" s="1">
        <v>0.255</v>
      </c>
      <c r="R200" s="1">
        <v>115</v>
      </c>
      <c r="S200" s="1">
        <v>230</v>
      </c>
      <c r="T200" s="16">
        <v>255</v>
      </c>
      <c r="U200" s="16">
        <v>259</v>
      </c>
      <c r="V200" s="16">
        <v>98</v>
      </c>
      <c r="W200" s="1">
        <v>69</v>
      </c>
      <c r="X200" s="1">
        <v>118</v>
      </c>
      <c r="Y200" s="1">
        <v>25</v>
      </c>
      <c r="Z200" s="1">
        <v>2</v>
      </c>
      <c r="AA200" s="1">
        <v>1</v>
      </c>
      <c r="AB200" s="1">
        <v>0</v>
      </c>
    </row>
    <row r="201" spans="1:28" x14ac:dyDescent="0.2">
      <c r="A201" s="1" t="s">
        <v>53</v>
      </c>
      <c r="B201" s="1" t="s">
        <v>25</v>
      </c>
      <c r="C201" s="1" t="s">
        <v>25</v>
      </c>
      <c r="D201" s="1" t="s">
        <v>26</v>
      </c>
      <c r="E201" s="1" t="s">
        <v>27</v>
      </c>
      <c r="F201" s="1" t="s">
        <v>33</v>
      </c>
      <c r="G201" s="1">
        <v>55.362090000000002</v>
      </c>
      <c r="H201" s="1">
        <v>-133.16123200000001</v>
      </c>
      <c r="I201" s="3">
        <v>43291</v>
      </c>
      <c r="J201" s="2">
        <v>0.27430555600000001</v>
      </c>
      <c r="K201" s="1">
        <v>1</v>
      </c>
      <c r="L201" s="1">
        <v>2</v>
      </c>
      <c r="M201" s="1">
        <v>281</v>
      </c>
      <c r="N201" s="1">
        <v>281.10000000000002</v>
      </c>
      <c r="O201" s="1">
        <v>-0.02</v>
      </c>
      <c r="P201" s="1">
        <v>0.53</v>
      </c>
      <c r="Q201" s="1">
        <v>0.255</v>
      </c>
      <c r="R201" s="1">
        <v>115</v>
      </c>
      <c r="S201" s="1">
        <v>230</v>
      </c>
      <c r="T201" s="16">
        <v>254</v>
      </c>
      <c r="U201" s="16">
        <v>256</v>
      </c>
      <c r="V201" s="16">
        <v>58</v>
      </c>
      <c r="W201" s="1">
        <v>136</v>
      </c>
      <c r="X201" s="1">
        <v>95</v>
      </c>
      <c r="Y201" s="1">
        <v>13</v>
      </c>
      <c r="Z201" s="1">
        <v>3</v>
      </c>
      <c r="AA201" s="1">
        <v>0</v>
      </c>
      <c r="AB201" s="1">
        <v>0</v>
      </c>
    </row>
    <row r="202" spans="1:28" x14ac:dyDescent="0.2">
      <c r="A202" s="1" t="s">
        <v>53</v>
      </c>
      <c r="B202" s="1" t="s">
        <v>25</v>
      </c>
      <c r="C202" s="1" t="s">
        <v>25</v>
      </c>
      <c r="D202" s="1" t="s">
        <v>26</v>
      </c>
      <c r="E202" s="1" t="s">
        <v>27</v>
      </c>
      <c r="F202" s="1" t="s">
        <v>33</v>
      </c>
      <c r="G202" s="1">
        <v>55.362090000000002</v>
      </c>
      <c r="H202" s="1">
        <v>-133.16123200000001</v>
      </c>
      <c r="I202" s="3">
        <v>43291</v>
      </c>
      <c r="J202" s="2">
        <v>0.27430555600000001</v>
      </c>
      <c r="K202" s="1">
        <v>1</v>
      </c>
      <c r="L202" s="1">
        <v>3</v>
      </c>
      <c r="M202" s="1">
        <v>280</v>
      </c>
      <c r="N202" s="1">
        <v>281.10000000000002</v>
      </c>
      <c r="O202" s="1">
        <v>-0.02</v>
      </c>
      <c r="P202" s="1">
        <v>0.53</v>
      </c>
      <c r="Q202" s="1">
        <v>0.255</v>
      </c>
      <c r="R202" s="1">
        <v>120</v>
      </c>
      <c r="S202" s="1">
        <v>228</v>
      </c>
      <c r="T202" s="16">
        <v>256</v>
      </c>
      <c r="U202" s="16">
        <v>265</v>
      </c>
      <c r="V202" s="16">
        <v>183</v>
      </c>
      <c r="W202" s="1">
        <v>112</v>
      </c>
      <c r="X202" s="1">
        <v>116</v>
      </c>
      <c r="Y202" s="1">
        <v>12</v>
      </c>
      <c r="Z202" s="1">
        <v>2</v>
      </c>
      <c r="AA202" s="1">
        <v>1</v>
      </c>
      <c r="AB202" s="1">
        <v>0</v>
      </c>
    </row>
    <row r="203" spans="1:28" x14ac:dyDescent="0.2">
      <c r="A203" s="1" t="s">
        <v>53</v>
      </c>
      <c r="B203" s="1" t="s">
        <v>25</v>
      </c>
      <c r="C203" s="1" t="s">
        <v>25</v>
      </c>
      <c r="D203" s="1" t="s">
        <v>26</v>
      </c>
      <c r="E203" s="1" t="s">
        <v>27</v>
      </c>
      <c r="F203" s="1" t="s">
        <v>33</v>
      </c>
      <c r="G203" s="1">
        <v>55.362090000000002</v>
      </c>
      <c r="H203" s="1">
        <v>-133.16123200000001</v>
      </c>
      <c r="I203" s="3">
        <v>43291</v>
      </c>
      <c r="J203" s="2">
        <v>0.27430555600000001</v>
      </c>
      <c r="K203" s="1">
        <v>1</v>
      </c>
      <c r="L203" s="1">
        <v>4</v>
      </c>
      <c r="M203" s="1">
        <v>279</v>
      </c>
      <c r="N203" s="1">
        <v>281.10000000000002</v>
      </c>
      <c r="O203" s="1">
        <v>-0.02</v>
      </c>
      <c r="P203" s="1">
        <v>0.53</v>
      </c>
      <c r="Q203" s="1">
        <v>0.255</v>
      </c>
      <c r="R203" s="1">
        <v>120</v>
      </c>
      <c r="S203" s="1">
        <v>228</v>
      </c>
      <c r="T203" s="16">
        <v>252</v>
      </c>
      <c r="U203" s="16">
        <v>266</v>
      </c>
      <c r="V203" s="16">
        <v>334</v>
      </c>
      <c r="W203" s="1">
        <v>34</v>
      </c>
      <c r="X203" s="1">
        <v>147</v>
      </c>
      <c r="Y203" s="1">
        <v>25</v>
      </c>
      <c r="Z203" s="1">
        <v>0</v>
      </c>
      <c r="AA203" s="1">
        <v>0</v>
      </c>
      <c r="AB203" s="1">
        <v>0</v>
      </c>
    </row>
    <row r="204" spans="1:28" x14ac:dyDescent="0.2">
      <c r="A204" s="1" t="s">
        <v>53</v>
      </c>
      <c r="B204" s="1" t="s">
        <v>25</v>
      </c>
      <c r="C204" s="1" t="s">
        <v>25</v>
      </c>
      <c r="D204" s="1" t="s">
        <v>26</v>
      </c>
      <c r="E204" s="1" t="s">
        <v>27</v>
      </c>
      <c r="F204" s="1" t="s">
        <v>33</v>
      </c>
      <c r="G204" s="1">
        <v>55.362090000000002</v>
      </c>
      <c r="H204" s="1">
        <v>-133.16123200000001</v>
      </c>
      <c r="I204" s="3">
        <v>43291</v>
      </c>
      <c r="J204" s="2">
        <v>0.27430555600000001</v>
      </c>
      <c r="K204" s="1">
        <v>1</v>
      </c>
      <c r="L204" s="1">
        <v>5</v>
      </c>
      <c r="M204" s="1">
        <v>282</v>
      </c>
      <c r="N204" s="1">
        <v>281.10000000000002</v>
      </c>
      <c r="O204" s="1">
        <v>-0.02</v>
      </c>
      <c r="P204" s="1">
        <v>0.53</v>
      </c>
      <c r="Q204" s="1">
        <v>0.255</v>
      </c>
      <c r="R204" s="1">
        <v>115</v>
      </c>
      <c r="S204" s="1">
        <v>227</v>
      </c>
      <c r="T204" s="16">
        <v>255</v>
      </c>
      <c r="U204" s="16">
        <v>274</v>
      </c>
      <c r="V204" s="16">
        <v>640</v>
      </c>
      <c r="W204" s="1">
        <v>110</v>
      </c>
      <c r="X204" s="1">
        <v>81</v>
      </c>
      <c r="Y204" s="1">
        <v>17</v>
      </c>
      <c r="Z204" s="1">
        <v>5</v>
      </c>
      <c r="AA204" s="1">
        <v>0</v>
      </c>
      <c r="AB204" s="1">
        <v>0</v>
      </c>
    </row>
    <row r="205" spans="1:28" x14ac:dyDescent="0.2">
      <c r="A205" s="1" t="s">
        <v>53</v>
      </c>
      <c r="B205" s="1" t="s">
        <v>25</v>
      </c>
      <c r="C205" s="1" t="s">
        <v>25</v>
      </c>
      <c r="D205" s="1" t="s">
        <v>26</v>
      </c>
      <c r="E205" s="1" t="s">
        <v>27</v>
      </c>
      <c r="F205" s="1" t="s">
        <v>33</v>
      </c>
      <c r="G205" s="1">
        <v>55.362090000000002</v>
      </c>
      <c r="H205" s="1">
        <v>-133.16123200000001</v>
      </c>
      <c r="I205" s="3">
        <v>43291</v>
      </c>
      <c r="J205" s="2">
        <v>0.27430555600000001</v>
      </c>
      <c r="K205" s="1">
        <v>1</v>
      </c>
      <c r="L205" s="1">
        <v>6</v>
      </c>
      <c r="M205" s="1">
        <v>283</v>
      </c>
      <c r="N205" s="1">
        <v>281.10000000000002</v>
      </c>
      <c r="O205" s="1">
        <v>-0.02</v>
      </c>
      <c r="P205" s="1">
        <v>0.53</v>
      </c>
      <c r="Q205" s="1">
        <v>0.255</v>
      </c>
      <c r="R205" s="1">
        <v>113</v>
      </c>
      <c r="S205" s="1">
        <v>228</v>
      </c>
      <c r="T205" s="16">
        <v>254</v>
      </c>
      <c r="U205" s="16">
        <v>267</v>
      </c>
      <c r="V205" s="16">
        <v>596</v>
      </c>
      <c r="W205" s="1">
        <v>183</v>
      </c>
      <c r="X205" s="1">
        <v>85</v>
      </c>
      <c r="Y205" s="1">
        <v>11.5</v>
      </c>
      <c r="Z205" s="1">
        <v>4</v>
      </c>
      <c r="AA205" s="1">
        <v>1</v>
      </c>
      <c r="AB205" s="1">
        <v>0</v>
      </c>
    </row>
    <row r="206" spans="1:28" x14ac:dyDescent="0.2">
      <c r="A206" s="1" t="s">
        <v>53</v>
      </c>
      <c r="B206" s="1" t="s">
        <v>25</v>
      </c>
      <c r="C206" s="1" t="s">
        <v>25</v>
      </c>
      <c r="D206" s="1" t="s">
        <v>26</v>
      </c>
      <c r="E206" s="1" t="s">
        <v>27</v>
      </c>
      <c r="F206" s="1" t="s">
        <v>33</v>
      </c>
      <c r="G206" s="1">
        <v>55.362090000000002</v>
      </c>
      <c r="H206" s="1">
        <v>-133.16123200000001</v>
      </c>
      <c r="I206" s="3">
        <v>43291</v>
      </c>
      <c r="J206" s="2">
        <v>0.27430555600000001</v>
      </c>
      <c r="K206" s="1">
        <v>1</v>
      </c>
      <c r="L206" s="1">
        <v>7</v>
      </c>
      <c r="M206" s="1">
        <v>282</v>
      </c>
      <c r="N206" s="1">
        <v>281.10000000000002</v>
      </c>
      <c r="O206" s="1">
        <v>-0.02</v>
      </c>
      <c r="P206" s="1">
        <v>0.53</v>
      </c>
      <c r="Q206" s="1">
        <v>0.255</v>
      </c>
      <c r="R206" s="1">
        <v>113</v>
      </c>
      <c r="S206" s="1">
        <v>230</v>
      </c>
      <c r="T206" s="16">
        <v>264</v>
      </c>
      <c r="U206" s="16">
        <v>266</v>
      </c>
      <c r="V206" s="16">
        <v>131</v>
      </c>
      <c r="W206" s="1">
        <v>170</v>
      </c>
      <c r="X206" s="1">
        <v>133</v>
      </c>
      <c r="Y206" s="1">
        <v>35</v>
      </c>
      <c r="Z206" s="1">
        <v>2</v>
      </c>
      <c r="AA206" s="1">
        <v>2</v>
      </c>
      <c r="AB206" s="1">
        <v>0</v>
      </c>
    </row>
    <row r="207" spans="1:28" x14ac:dyDescent="0.2">
      <c r="A207" s="1" t="s">
        <v>53</v>
      </c>
      <c r="B207" s="1" t="s">
        <v>25</v>
      </c>
      <c r="C207" s="1" t="s">
        <v>25</v>
      </c>
      <c r="D207" s="1" t="s">
        <v>26</v>
      </c>
      <c r="E207" s="1" t="s">
        <v>27</v>
      </c>
      <c r="F207" s="1" t="s">
        <v>33</v>
      </c>
      <c r="G207" s="1">
        <v>55.362090000000002</v>
      </c>
      <c r="H207" s="1">
        <v>-133.16123200000001</v>
      </c>
      <c r="I207" s="3">
        <v>43291</v>
      </c>
      <c r="J207" s="2">
        <v>0.27430555600000001</v>
      </c>
      <c r="K207" s="1">
        <v>1</v>
      </c>
      <c r="L207" s="1">
        <v>8</v>
      </c>
      <c r="M207" s="1">
        <v>282</v>
      </c>
      <c r="N207" s="1">
        <v>281.10000000000002</v>
      </c>
      <c r="O207" s="1">
        <v>-0.02</v>
      </c>
      <c r="P207" s="1">
        <v>0.53</v>
      </c>
      <c r="Q207" s="1">
        <v>0.255</v>
      </c>
      <c r="R207" s="1">
        <v>116</v>
      </c>
      <c r="S207" s="1">
        <v>228</v>
      </c>
      <c r="T207" s="16">
        <v>265</v>
      </c>
      <c r="U207" s="16">
        <v>267</v>
      </c>
      <c r="V207" s="16">
        <v>123</v>
      </c>
      <c r="W207" s="1">
        <v>157</v>
      </c>
      <c r="X207" s="1">
        <v>130</v>
      </c>
      <c r="Y207" s="1">
        <v>37</v>
      </c>
      <c r="Z207" s="1">
        <v>3</v>
      </c>
      <c r="AA207" s="1">
        <v>0</v>
      </c>
      <c r="AB207" s="1">
        <v>0</v>
      </c>
    </row>
    <row r="208" spans="1:28" x14ac:dyDescent="0.2">
      <c r="A208" s="1" t="s">
        <v>53</v>
      </c>
      <c r="B208" s="1" t="s">
        <v>25</v>
      </c>
      <c r="C208" s="1" t="s">
        <v>25</v>
      </c>
      <c r="D208" s="1" t="s">
        <v>26</v>
      </c>
      <c r="E208" s="1" t="s">
        <v>27</v>
      </c>
      <c r="F208" s="1" t="s">
        <v>33</v>
      </c>
      <c r="G208" s="1">
        <v>55.362090000000002</v>
      </c>
      <c r="H208" s="1">
        <v>-133.16123200000001</v>
      </c>
      <c r="I208" s="3">
        <v>43291</v>
      </c>
      <c r="J208" s="2">
        <v>0.27430555600000001</v>
      </c>
      <c r="K208" s="1">
        <v>1</v>
      </c>
      <c r="L208" s="1">
        <v>9</v>
      </c>
      <c r="M208" s="1">
        <v>281</v>
      </c>
      <c r="N208" s="1">
        <v>281.10000000000002</v>
      </c>
      <c r="O208" s="1">
        <v>-0.02</v>
      </c>
      <c r="P208" s="1">
        <v>0.53</v>
      </c>
      <c r="Q208" s="1">
        <v>0.255</v>
      </c>
      <c r="R208" s="1">
        <v>102</v>
      </c>
      <c r="S208" s="1">
        <v>232</v>
      </c>
      <c r="T208" s="16">
        <v>265</v>
      </c>
      <c r="U208" s="16">
        <v>269</v>
      </c>
      <c r="V208" s="16">
        <v>279</v>
      </c>
      <c r="W208" s="1">
        <v>169</v>
      </c>
      <c r="X208" s="1">
        <v>246</v>
      </c>
      <c r="Y208" s="1">
        <v>10.5</v>
      </c>
      <c r="Z208" s="1">
        <v>1</v>
      </c>
      <c r="AA208" s="1">
        <v>3</v>
      </c>
      <c r="AB208" s="1">
        <v>0</v>
      </c>
    </row>
    <row r="209" spans="1:28" x14ac:dyDescent="0.2">
      <c r="A209" s="1" t="s">
        <v>53</v>
      </c>
      <c r="B209" s="1" t="s">
        <v>25</v>
      </c>
      <c r="C209" s="1" t="s">
        <v>25</v>
      </c>
      <c r="D209" s="1" t="s">
        <v>26</v>
      </c>
      <c r="E209" s="1" t="s">
        <v>27</v>
      </c>
      <c r="F209" s="1" t="s">
        <v>33</v>
      </c>
      <c r="G209" s="1">
        <v>55.362090000000002</v>
      </c>
      <c r="H209" s="1">
        <v>-133.16123200000001</v>
      </c>
      <c r="I209" s="3">
        <v>43291</v>
      </c>
      <c r="J209" s="2">
        <v>0.27430555600000001</v>
      </c>
      <c r="K209" s="1">
        <v>1</v>
      </c>
      <c r="L209" s="1">
        <v>10</v>
      </c>
      <c r="M209" s="1">
        <v>280</v>
      </c>
      <c r="N209" s="1">
        <v>281.10000000000002</v>
      </c>
      <c r="O209" s="1">
        <v>-0.02</v>
      </c>
      <c r="P209" s="1">
        <v>0.53</v>
      </c>
      <c r="Q209" s="1">
        <v>0.255</v>
      </c>
      <c r="R209" s="1">
        <v>96</v>
      </c>
      <c r="S209" s="1">
        <v>228</v>
      </c>
      <c r="T209" s="16">
        <v>265</v>
      </c>
      <c r="U209" s="16">
        <v>267</v>
      </c>
      <c r="V209" s="16">
        <v>119</v>
      </c>
      <c r="W209" s="1">
        <v>198</v>
      </c>
      <c r="X209" s="1">
        <v>168</v>
      </c>
      <c r="Y209" s="1">
        <v>3</v>
      </c>
      <c r="Z209" s="1">
        <v>0</v>
      </c>
      <c r="AA209" s="1">
        <v>6</v>
      </c>
      <c r="AB209" s="1">
        <v>0</v>
      </c>
    </row>
    <row r="210" spans="1:28" x14ac:dyDescent="0.2">
      <c r="A210" s="1" t="s">
        <v>53</v>
      </c>
      <c r="B210" s="1" t="s">
        <v>25</v>
      </c>
      <c r="C210" s="1" t="s">
        <v>25</v>
      </c>
      <c r="D210" s="1" t="s">
        <v>26</v>
      </c>
      <c r="E210" s="1" t="s">
        <v>27</v>
      </c>
      <c r="F210" s="1" t="s">
        <v>33</v>
      </c>
      <c r="G210" s="1">
        <v>55.362090000000002</v>
      </c>
      <c r="H210" s="1">
        <v>-133.16123200000001</v>
      </c>
      <c r="I210" s="3">
        <v>43291</v>
      </c>
      <c r="J210" s="2">
        <v>0.27430555600000001</v>
      </c>
      <c r="K210" s="1">
        <v>1</v>
      </c>
      <c r="L210" s="1">
        <v>11</v>
      </c>
      <c r="N210" s="1">
        <v>281.10000000000002</v>
      </c>
      <c r="O210" s="1">
        <v>-0.02</v>
      </c>
      <c r="P210" s="1">
        <v>0.53</v>
      </c>
      <c r="Q210" s="1">
        <v>0.255</v>
      </c>
      <c r="T210" s="16">
        <v>265</v>
      </c>
      <c r="U210" s="16">
        <v>266</v>
      </c>
      <c r="V210" s="16">
        <v>66</v>
      </c>
      <c r="W210" s="1">
        <v>248</v>
      </c>
      <c r="X210" s="1">
        <v>185</v>
      </c>
      <c r="Y210" s="1">
        <v>13</v>
      </c>
      <c r="Z210" s="1">
        <v>3</v>
      </c>
      <c r="AA210" s="1">
        <v>3</v>
      </c>
      <c r="AB210" s="1">
        <v>0</v>
      </c>
    </row>
    <row r="211" spans="1:28" x14ac:dyDescent="0.2">
      <c r="A211" s="1" t="s">
        <v>54</v>
      </c>
      <c r="B211" s="1" t="s">
        <v>25</v>
      </c>
      <c r="C211" s="1" t="s">
        <v>25</v>
      </c>
      <c r="D211" s="1" t="s">
        <v>26</v>
      </c>
      <c r="E211" s="1" t="s">
        <v>27</v>
      </c>
      <c r="F211" s="1" t="s">
        <v>33</v>
      </c>
      <c r="G211" s="1">
        <v>55.282136999999999</v>
      </c>
      <c r="H211" s="1">
        <v>-133.33402799999999</v>
      </c>
      <c r="I211" s="3">
        <v>43322</v>
      </c>
      <c r="J211" s="2">
        <v>0.35972222199999998</v>
      </c>
      <c r="K211" s="1">
        <v>1</v>
      </c>
      <c r="L211" s="1">
        <v>1</v>
      </c>
      <c r="M211" s="1">
        <v>291</v>
      </c>
      <c r="N211" s="1">
        <v>290.60000000000002</v>
      </c>
      <c r="O211" s="1">
        <v>0.36</v>
      </c>
      <c r="P211" s="1">
        <v>0.36</v>
      </c>
      <c r="Q211" s="1">
        <v>0.36</v>
      </c>
      <c r="R211" s="1">
        <v>124</v>
      </c>
      <c r="S211" s="1">
        <v>218</v>
      </c>
      <c r="T211" s="16">
        <v>316</v>
      </c>
      <c r="U211" s="16">
        <v>324</v>
      </c>
      <c r="V211" s="16">
        <v>393</v>
      </c>
      <c r="W211" s="1">
        <v>159</v>
      </c>
      <c r="X211" s="1">
        <v>68</v>
      </c>
      <c r="Y211" s="1">
        <v>2.5</v>
      </c>
      <c r="Z211" s="1">
        <v>0</v>
      </c>
      <c r="AA211" s="1">
        <v>0</v>
      </c>
      <c r="AB211" s="1">
        <v>0</v>
      </c>
    </row>
    <row r="212" spans="1:28" x14ac:dyDescent="0.2">
      <c r="A212" s="1" t="s">
        <v>54</v>
      </c>
      <c r="B212" s="1" t="s">
        <v>25</v>
      </c>
      <c r="C212" s="1" t="s">
        <v>25</v>
      </c>
      <c r="D212" s="1" t="s">
        <v>26</v>
      </c>
      <c r="E212" s="1" t="s">
        <v>27</v>
      </c>
      <c r="F212" s="1" t="s">
        <v>33</v>
      </c>
      <c r="G212" s="1">
        <v>55.282136999999999</v>
      </c>
      <c r="H212" s="1">
        <v>-133.33402799999999</v>
      </c>
      <c r="I212" s="3">
        <v>43322</v>
      </c>
      <c r="J212" s="2">
        <v>0.35972222199999998</v>
      </c>
      <c r="K212" s="1">
        <v>1</v>
      </c>
      <c r="L212" s="1">
        <v>2</v>
      </c>
      <c r="M212" s="1">
        <v>291</v>
      </c>
      <c r="N212" s="1">
        <v>290.60000000000002</v>
      </c>
      <c r="O212" s="1">
        <v>0.36</v>
      </c>
      <c r="P212" s="1">
        <v>0.36</v>
      </c>
      <c r="Q212" s="1">
        <v>0.36</v>
      </c>
      <c r="R212" s="1">
        <v>112</v>
      </c>
      <c r="S212" s="1">
        <v>226</v>
      </c>
      <c r="T212" s="16">
        <v>322</v>
      </c>
      <c r="U212" s="16">
        <v>330</v>
      </c>
      <c r="V212" s="16">
        <v>705</v>
      </c>
      <c r="W212" s="1">
        <v>171</v>
      </c>
      <c r="X212" s="1">
        <v>72</v>
      </c>
      <c r="Y212" s="1">
        <v>5.5</v>
      </c>
      <c r="Z212" s="1">
        <v>0</v>
      </c>
      <c r="AA212" s="1">
        <v>0</v>
      </c>
      <c r="AB212" s="1">
        <v>0</v>
      </c>
    </row>
    <row r="213" spans="1:28" x14ac:dyDescent="0.2">
      <c r="A213" s="1" t="s">
        <v>54</v>
      </c>
      <c r="B213" s="1" t="s">
        <v>25</v>
      </c>
      <c r="C213" s="1" t="s">
        <v>25</v>
      </c>
      <c r="D213" s="1" t="s">
        <v>26</v>
      </c>
      <c r="E213" s="1" t="s">
        <v>27</v>
      </c>
      <c r="F213" s="1" t="s">
        <v>33</v>
      </c>
      <c r="G213" s="1">
        <v>55.282136999999999</v>
      </c>
      <c r="H213" s="1">
        <v>-133.33402799999999</v>
      </c>
      <c r="I213" s="3">
        <v>43322</v>
      </c>
      <c r="J213" s="2">
        <v>0.35972222199999998</v>
      </c>
      <c r="K213" s="1">
        <v>1</v>
      </c>
      <c r="L213" s="1">
        <v>3</v>
      </c>
      <c r="M213" s="1">
        <v>291</v>
      </c>
      <c r="N213" s="1">
        <v>290.60000000000002</v>
      </c>
      <c r="O213" s="1">
        <v>0.36</v>
      </c>
      <c r="P213" s="1">
        <v>0.36</v>
      </c>
      <c r="Q213" s="1">
        <v>0.36</v>
      </c>
      <c r="R213" s="1">
        <v>128</v>
      </c>
      <c r="S213" s="1">
        <v>206</v>
      </c>
      <c r="T213" s="16">
        <v>320</v>
      </c>
      <c r="U213" s="16">
        <v>330</v>
      </c>
      <c r="V213" s="16">
        <v>626</v>
      </c>
      <c r="W213" s="1">
        <v>168</v>
      </c>
      <c r="X213" s="1">
        <v>129</v>
      </c>
      <c r="Y213" s="1">
        <v>21.5</v>
      </c>
      <c r="Z213" s="1">
        <v>0</v>
      </c>
      <c r="AA213" s="1">
        <v>0</v>
      </c>
      <c r="AB213" s="1">
        <v>0</v>
      </c>
    </row>
    <row r="214" spans="1:28" x14ac:dyDescent="0.2">
      <c r="A214" s="1" t="s">
        <v>54</v>
      </c>
      <c r="B214" s="1" t="s">
        <v>25</v>
      </c>
      <c r="C214" s="1" t="s">
        <v>25</v>
      </c>
      <c r="D214" s="1" t="s">
        <v>26</v>
      </c>
      <c r="E214" s="1" t="s">
        <v>27</v>
      </c>
      <c r="F214" s="1" t="s">
        <v>33</v>
      </c>
      <c r="G214" s="1">
        <v>55.282136999999999</v>
      </c>
      <c r="H214" s="1">
        <v>-133.33402799999999</v>
      </c>
      <c r="I214" s="3">
        <v>43322</v>
      </c>
      <c r="J214" s="2">
        <v>0.35972222199999998</v>
      </c>
      <c r="K214" s="1">
        <v>1</v>
      </c>
      <c r="L214" s="1">
        <v>4</v>
      </c>
      <c r="M214" s="1">
        <v>291</v>
      </c>
      <c r="N214" s="1">
        <v>290.60000000000002</v>
      </c>
      <c r="O214" s="1">
        <v>0.36</v>
      </c>
      <c r="P214" s="1">
        <v>0.36</v>
      </c>
      <c r="Q214" s="1">
        <v>0.36</v>
      </c>
      <c r="R214" s="1">
        <v>149</v>
      </c>
      <c r="S214" s="1">
        <v>205</v>
      </c>
      <c r="T214" s="16">
        <v>318</v>
      </c>
      <c r="U214" s="16">
        <v>330</v>
      </c>
      <c r="V214" s="16">
        <v>1075</v>
      </c>
      <c r="W214" s="1">
        <v>117</v>
      </c>
      <c r="X214" s="1">
        <v>134</v>
      </c>
      <c r="Y214" s="1">
        <v>1.5</v>
      </c>
      <c r="Z214" s="1">
        <v>0</v>
      </c>
      <c r="AA214" s="1">
        <v>0</v>
      </c>
      <c r="AB214" s="1">
        <v>0</v>
      </c>
    </row>
    <row r="215" spans="1:28" x14ac:dyDescent="0.2">
      <c r="A215" s="1" t="s">
        <v>54</v>
      </c>
      <c r="B215" s="1" t="s">
        <v>25</v>
      </c>
      <c r="C215" s="1" t="s">
        <v>25</v>
      </c>
      <c r="D215" s="1" t="s">
        <v>26</v>
      </c>
      <c r="E215" s="1" t="s">
        <v>27</v>
      </c>
      <c r="F215" s="1" t="s">
        <v>33</v>
      </c>
      <c r="G215" s="1">
        <v>55.282136999999999</v>
      </c>
      <c r="H215" s="1">
        <v>-133.33402799999999</v>
      </c>
      <c r="I215" s="3">
        <v>43322</v>
      </c>
      <c r="J215" s="2">
        <v>0.35972222199999998</v>
      </c>
      <c r="K215" s="1">
        <v>1</v>
      </c>
      <c r="L215" s="1">
        <v>5</v>
      </c>
      <c r="M215" s="1">
        <v>291</v>
      </c>
      <c r="N215" s="1">
        <v>290.60000000000002</v>
      </c>
      <c r="O215" s="1">
        <v>0.36</v>
      </c>
      <c r="P215" s="1">
        <v>0.36</v>
      </c>
      <c r="Q215" s="1">
        <v>0.36</v>
      </c>
      <c r="R215" s="1">
        <v>159</v>
      </c>
      <c r="S215" s="1">
        <v>215</v>
      </c>
      <c r="T215" s="16">
        <v>313</v>
      </c>
      <c r="U215" s="16">
        <v>332</v>
      </c>
      <c r="V215" s="16">
        <v>1837</v>
      </c>
      <c r="W215" s="1">
        <v>138</v>
      </c>
      <c r="X215" s="1">
        <v>92</v>
      </c>
      <c r="Y215" s="1">
        <v>1</v>
      </c>
      <c r="Z215" s="1">
        <v>0</v>
      </c>
      <c r="AA215" s="1">
        <v>0</v>
      </c>
      <c r="AB215" s="1">
        <v>0</v>
      </c>
    </row>
    <row r="216" spans="1:28" x14ac:dyDescent="0.2">
      <c r="A216" s="1" t="s">
        <v>54</v>
      </c>
      <c r="B216" s="1" t="s">
        <v>25</v>
      </c>
      <c r="C216" s="1" t="s">
        <v>25</v>
      </c>
      <c r="D216" s="1" t="s">
        <v>26</v>
      </c>
      <c r="E216" s="1" t="s">
        <v>27</v>
      </c>
      <c r="F216" s="1" t="s">
        <v>33</v>
      </c>
      <c r="G216" s="1">
        <v>55.282136999999999</v>
      </c>
      <c r="H216" s="1">
        <v>-133.33402799999999</v>
      </c>
      <c r="I216" s="3">
        <v>43322</v>
      </c>
      <c r="J216" s="2">
        <v>0.35972222199999998</v>
      </c>
      <c r="K216" s="1">
        <v>1</v>
      </c>
      <c r="L216" s="1">
        <v>6</v>
      </c>
      <c r="M216" s="1">
        <v>290</v>
      </c>
      <c r="N216" s="1">
        <v>290.60000000000002</v>
      </c>
      <c r="O216" s="1">
        <v>0.36</v>
      </c>
      <c r="P216" s="1">
        <v>0.36</v>
      </c>
      <c r="Q216" s="1">
        <v>0.36</v>
      </c>
      <c r="R216" s="1">
        <v>146</v>
      </c>
      <c r="S216" s="1">
        <v>206</v>
      </c>
      <c r="T216" s="16">
        <v>315</v>
      </c>
      <c r="U216" s="16">
        <v>327</v>
      </c>
      <c r="V216" s="16">
        <v>754</v>
      </c>
      <c r="W216" s="1">
        <v>146</v>
      </c>
      <c r="X216" s="1">
        <v>81</v>
      </c>
      <c r="Y216" s="1">
        <v>3</v>
      </c>
      <c r="Z216" s="1">
        <v>0</v>
      </c>
      <c r="AA216" s="1">
        <v>0</v>
      </c>
      <c r="AB216" s="1">
        <v>0</v>
      </c>
    </row>
    <row r="217" spans="1:28" x14ac:dyDescent="0.2">
      <c r="A217" s="1" t="s">
        <v>54</v>
      </c>
      <c r="B217" s="1" t="s">
        <v>25</v>
      </c>
      <c r="C217" s="1" t="s">
        <v>25</v>
      </c>
      <c r="D217" s="1" t="s">
        <v>26</v>
      </c>
      <c r="E217" s="1" t="s">
        <v>27</v>
      </c>
      <c r="F217" s="1" t="s">
        <v>33</v>
      </c>
      <c r="G217" s="1">
        <v>55.282136999999999</v>
      </c>
      <c r="H217" s="1">
        <v>-133.33402799999999</v>
      </c>
      <c r="I217" s="3">
        <v>43322</v>
      </c>
      <c r="J217" s="2">
        <v>0.35972222199999998</v>
      </c>
      <c r="K217" s="1">
        <v>1</v>
      </c>
      <c r="L217" s="1">
        <v>7</v>
      </c>
      <c r="M217" s="1">
        <v>291</v>
      </c>
      <c r="N217" s="1">
        <v>290.60000000000002</v>
      </c>
      <c r="O217" s="1">
        <v>0.36</v>
      </c>
      <c r="P217" s="1">
        <v>0.36</v>
      </c>
      <c r="Q217" s="1">
        <v>0.36</v>
      </c>
      <c r="R217" s="1">
        <v>146</v>
      </c>
      <c r="S217" s="1">
        <v>207</v>
      </c>
      <c r="T217" s="16">
        <v>318</v>
      </c>
      <c r="U217" s="16">
        <v>332</v>
      </c>
      <c r="V217" s="16">
        <v>525</v>
      </c>
      <c r="W217" s="1">
        <v>105</v>
      </c>
      <c r="X217" s="1">
        <v>63</v>
      </c>
      <c r="Y217" s="1">
        <v>2</v>
      </c>
      <c r="Z217" s="1">
        <v>0</v>
      </c>
      <c r="AA217" s="1">
        <v>0</v>
      </c>
      <c r="AB217" s="1">
        <v>0</v>
      </c>
    </row>
    <row r="218" spans="1:28" x14ac:dyDescent="0.2">
      <c r="A218" s="1" t="s">
        <v>54</v>
      </c>
      <c r="B218" s="1" t="s">
        <v>25</v>
      </c>
      <c r="C218" s="1" t="s">
        <v>25</v>
      </c>
      <c r="D218" s="1" t="s">
        <v>26</v>
      </c>
      <c r="E218" s="1" t="s">
        <v>27</v>
      </c>
      <c r="F218" s="1" t="s">
        <v>33</v>
      </c>
      <c r="G218" s="1">
        <v>55.282136999999999</v>
      </c>
      <c r="H218" s="1">
        <v>-133.33402799999999</v>
      </c>
      <c r="I218" s="3">
        <v>43322</v>
      </c>
      <c r="J218" s="2">
        <v>0.35972222199999998</v>
      </c>
      <c r="K218" s="1">
        <v>1</v>
      </c>
      <c r="L218" s="1">
        <v>8</v>
      </c>
      <c r="M218" s="1">
        <v>290</v>
      </c>
      <c r="N218" s="1">
        <v>290.60000000000002</v>
      </c>
      <c r="O218" s="1">
        <v>0.36</v>
      </c>
      <c r="P218" s="1">
        <v>0.36</v>
      </c>
      <c r="Q218" s="1">
        <v>0.36</v>
      </c>
      <c r="R218" s="1">
        <v>140</v>
      </c>
      <c r="S218" s="1">
        <v>213</v>
      </c>
      <c r="T218" s="16">
        <v>320</v>
      </c>
      <c r="U218" s="16">
        <v>334</v>
      </c>
      <c r="V218" s="16">
        <v>635</v>
      </c>
      <c r="W218" s="1">
        <v>167</v>
      </c>
      <c r="X218" s="1">
        <v>57</v>
      </c>
      <c r="Y218" s="1">
        <v>9</v>
      </c>
      <c r="Z218" s="1">
        <v>0</v>
      </c>
      <c r="AA218" s="1">
        <v>0</v>
      </c>
      <c r="AB218" s="1">
        <v>0</v>
      </c>
    </row>
    <row r="219" spans="1:28" x14ac:dyDescent="0.2">
      <c r="A219" s="1" t="s">
        <v>54</v>
      </c>
      <c r="B219" s="1" t="s">
        <v>25</v>
      </c>
      <c r="C219" s="1" t="s">
        <v>25</v>
      </c>
      <c r="D219" s="1" t="s">
        <v>26</v>
      </c>
      <c r="E219" s="1" t="s">
        <v>27</v>
      </c>
      <c r="F219" s="1" t="s">
        <v>33</v>
      </c>
      <c r="G219" s="1">
        <v>55.282136999999999</v>
      </c>
      <c r="H219" s="1">
        <v>-133.33402799999999</v>
      </c>
      <c r="I219" s="3">
        <v>43322</v>
      </c>
      <c r="J219" s="2">
        <v>0.35972222199999998</v>
      </c>
      <c r="K219" s="1">
        <v>1</v>
      </c>
      <c r="L219" s="1">
        <v>9</v>
      </c>
      <c r="M219" s="1">
        <v>290</v>
      </c>
      <c r="N219" s="1">
        <v>290.60000000000002</v>
      </c>
      <c r="O219" s="1">
        <v>0.36</v>
      </c>
      <c r="P219" s="1">
        <v>0.36</v>
      </c>
      <c r="Q219" s="1">
        <v>0.36</v>
      </c>
      <c r="R219" s="1">
        <v>141</v>
      </c>
      <c r="S219" s="1">
        <v>213</v>
      </c>
      <c r="T219" s="16">
        <v>318</v>
      </c>
      <c r="U219" s="16">
        <v>330</v>
      </c>
      <c r="V219" s="16">
        <v>1039</v>
      </c>
      <c r="W219" s="1">
        <v>122</v>
      </c>
      <c r="X219" s="1">
        <v>88</v>
      </c>
      <c r="Y219" s="1">
        <v>3.5</v>
      </c>
      <c r="Z219" s="1">
        <v>0</v>
      </c>
      <c r="AA219" s="1">
        <v>0</v>
      </c>
      <c r="AB219" s="1">
        <v>0</v>
      </c>
    </row>
    <row r="220" spans="1:28" x14ac:dyDescent="0.2">
      <c r="A220" s="1" t="s">
        <v>54</v>
      </c>
      <c r="B220" s="1" t="s">
        <v>25</v>
      </c>
      <c r="C220" s="1" t="s">
        <v>25</v>
      </c>
      <c r="D220" s="1" t="s">
        <v>26</v>
      </c>
      <c r="E220" s="1" t="s">
        <v>27</v>
      </c>
      <c r="F220" s="1" t="s">
        <v>33</v>
      </c>
      <c r="G220" s="1">
        <v>55.282136999999999</v>
      </c>
      <c r="H220" s="1">
        <v>-133.33402799999999</v>
      </c>
      <c r="I220" s="3">
        <v>43322</v>
      </c>
      <c r="J220" s="2">
        <v>0.35972222199999998</v>
      </c>
      <c r="K220" s="1">
        <v>1</v>
      </c>
      <c r="L220" s="1">
        <v>10</v>
      </c>
      <c r="M220" s="1">
        <v>290</v>
      </c>
      <c r="N220" s="1">
        <v>290.60000000000002</v>
      </c>
      <c r="O220" s="1">
        <v>0.36</v>
      </c>
      <c r="P220" s="1">
        <v>0.36</v>
      </c>
      <c r="Q220" s="1">
        <v>0.36</v>
      </c>
      <c r="R220" s="1">
        <v>141</v>
      </c>
      <c r="S220" s="1">
        <v>217</v>
      </c>
      <c r="T220" s="16">
        <v>320</v>
      </c>
      <c r="U220" s="16">
        <v>335</v>
      </c>
      <c r="V220" s="16">
        <v>1064</v>
      </c>
      <c r="W220" s="1">
        <v>134</v>
      </c>
      <c r="X220" s="1">
        <v>35</v>
      </c>
      <c r="Y220" s="1">
        <v>1</v>
      </c>
      <c r="Z220" s="1">
        <v>0</v>
      </c>
      <c r="AA220" s="1">
        <v>0</v>
      </c>
      <c r="AB220" s="1">
        <v>0</v>
      </c>
    </row>
    <row r="221" spans="1:28" x14ac:dyDescent="0.2">
      <c r="A221" s="1" t="s">
        <v>54</v>
      </c>
      <c r="B221" s="1" t="s">
        <v>25</v>
      </c>
      <c r="C221" s="1" t="s">
        <v>25</v>
      </c>
      <c r="D221" s="1" t="s">
        <v>26</v>
      </c>
      <c r="E221" s="1" t="s">
        <v>27</v>
      </c>
      <c r="F221" s="1" t="s">
        <v>33</v>
      </c>
      <c r="G221" s="1">
        <v>55.282136999999999</v>
      </c>
      <c r="H221" s="1">
        <v>-133.33402799999999</v>
      </c>
      <c r="I221" s="3">
        <v>43322</v>
      </c>
      <c r="J221" s="2">
        <v>0.35972222199999998</v>
      </c>
      <c r="K221" s="1">
        <v>1</v>
      </c>
      <c r="L221" s="1">
        <v>11</v>
      </c>
      <c r="N221" s="1">
        <v>290.60000000000002</v>
      </c>
      <c r="O221" s="1">
        <v>0.36</v>
      </c>
      <c r="P221" s="1">
        <v>0.36</v>
      </c>
      <c r="Q221" s="1">
        <v>0.36</v>
      </c>
      <c r="T221" s="16">
        <v>321</v>
      </c>
      <c r="U221" s="16">
        <v>324</v>
      </c>
      <c r="V221" s="16">
        <v>179</v>
      </c>
      <c r="W221" s="1">
        <v>158</v>
      </c>
      <c r="X221" s="1">
        <v>31</v>
      </c>
      <c r="Y221" s="1">
        <v>1</v>
      </c>
      <c r="Z221" s="1">
        <v>0</v>
      </c>
      <c r="AA221" s="1">
        <v>0</v>
      </c>
      <c r="AB221" s="1">
        <v>0</v>
      </c>
    </row>
    <row r="222" spans="1:28" x14ac:dyDescent="0.2">
      <c r="A222" s="1" t="s">
        <v>55</v>
      </c>
      <c r="B222" s="1" t="s">
        <v>29</v>
      </c>
      <c r="C222" s="1" t="s">
        <v>25</v>
      </c>
      <c r="D222" s="1" t="s">
        <v>32</v>
      </c>
      <c r="E222" s="1" t="s">
        <v>35</v>
      </c>
      <c r="F222" s="1" t="s">
        <v>35</v>
      </c>
      <c r="G222" s="1">
        <v>55.528424000000001</v>
      </c>
      <c r="H222" s="1">
        <v>-133.147345</v>
      </c>
      <c r="I222" s="3">
        <v>43263</v>
      </c>
      <c r="J222" s="2">
        <v>0.27083333300000001</v>
      </c>
      <c r="K222" s="1">
        <v>1</v>
      </c>
      <c r="L222" s="1">
        <v>1</v>
      </c>
      <c r="M222" s="1">
        <v>371</v>
      </c>
      <c r="N222" s="1">
        <v>370.2</v>
      </c>
      <c r="O222" s="1">
        <v>-1.24</v>
      </c>
      <c r="Q222" s="1">
        <v>-1.24</v>
      </c>
      <c r="R222" s="1">
        <v>120</v>
      </c>
      <c r="S222" s="1">
        <v>186</v>
      </c>
      <c r="T222" s="16">
        <v>333</v>
      </c>
      <c r="U222" s="16">
        <v>358</v>
      </c>
      <c r="V222" s="16">
        <v>435</v>
      </c>
      <c r="W222" s="1">
        <v>70</v>
      </c>
      <c r="Y222" s="1">
        <v>20</v>
      </c>
      <c r="Z222" s="1">
        <v>0</v>
      </c>
      <c r="AB222" s="1">
        <v>0</v>
      </c>
    </row>
    <row r="223" spans="1:28" x14ac:dyDescent="0.2">
      <c r="A223" s="1" t="s">
        <v>55</v>
      </c>
      <c r="B223" s="1" t="s">
        <v>29</v>
      </c>
      <c r="C223" s="1" t="s">
        <v>25</v>
      </c>
      <c r="D223" s="1" t="s">
        <v>32</v>
      </c>
      <c r="E223" s="1" t="s">
        <v>35</v>
      </c>
      <c r="F223" s="1" t="s">
        <v>35</v>
      </c>
      <c r="G223" s="1">
        <v>55.528424000000001</v>
      </c>
      <c r="H223" s="1">
        <v>-133.147345</v>
      </c>
      <c r="I223" s="3">
        <v>43263</v>
      </c>
      <c r="J223" s="2">
        <v>0.27083333300000001</v>
      </c>
      <c r="K223" s="1">
        <v>1</v>
      </c>
      <c r="L223" s="1">
        <v>2</v>
      </c>
      <c r="M223" s="1">
        <v>373</v>
      </c>
      <c r="N223" s="1">
        <v>370.2</v>
      </c>
      <c r="O223" s="1">
        <v>-1.24</v>
      </c>
      <c r="Q223" s="1">
        <v>-1.24</v>
      </c>
      <c r="S223" s="1">
        <v>184</v>
      </c>
      <c r="T223" s="16">
        <v>333</v>
      </c>
      <c r="U223" s="16">
        <v>359</v>
      </c>
      <c r="V223" s="16">
        <v>467</v>
      </c>
      <c r="W223" s="1">
        <v>60</v>
      </c>
      <c r="X223" s="1">
        <v>75</v>
      </c>
      <c r="Y223" s="1">
        <v>8</v>
      </c>
      <c r="Z223" s="1">
        <v>0</v>
      </c>
      <c r="AA223" s="1">
        <v>0</v>
      </c>
      <c r="AB223" s="1">
        <v>0</v>
      </c>
    </row>
    <row r="224" spans="1:28" x14ac:dyDescent="0.2">
      <c r="A224" s="1" t="s">
        <v>55</v>
      </c>
      <c r="B224" s="1" t="s">
        <v>29</v>
      </c>
      <c r="C224" s="1" t="s">
        <v>25</v>
      </c>
      <c r="D224" s="1" t="s">
        <v>32</v>
      </c>
      <c r="E224" s="1" t="s">
        <v>35</v>
      </c>
      <c r="F224" s="1" t="s">
        <v>35</v>
      </c>
      <c r="G224" s="1">
        <v>55.528424000000001</v>
      </c>
      <c r="H224" s="1">
        <v>-133.147345</v>
      </c>
      <c r="I224" s="3">
        <v>43263</v>
      </c>
      <c r="J224" s="2">
        <v>0.27083333300000001</v>
      </c>
      <c r="K224" s="1">
        <v>1</v>
      </c>
      <c r="L224" s="1">
        <v>3</v>
      </c>
      <c r="M224" s="1">
        <v>368</v>
      </c>
      <c r="N224" s="1">
        <v>370.2</v>
      </c>
      <c r="O224" s="1">
        <v>-1.24</v>
      </c>
      <c r="Q224" s="1">
        <v>-1.24</v>
      </c>
      <c r="R224" s="1">
        <v>125</v>
      </c>
      <c r="S224" s="1">
        <v>182</v>
      </c>
      <c r="T224" s="16">
        <v>313</v>
      </c>
      <c r="U224" s="16">
        <v>332</v>
      </c>
      <c r="V224" s="16">
        <v>467</v>
      </c>
      <c r="W224" s="1">
        <v>78</v>
      </c>
      <c r="X224" s="1">
        <v>109</v>
      </c>
      <c r="Y224" s="1">
        <v>6</v>
      </c>
      <c r="Z224" s="1">
        <v>2</v>
      </c>
      <c r="AA224" s="1">
        <v>1</v>
      </c>
      <c r="AB224" s="1">
        <v>0</v>
      </c>
    </row>
    <row r="225" spans="1:28" x14ac:dyDescent="0.2">
      <c r="A225" s="1" t="s">
        <v>55</v>
      </c>
      <c r="B225" s="1" t="s">
        <v>29</v>
      </c>
      <c r="C225" s="1" t="s">
        <v>25</v>
      </c>
      <c r="D225" s="1" t="s">
        <v>32</v>
      </c>
      <c r="E225" s="1" t="s">
        <v>35</v>
      </c>
      <c r="F225" s="1" t="s">
        <v>35</v>
      </c>
      <c r="G225" s="1">
        <v>55.528424000000001</v>
      </c>
      <c r="H225" s="1">
        <v>-133.147345</v>
      </c>
      <c r="I225" s="3">
        <v>43263</v>
      </c>
      <c r="J225" s="2">
        <v>0.27083333300000001</v>
      </c>
      <c r="K225" s="1">
        <v>1</v>
      </c>
      <c r="L225" s="1">
        <v>4</v>
      </c>
      <c r="M225" s="1">
        <v>373</v>
      </c>
      <c r="N225" s="1">
        <v>370.2</v>
      </c>
      <c r="O225" s="1">
        <v>-1.24</v>
      </c>
      <c r="Q225" s="1">
        <v>-1.24</v>
      </c>
      <c r="R225" s="1">
        <v>121</v>
      </c>
      <c r="S225" s="1">
        <v>180</v>
      </c>
      <c r="T225" s="16">
        <v>312</v>
      </c>
      <c r="U225" s="16">
        <v>340</v>
      </c>
      <c r="V225" s="16">
        <v>536</v>
      </c>
      <c r="W225" s="1">
        <v>84</v>
      </c>
      <c r="X225" s="1">
        <v>97</v>
      </c>
      <c r="Y225" s="1">
        <v>15.5</v>
      </c>
      <c r="Z225" s="1">
        <v>2</v>
      </c>
      <c r="AA225" s="1">
        <v>0</v>
      </c>
      <c r="AB225" s="1">
        <v>0</v>
      </c>
    </row>
    <row r="226" spans="1:28" x14ac:dyDescent="0.2">
      <c r="A226" s="1" t="s">
        <v>55</v>
      </c>
      <c r="B226" s="1" t="s">
        <v>29</v>
      </c>
      <c r="C226" s="1" t="s">
        <v>25</v>
      </c>
      <c r="D226" s="1" t="s">
        <v>32</v>
      </c>
      <c r="E226" s="1" t="s">
        <v>35</v>
      </c>
      <c r="F226" s="1" t="s">
        <v>35</v>
      </c>
      <c r="G226" s="1">
        <v>55.528424000000001</v>
      </c>
      <c r="H226" s="1">
        <v>-133.147345</v>
      </c>
      <c r="I226" s="3">
        <v>43263</v>
      </c>
      <c r="J226" s="2">
        <v>0.27083333300000001</v>
      </c>
      <c r="K226" s="1">
        <v>1</v>
      </c>
      <c r="L226" s="1">
        <v>5</v>
      </c>
      <c r="M226" s="1">
        <v>370</v>
      </c>
      <c r="N226" s="1">
        <v>370.2</v>
      </c>
      <c r="O226" s="1">
        <v>-1.24</v>
      </c>
      <c r="Q226" s="1">
        <v>-1.24</v>
      </c>
      <c r="R226" s="1">
        <v>117</v>
      </c>
      <c r="S226" s="1">
        <v>186</v>
      </c>
      <c r="T226" s="16">
        <v>313</v>
      </c>
      <c r="U226" s="16">
        <v>334</v>
      </c>
      <c r="V226" s="16">
        <v>484</v>
      </c>
      <c r="W226" s="1">
        <v>66</v>
      </c>
      <c r="X226" s="1">
        <v>108</v>
      </c>
      <c r="Y226" s="1">
        <v>8.5</v>
      </c>
      <c r="Z226" s="1">
        <v>0</v>
      </c>
      <c r="AA226" s="1">
        <v>0</v>
      </c>
      <c r="AB226" s="1">
        <v>0</v>
      </c>
    </row>
    <row r="227" spans="1:28" x14ac:dyDescent="0.2">
      <c r="A227" s="1" t="s">
        <v>55</v>
      </c>
      <c r="B227" s="1" t="s">
        <v>29</v>
      </c>
      <c r="C227" s="1" t="s">
        <v>25</v>
      </c>
      <c r="D227" s="1" t="s">
        <v>32</v>
      </c>
      <c r="E227" s="1" t="s">
        <v>35</v>
      </c>
      <c r="F227" s="1" t="s">
        <v>35</v>
      </c>
      <c r="G227" s="1">
        <v>55.528424000000001</v>
      </c>
      <c r="H227" s="1">
        <v>-133.147345</v>
      </c>
      <c r="I227" s="3">
        <v>43263</v>
      </c>
      <c r="J227" s="2">
        <v>0.27083333300000001</v>
      </c>
      <c r="K227" s="1">
        <v>1</v>
      </c>
      <c r="L227" s="1">
        <v>6</v>
      </c>
      <c r="M227" s="1">
        <v>371</v>
      </c>
      <c r="N227" s="1">
        <v>370.2</v>
      </c>
      <c r="O227" s="1">
        <v>-1.24</v>
      </c>
      <c r="Q227" s="1">
        <v>-1.24</v>
      </c>
      <c r="R227" s="1">
        <v>118</v>
      </c>
      <c r="S227" s="1">
        <v>185</v>
      </c>
      <c r="T227" s="16">
        <v>320</v>
      </c>
      <c r="U227" s="16">
        <v>337</v>
      </c>
      <c r="V227" s="16">
        <v>487</v>
      </c>
      <c r="W227" s="1">
        <v>96</v>
      </c>
      <c r="X227" s="1">
        <v>58</v>
      </c>
      <c r="Y227" s="1">
        <v>11.5</v>
      </c>
      <c r="Z227" s="1">
        <v>0</v>
      </c>
      <c r="AA227" s="1">
        <v>0</v>
      </c>
      <c r="AB227" s="1">
        <v>0</v>
      </c>
    </row>
    <row r="228" spans="1:28" x14ac:dyDescent="0.2">
      <c r="A228" s="1" t="s">
        <v>55</v>
      </c>
      <c r="B228" s="1" t="s">
        <v>29</v>
      </c>
      <c r="C228" s="1" t="s">
        <v>25</v>
      </c>
      <c r="D228" s="1" t="s">
        <v>32</v>
      </c>
      <c r="E228" s="1" t="s">
        <v>35</v>
      </c>
      <c r="F228" s="1" t="s">
        <v>35</v>
      </c>
      <c r="G228" s="1">
        <v>55.528424000000001</v>
      </c>
      <c r="H228" s="1">
        <v>-133.147345</v>
      </c>
      <c r="I228" s="3">
        <v>43263</v>
      </c>
      <c r="J228" s="2">
        <v>0.27083333300000001</v>
      </c>
      <c r="K228" s="1">
        <v>1</v>
      </c>
      <c r="L228" s="1">
        <v>7</v>
      </c>
      <c r="M228" s="1">
        <v>370</v>
      </c>
      <c r="N228" s="1">
        <v>370.2</v>
      </c>
      <c r="O228" s="1">
        <v>-1.24</v>
      </c>
      <c r="Q228" s="1">
        <v>-1.24</v>
      </c>
      <c r="R228" s="1">
        <v>120</v>
      </c>
      <c r="S228" s="1">
        <v>182</v>
      </c>
      <c r="T228" s="16">
        <v>313</v>
      </c>
      <c r="U228" s="16">
        <v>336</v>
      </c>
      <c r="V228" s="16">
        <v>752</v>
      </c>
      <c r="W228" s="1">
        <v>55</v>
      </c>
      <c r="X228" s="1">
        <v>50</v>
      </c>
      <c r="Y228" s="1">
        <v>16</v>
      </c>
      <c r="Z228" s="1">
        <v>0</v>
      </c>
      <c r="AA228" s="1">
        <v>0</v>
      </c>
      <c r="AB228" s="1">
        <v>0</v>
      </c>
    </row>
    <row r="229" spans="1:28" x14ac:dyDescent="0.2">
      <c r="A229" s="1" t="s">
        <v>55</v>
      </c>
      <c r="B229" s="1" t="s">
        <v>29</v>
      </c>
      <c r="C229" s="1" t="s">
        <v>25</v>
      </c>
      <c r="D229" s="1" t="s">
        <v>32</v>
      </c>
      <c r="E229" s="1" t="s">
        <v>35</v>
      </c>
      <c r="F229" s="1" t="s">
        <v>35</v>
      </c>
      <c r="G229" s="1">
        <v>55.528424000000001</v>
      </c>
      <c r="H229" s="1">
        <v>-133.147345</v>
      </c>
      <c r="I229" s="3">
        <v>43263</v>
      </c>
      <c r="J229" s="2">
        <v>0.27083333300000001</v>
      </c>
      <c r="K229" s="1">
        <v>1</v>
      </c>
      <c r="L229" s="1">
        <v>8</v>
      </c>
      <c r="M229" s="1">
        <v>370</v>
      </c>
      <c r="N229" s="1">
        <v>370.2</v>
      </c>
      <c r="O229" s="1">
        <v>-1.24</v>
      </c>
      <c r="Q229" s="1">
        <v>-1.24</v>
      </c>
      <c r="R229" s="1">
        <v>121</v>
      </c>
      <c r="S229" s="1">
        <v>184</v>
      </c>
      <c r="T229" s="16">
        <v>309</v>
      </c>
      <c r="U229" s="16">
        <v>350</v>
      </c>
      <c r="V229" s="16">
        <v>961</v>
      </c>
      <c r="W229" s="1">
        <v>70</v>
      </c>
      <c r="X229" s="1">
        <v>70</v>
      </c>
      <c r="Y229" s="1">
        <v>10.5</v>
      </c>
      <c r="Z229" s="1">
        <v>0</v>
      </c>
      <c r="AA229" s="1">
        <v>0</v>
      </c>
      <c r="AB229" s="1">
        <v>0</v>
      </c>
    </row>
    <row r="230" spans="1:28" x14ac:dyDescent="0.2">
      <c r="A230" s="1" t="s">
        <v>55</v>
      </c>
      <c r="B230" s="1" t="s">
        <v>29</v>
      </c>
      <c r="C230" s="1" t="s">
        <v>25</v>
      </c>
      <c r="D230" s="1" t="s">
        <v>32</v>
      </c>
      <c r="E230" s="1" t="s">
        <v>35</v>
      </c>
      <c r="F230" s="1" t="s">
        <v>35</v>
      </c>
      <c r="G230" s="1">
        <v>55.528424000000001</v>
      </c>
      <c r="H230" s="1">
        <v>-133.147345</v>
      </c>
      <c r="I230" s="3">
        <v>43263</v>
      </c>
      <c r="J230" s="2">
        <v>0.27083333300000001</v>
      </c>
      <c r="K230" s="1">
        <v>1</v>
      </c>
      <c r="L230" s="1">
        <v>9</v>
      </c>
      <c r="M230" s="1">
        <v>368</v>
      </c>
      <c r="N230" s="1">
        <v>370.2</v>
      </c>
      <c r="O230" s="1">
        <v>-1.24</v>
      </c>
      <c r="Q230" s="1">
        <v>-1.24</v>
      </c>
      <c r="R230" s="1">
        <v>126</v>
      </c>
      <c r="S230" s="1">
        <v>183</v>
      </c>
      <c r="T230" s="16">
        <v>312</v>
      </c>
      <c r="U230" s="16">
        <v>335</v>
      </c>
      <c r="V230" s="16">
        <v>979</v>
      </c>
      <c r="W230" s="1">
        <v>98</v>
      </c>
      <c r="X230" s="1">
        <v>78</v>
      </c>
      <c r="Y230" s="1">
        <v>4</v>
      </c>
      <c r="Z230" s="1">
        <v>0</v>
      </c>
      <c r="AA230" s="1">
        <v>1</v>
      </c>
      <c r="AB230" s="1">
        <v>0</v>
      </c>
    </row>
    <row r="231" spans="1:28" x14ac:dyDescent="0.2">
      <c r="A231" s="1" t="s">
        <v>55</v>
      </c>
      <c r="B231" s="1" t="s">
        <v>29</v>
      </c>
      <c r="C231" s="1" t="s">
        <v>25</v>
      </c>
      <c r="D231" s="1" t="s">
        <v>32</v>
      </c>
      <c r="E231" s="1" t="s">
        <v>35</v>
      </c>
      <c r="F231" s="1" t="s">
        <v>35</v>
      </c>
      <c r="G231" s="1">
        <v>55.528424000000001</v>
      </c>
      <c r="H231" s="1">
        <v>-133.147345</v>
      </c>
      <c r="I231" s="3">
        <v>43263</v>
      </c>
      <c r="J231" s="2">
        <v>0.27083333300000001</v>
      </c>
      <c r="K231" s="1">
        <v>1</v>
      </c>
      <c r="L231" s="1">
        <v>10</v>
      </c>
      <c r="M231" s="1">
        <v>368</v>
      </c>
      <c r="N231" s="1">
        <v>370.2</v>
      </c>
      <c r="O231" s="1">
        <v>-1.24</v>
      </c>
      <c r="Q231" s="1">
        <v>-1.24</v>
      </c>
      <c r="R231" s="1">
        <v>130</v>
      </c>
      <c r="S231" s="1">
        <v>180</v>
      </c>
      <c r="T231" s="16">
        <v>312</v>
      </c>
      <c r="U231" s="16">
        <v>331</v>
      </c>
      <c r="V231" s="16">
        <v>897</v>
      </c>
      <c r="W231" s="1">
        <v>104</v>
      </c>
      <c r="X231" s="1">
        <v>64</v>
      </c>
      <c r="Y231" s="1">
        <v>8</v>
      </c>
      <c r="Z231" s="1">
        <v>0</v>
      </c>
      <c r="AA231" s="1">
        <v>1</v>
      </c>
      <c r="AB231" s="1">
        <v>0</v>
      </c>
    </row>
    <row r="232" spans="1:28" x14ac:dyDescent="0.2">
      <c r="A232" s="1" t="s">
        <v>55</v>
      </c>
      <c r="B232" s="1" t="s">
        <v>29</v>
      </c>
      <c r="C232" s="1" t="s">
        <v>25</v>
      </c>
      <c r="D232" s="1" t="s">
        <v>32</v>
      </c>
      <c r="E232" s="1" t="s">
        <v>35</v>
      </c>
      <c r="F232" s="1" t="s">
        <v>35</v>
      </c>
      <c r="G232" s="1">
        <v>55.528424000000001</v>
      </c>
      <c r="H232" s="1">
        <v>-133.147345</v>
      </c>
      <c r="I232" s="3">
        <v>43263</v>
      </c>
      <c r="J232" s="2">
        <v>0.27083333300000001</v>
      </c>
      <c r="K232" s="1">
        <v>1</v>
      </c>
      <c r="L232" s="1">
        <v>11</v>
      </c>
      <c r="N232" s="1">
        <v>370.2</v>
      </c>
      <c r="O232" s="1">
        <v>-1.24</v>
      </c>
      <c r="Q232" s="1">
        <v>-1.24</v>
      </c>
      <c r="R232" s="1">
        <v>132</v>
      </c>
      <c r="S232" s="1">
        <v>178</v>
      </c>
      <c r="X232" s="1">
        <v>40</v>
      </c>
      <c r="Y232" s="1">
        <v>5.5</v>
      </c>
      <c r="AA232" s="1">
        <v>0</v>
      </c>
      <c r="AB232" s="1">
        <v>0</v>
      </c>
    </row>
    <row r="233" spans="1:28" x14ac:dyDescent="0.2">
      <c r="A233" s="1" t="s">
        <v>56</v>
      </c>
      <c r="B233" s="1" t="s">
        <v>30</v>
      </c>
      <c r="C233" s="1" t="s">
        <v>30</v>
      </c>
      <c r="D233" s="1" t="s">
        <v>32</v>
      </c>
      <c r="E233" s="1" t="s">
        <v>33</v>
      </c>
      <c r="F233" s="1" t="s">
        <v>33</v>
      </c>
      <c r="G233" s="1">
        <v>55.684275</v>
      </c>
      <c r="H233" s="1">
        <v>-133.377377</v>
      </c>
      <c r="I233" s="3">
        <v>43277</v>
      </c>
      <c r="J233" s="2">
        <v>0.31597222200000002</v>
      </c>
      <c r="K233" s="1">
        <v>2</v>
      </c>
      <c r="L233" s="1">
        <v>1</v>
      </c>
      <c r="M233" s="1">
        <v>327</v>
      </c>
      <c r="N233" s="1">
        <v>327.2</v>
      </c>
      <c r="O233" s="1">
        <v>-0.03</v>
      </c>
      <c r="P233" s="1">
        <f t="shared" ref="P233:Q235" si="7">(-0.75)*1.07</f>
        <v>-0.80249999999999999</v>
      </c>
      <c r="Q233" s="1">
        <f t="shared" si="7"/>
        <v>-0.80249999999999999</v>
      </c>
      <c r="R233" s="1">
        <v>88</v>
      </c>
      <c r="S233" s="1">
        <v>165</v>
      </c>
      <c r="T233" s="16">
        <v>346</v>
      </c>
      <c r="U233" s="16">
        <v>360</v>
      </c>
      <c r="V233" s="16">
        <v>296</v>
      </c>
      <c r="W233" s="1">
        <v>65</v>
      </c>
      <c r="X233" s="1">
        <v>23</v>
      </c>
      <c r="Y233" s="1">
        <v>3</v>
      </c>
      <c r="Z233" s="1">
        <v>1</v>
      </c>
      <c r="AA233" s="1">
        <v>1</v>
      </c>
      <c r="AB233" s="1">
        <v>0</v>
      </c>
    </row>
    <row r="234" spans="1:28" x14ac:dyDescent="0.2">
      <c r="A234" s="1" t="s">
        <v>56</v>
      </c>
      <c r="B234" s="1" t="s">
        <v>30</v>
      </c>
      <c r="C234" s="1" t="s">
        <v>30</v>
      </c>
      <c r="D234" s="1" t="s">
        <v>32</v>
      </c>
      <c r="E234" s="1" t="s">
        <v>33</v>
      </c>
      <c r="F234" s="1" t="s">
        <v>33</v>
      </c>
      <c r="G234" s="1">
        <v>55.684275</v>
      </c>
      <c r="H234" s="1">
        <v>-133.377377</v>
      </c>
      <c r="I234" s="3">
        <v>43277</v>
      </c>
      <c r="J234" s="2">
        <v>0.31597222200000002</v>
      </c>
      <c r="K234" s="1">
        <v>2</v>
      </c>
      <c r="L234" s="1">
        <v>2</v>
      </c>
      <c r="M234" s="1">
        <v>327</v>
      </c>
      <c r="N234" s="1">
        <v>327.2</v>
      </c>
      <c r="O234" s="1">
        <v>-0.03</v>
      </c>
      <c r="P234" s="1">
        <f t="shared" si="7"/>
        <v>-0.80249999999999999</v>
      </c>
      <c r="Q234" s="1">
        <f t="shared" si="7"/>
        <v>-0.80249999999999999</v>
      </c>
      <c r="R234" s="1">
        <v>93</v>
      </c>
      <c r="S234" s="1">
        <v>155</v>
      </c>
      <c r="T234" s="16">
        <v>360</v>
      </c>
      <c r="U234" s="16">
        <v>363</v>
      </c>
      <c r="V234" s="16">
        <v>55</v>
      </c>
      <c r="W234" s="1">
        <v>77</v>
      </c>
      <c r="X234" s="1">
        <v>42</v>
      </c>
      <c r="Y234" s="1">
        <v>2</v>
      </c>
      <c r="Z234" s="1">
        <v>0</v>
      </c>
      <c r="AA234" s="1">
        <v>5</v>
      </c>
      <c r="AB234" s="1">
        <v>0</v>
      </c>
    </row>
    <row r="235" spans="1:28" x14ac:dyDescent="0.2">
      <c r="A235" s="1" t="s">
        <v>56</v>
      </c>
      <c r="B235" s="1" t="s">
        <v>30</v>
      </c>
      <c r="C235" s="1" t="s">
        <v>30</v>
      </c>
      <c r="D235" s="1" t="s">
        <v>32</v>
      </c>
      <c r="E235" s="1" t="s">
        <v>33</v>
      </c>
      <c r="F235" s="1" t="s">
        <v>33</v>
      </c>
      <c r="G235" s="1">
        <v>55.684275</v>
      </c>
      <c r="H235" s="1">
        <v>-133.377377</v>
      </c>
      <c r="I235" s="3">
        <v>43277</v>
      </c>
      <c r="J235" s="2">
        <v>0.31597222200000002</v>
      </c>
      <c r="K235" s="1">
        <v>2</v>
      </c>
      <c r="L235" s="1">
        <v>3</v>
      </c>
      <c r="M235" s="1">
        <v>327</v>
      </c>
      <c r="N235" s="1">
        <v>327.2</v>
      </c>
      <c r="O235" s="1">
        <v>-0.03</v>
      </c>
      <c r="P235" s="1">
        <f t="shared" si="7"/>
        <v>-0.80249999999999999</v>
      </c>
      <c r="Q235" s="1">
        <f t="shared" si="7"/>
        <v>-0.80249999999999999</v>
      </c>
      <c r="R235" s="1">
        <v>95</v>
      </c>
      <c r="S235" s="1">
        <v>181</v>
      </c>
      <c r="T235" s="16">
        <v>360</v>
      </c>
      <c r="U235" s="16">
        <v>368</v>
      </c>
      <c r="V235" s="16">
        <v>74</v>
      </c>
      <c r="W235" s="1">
        <v>58</v>
      </c>
      <c r="X235" s="1">
        <v>37</v>
      </c>
      <c r="Y235" s="1">
        <v>10</v>
      </c>
      <c r="Z235" s="1">
        <v>5</v>
      </c>
      <c r="AA235" s="1">
        <v>1</v>
      </c>
      <c r="AB235" s="1">
        <v>0</v>
      </c>
    </row>
    <row r="236" spans="1:28" x14ac:dyDescent="0.2">
      <c r="A236" s="1" t="s">
        <v>56</v>
      </c>
      <c r="B236" s="1" t="s">
        <v>30</v>
      </c>
      <c r="C236" s="1" t="s">
        <v>30</v>
      </c>
      <c r="D236" s="1" t="s">
        <v>32</v>
      </c>
      <c r="E236" s="1" t="s">
        <v>33</v>
      </c>
      <c r="F236" s="1" t="s">
        <v>33</v>
      </c>
      <c r="G236" s="1">
        <v>55.684275</v>
      </c>
      <c r="H236" s="1">
        <v>-133.377377</v>
      </c>
      <c r="I236" s="3">
        <v>43277</v>
      </c>
      <c r="J236" s="2">
        <v>0.31597222200000002</v>
      </c>
      <c r="K236" s="1">
        <v>2</v>
      </c>
      <c r="L236" s="1">
        <v>4</v>
      </c>
      <c r="M236" s="1">
        <v>327</v>
      </c>
      <c r="N236" s="1">
        <v>327.2</v>
      </c>
      <c r="O236" s="1">
        <v>-0.03</v>
      </c>
      <c r="P236" s="1">
        <f t="shared" ref="P236:Q243" si="8">(-0.75)*1.07</f>
        <v>-0.80249999999999999</v>
      </c>
      <c r="Q236" s="1">
        <f t="shared" si="8"/>
        <v>-0.80249999999999999</v>
      </c>
      <c r="R236" s="1">
        <v>91</v>
      </c>
      <c r="S236" s="1">
        <v>163</v>
      </c>
      <c r="T236" s="16">
        <v>358</v>
      </c>
      <c r="U236" s="16">
        <v>370</v>
      </c>
      <c r="V236" s="16">
        <v>78</v>
      </c>
      <c r="W236" s="1">
        <v>64</v>
      </c>
      <c r="X236" s="1">
        <v>20</v>
      </c>
      <c r="Y236" s="1">
        <v>6</v>
      </c>
      <c r="Z236" s="1">
        <v>1</v>
      </c>
      <c r="AA236" s="1">
        <v>0</v>
      </c>
      <c r="AB236" s="1">
        <v>0</v>
      </c>
    </row>
    <row r="237" spans="1:28" x14ac:dyDescent="0.2">
      <c r="A237" s="1" t="s">
        <v>56</v>
      </c>
      <c r="B237" s="1" t="s">
        <v>30</v>
      </c>
      <c r="C237" s="1" t="s">
        <v>30</v>
      </c>
      <c r="D237" s="1" t="s">
        <v>32</v>
      </c>
      <c r="E237" s="1" t="s">
        <v>33</v>
      </c>
      <c r="F237" s="1" t="s">
        <v>33</v>
      </c>
      <c r="G237" s="1">
        <v>55.684275</v>
      </c>
      <c r="H237" s="1">
        <v>-133.377377</v>
      </c>
      <c r="I237" s="3">
        <v>43277</v>
      </c>
      <c r="J237" s="2">
        <v>0.31597222200000002</v>
      </c>
      <c r="K237" s="1">
        <v>2</v>
      </c>
      <c r="L237" s="1">
        <v>5</v>
      </c>
      <c r="M237" s="1">
        <v>327</v>
      </c>
      <c r="N237" s="1">
        <v>327.2</v>
      </c>
      <c r="O237" s="1">
        <v>-0.03</v>
      </c>
      <c r="P237" s="1">
        <f t="shared" si="8"/>
        <v>-0.80249999999999999</v>
      </c>
      <c r="Q237" s="1">
        <f t="shared" si="8"/>
        <v>-0.80249999999999999</v>
      </c>
      <c r="R237" s="1">
        <v>85</v>
      </c>
      <c r="S237" s="1">
        <v>176</v>
      </c>
      <c r="T237" s="16">
        <v>361</v>
      </c>
      <c r="U237" s="16">
        <v>370</v>
      </c>
      <c r="V237" s="16">
        <v>102</v>
      </c>
      <c r="W237" s="1">
        <v>58</v>
      </c>
      <c r="X237" s="1">
        <v>34</v>
      </c>
      <c r="Y237" s="1">
        <v>16</v>
      </c>
      <c r="Z237" s="1">
        <v>2</v>
      </c>
      <c r="AA237" s="1">
        <v>0</v>
      </c>
      <c r="AB237" s="1">
        <v>0</v>
      </c>
    </row>
    <row r="238" spans="1:28" x14ac:dyDescent="0.2">
      <c r="A238" s="1" t="s">
        <v>56</v>
      </c>
      <c r="B238" s="1" t="s">
        <v>30</v>
      </c>
      <c r="C238" s="1" t="s">
        <v>30</v>
      </c>
      <c r="D238" s="1" t="s">
        <v>32</v>
      </c>
      <c r="E238" s="1" t="s">
        <v>33</v>
      </c>
      <c r="F238" s="1" t="s">
        <v>33</v>
      </c>
      <c r="G238" s="1">
        <v>55.684275</v>
      </c>
      <c r="H238" s="1">
        <v>-133.377377</v>
      </c>
      <c r="I238" s="3">
        <v>43277</v>
      </c>
      <c r="J238" s="2">
        <v>0.31597222200000002</v>
      </c>
      <c r="K238" s="1">
        <v>2</v>
      </c>
      <c r="L238" s="1">
        <v>6</v>
      </c>
      <c r="M238" s="1">
        <v>328</v>
      </c>
      <c r="N238" s="1">
        <v>327.2</v>
      </c>
      <c r="O238" s="1">
        <v>-0.03</v>
      </c>
      <c r="P238" s="1">
        <f t="shared" si="8"/>
        <v>-0.80249999999999999</v>
      </c>
      <c r="Q238" s="1">
        <f t="shared" si="8"/>
        <v>-0.80249999999999999</v>
      </c>
      <c r="R238" s="1">
        <v>76</v>
      </c>
      <c r="S238" s="1">
        <v>172</v>
      </c>
      <c r="T238" s="16">
        <v>359</v>
      </c>
      <c r="U238" s="16">
        <v>372</v>
      </c>
      <c r="V238" s="16">
        <v>137</v>
      </c>
      <c r="W238" s="1">
        <v>46</v>
      </c>
      <c r="X238" s="1">
        <v>38</v>
      </c>
      <c r="Y238" s="1">
        <v>14</v>
      </c>
      <c r="Z238" s="1">
        <v>0</v>
      </c>
      <c r="AA238" s="1">
        <v>3</v>
      </c>
      <c r="AB238" s="1">
        <v>1</v>
      </c>
    </row>
    <row r="239" spans="1:28" x14ac:dyDescent="0.2">
      <c r="A239" s="1" t="s">
        <v>56</v>
      </c>
      <c r="B239" s="1" t="s">
        <v>30</v>
      </c>
      <c r="C239" s="1" t="s">
        <v>30</v>
      </c>
      <c r="D239" s="1" t="s">
        <v>32</v>
      </c>
      <c r="E239" s="1" t="s">
        <v>33</v>
      </c>
      <c r="F239" s="1" t="s">
        <v>33</v>
      </c>
      <c r="G239" s="1">
        <v>55.684275</v>
      </c>
      <c r="H239" s="1">
        <v>-133.377377</v>
      </c>
      <c r="I239" s="3">
        <v>43277</v>
      </c>
      <c r="J239" s="2">
        <v>0.31597222200000002</v>
      </c>
      <c r="K239" s="1">
        <v>2</v>
      </c>
      <c r="L239" s="1">
        <v>7</v>
      </c>
      <c r="M239" s="1">
        <v>326</v>
      </c>
      <c r="N239" s="1">
        <v>327.2</v>
      </c>
      <c r="O239" s="1">
        <v>-0.03</v>
      </c>
      <c r="P239" s="1">
        <f t="shared" si="8"/>
        <v>-0.80249999999999999</v>
      </c>
      <c r="Q239" s="1">
        <f t="shared" si="8"/>
        <v>-0.80249999999999999</v>
      </c>
      <c r="R239" s="1">
        <v>88</v>
      </c>
      <c r="S239" s="1">
        <v>154</v>
      </c>
      <c r="T239" s="16">
        <v>365</v>
      </c>
      <c r="U239" s="16">
        <v>370</v>
      </c>
      <c r="V239" s="16">
        <v>56</v>
      </c>
      <c r="W239" s="1">
        <v>71</v>
      </c>
      <c r="X239" s="1">
        <v>29</v>
      </c>
      <c r="Y239" s="1">
        <v>11</v>
      </c>
      <c r="Z239" s="1">
        <v>2</v>
      </c>
      <c r="AA239" s="1">
        <v>4</v>
      </c>
      <c r="AB239" s="1">
        <v>0</v>
      </c>
    </row>
    <row r="240" spans="1:28" x14ac:dyDescent="0.2">
      <c r="A240" s="1" t="s">
        <v>56</v>
      </c>
      <c r="B240" s="1" t="s">
        <v>30</v>
      </c>
      <c r="C240" s="1" t="s">
        <v>30</v>
      </c>
      <c r="D240" s="1" t="s">
        <v>32</v>
      </c>
      <c r="E240" s="1" t="s">
        <v>33</v>
      </c>
      <c r="F240" s="1" t="s">
        <v>33</v>
      </c>
      <c r="G240" s="1">
        <v>55.684275</v>
      </c>
      <c r="H240" s="1">
        <v>-133.377377</v>
      </c>
      <c r="I240" s="3">
        <v>43277</v>
      </c>
      <c r="J240" s="2">
        <v>0.31597222200000002</v>
      </c>
      <c r="K240" s="1">
        <v>2</v>
      </c>
      <c r="L240" s="1">
        <v>8</v>
      </c>
      <c r="M240" s="1">
        <v>327</v>
      </c>
      <c r="N240" s="1">
        <v>327.2</v>
      </c>
      <c r="O240" s="1">
        <v>-0.03</v>
      </c>
      <c r="P240" s="1">
        <f t="shared" si="8"/>
        <v>-0.80249999999999999</v>
      </c>
      <c r="Q240" s="1">
        <f t="shared" si="8"/>
        <v>-0.80249999999999999</v>
      </c>
      <c r="R240" s="1">
        <v>86</v>
      </c>
      <c r="S240" s="1">
        <v>154</v>
      </c>
      <c r="T240" s="16">
        <v>362</v>
      </c>
      <c r="U240" s="16">
        <v>365</v>
      </c>
      <c r="V240" s="16">
        <v>60</v>
      </c>
      <c r="W240" s="1">
        <v>37</v>
      </c>
      <c r="X240" s="1">
        <v>28</v>
      </c>
      <c r="Y240" s="1">
        <v>22</v>
      </c>
      <c r="Z240" s="1">
        <v>3</v>
      </c>
      <c r="AA240" s="1">
        <v>1</v>
      </c>
      <c r="AB240" s="1">
        <v>0</v>
      </c>
    </row>
    <row r="241" spans="1:28" x14ac:dyDescent="0.2">
      <c r="A241" s="1" t="s">
        <v>56</v>
      </c>
      <c r="B241" s="1" t="s">
        <v>30</v>
      </c>
      <c r="C241" s="1" t="s">
        <v>30</v>
      </c>
      <c r="D241" s="1" t="s">
        <v>32</v>
      </c>
      <c r="E241" s="1" t="s">
        <v>33</v>
      </c>
      <c r="F241" s="1" t="s">
        <v>33</v>
      </c>
      <c r="G241" s="1">
        <v>55.684275</v>
      </c>
      <c r="H241" s="1">
        <v>-133.377377</v>
      </c>
      <c r="I241" s="3">
        <v>43277</v>
      </c>
      <c r="J241" s="2">
        <v>0.31597222200000002</v>
      </c>
      <c r="K241" s="1">
        <v>2</v>
      </c>
      <c r="L241" s="1">
        <v>9</v>
      </c>
      <c r="M241" s="1">
        <v>328</v>
      </c>
      <c r="N241" s="1">
        <v>327.2</v>
      </c>
      <c r="O241" s="1">
        <v>-0.03</v>
      </c>
      <c r="P241" s="1">
        <f t="shared" si="8"/>
        <v>-0.80249999999999999</v>
      </c>
      <c r="Q241" s="1">
        <f t="shared" si="8"/>
        <v>-0.80249999999999999</v>
      </c>
      <c r="R241" s="1">
        <v>89</v>
      </c>
      <c r="S241" s="1">
        <v>144</v>
      </c>
      <c r="T241" s="16">
        <v>355</v>
      </c>
      <c r="U241" s="16">
        <v>360</v>
      </c>
      <c r="V241" s="16">
        <v>69</v>
      </c>
      <c r="W241" s="1">
        <v>69</v>
      </c>
      <c r="X241" s="1">
        <v>39</v>
      </c>
      <c r="Y241" s="1">
        <v>17</v>
      </c>
      <c r="Z241" s="1">
        <v>0</v>
      </c>
      <c r="AA241" s="1">
        <v>2</v>
      </c>
      <c r="AB241" s="1">
        <v>0</v>
      </c>
    </row>
    <row r="242" spans="1:28" x14ac:dyDescent="0.2">
      <c r="A242" s="1" t="s">
        <v>56</v>
      </c>
      <c r="B242" s="1" t="s">
        <v>30</v>
      </c>
      <c r="C242" s="1" t="s">
        <v>30</v>
      </c>
      <c r="D242" s="1" t="s">
        <v>32</v>
      </c>
      <c r="E242" s="1" t="s">
        <v>33</v>
      </c>
      <c r="F242" s="1" t="s">
        <v>33</v>
      </c>
      <c r="G242" s="1">
        <v>55.684275</v>
      </c>
      <c r="H242" s="1">
        <v>-133.377377</v>
      </c>
      <c r="I242" s="3">
        <v>43277</v>
      </c>
      <c r="J242" s="2">
        <v>0.31597222200000002</v>
      </c>
      <c r="K242" s="1">
        <v>2</v>
      </c>
      <c r="L242" s="1">
        <v>10</v>
      </c>
      <c r="M242" s="1">
        <v>328</v>
      </c>
      <c r="N242" s="1">
        <v>327.2</v>
      </c>
      <c r="O242" s="1">
        <v>-0.03</v>
      </c>
      <c r="P242" s="1">
        <f t="shared" si="8"/>
        <v>-0.80249999999999999</v>
      </c>
      <c r="Q242" s="1">
        <f t="shared" si="8"/>
        <v>-0.80249999999999999</v>
      </c>
      <c r="R242" s="1">
        <v>83</v>
      </c>
      <c r="S242" s="1">
        <v>164</v>
      </c>
      <c r="T242" s="16">
        <v>346</v>
      </c>
      <c r="U242" s="16">
        <v>357</v>
      </c>
      <c r="V242" s="16">
        <v>105</v>
      </c>
      <c r="W242" s="1">
        <v>78</v>
      </c>
      <c r="X242" s="1">
        <v>25</v>
      </c>
      <c r="Y242" s="1">
        <v>7</v>
      </c>
      <c r="Z242" s="1">
        <v>1</v>
      </c>
      <c r="AA242" s="1">
        <v>1</v>
      </c>
      <c r="AB242" s="1">
        <v>0</v>
      </c>
    </row>
    <row r="243" spans="1:28" x14ac:dyDescent="0.2">
      <c r="A243" s="1" t="s">
        <v>56</v>
      </c>
      <c r="B243" s="1" t="s">
        <v>30</v>
      </c>
      <c r="C243" s="1" t="s">
        <v>30</v>
      </c>
      <c r="D243" s="1" t="s">
        <v>32</v>
      </c>
      <c r="E243" s="1" t="s">
        <v>33</v>
      </c>
      <c r="F243" s="1" t="s">
        <v>33</v>
      </c>
      <c r="G243" s="1">
        <v>55.684275</v>
      </c>
      <c r="H243" s="1">
        <v>-133.377377</v>
      </c>
      <c r="I243" s="3">
        <v>43277</v>
      </c>
      <c r="J243" s="2">
        <v>0.31597222200000002</v>
      </c>
      <c r="K243" s="1">
        <v>2</v>
      </c>
      <c r="L243" s="1">
        <v>11</v>
      </c>
      <c r="N243" s="1">
        <v>327.2</v>
      </c>
      <c r="O243" s="1">
        <v>-0.03</v>
      </c>
      <c r="P243" s="1">
        <f t="shared" si="8"/>
        <v>-0.80249999999999999</v>
      </c>
      <c r="Q243" s="1">
        <f t="shared" si="8"/>
        <v>-0.80249999999999999</v>
      </c>
      <c r="R243" s="1">
        <v>87</v>
      </c>
      <c r="S243" s="1">
        <v>157</v>
      </c>
      <c r="T243" s="16">
        <v>344</v>
      </c>
      <c r="U243" s="16">
        <v>384</v>
      </c>
      <c r="V243" s="16">
        <v>430</v>
      </c>
      <c r="W243" s="1">
        <v>54</v>
      </c>
      <c r="X243" s="1">
        <v>46</v>
      </c>
      <c r="Y243" s="1">
        <v>4</v>
      </c>
      <c r="Z243" s="1">
        <v>0</v>
      </c>
      <c r="AA243" s="1">
        <v>2</v>
      </c>
      <c r="AB243" s="1">
        <v>0</v>
      </c>
    </row>
    <row r="244" spans="1:28" x14ac:dyDescent="0.2">
      <c r="A244" s="1" t="s">
        <v>57</v>
      </c>
      <c r="B244" s="1" t="s">
        <v>29</v>
      </c>
      <c r="C244" s="1" t="s">
        <v>30</v>
      </c>
      <c r="D244" s="1" t="s">
        <v>32</v>
      </c>
      <c r="E244" s="1" t="s">
        <v>35</v>
      </c>
      <c r="F244" s="1" t="s">
        <v>35</v>
      </c>
      <c r="G244" s="1">
        <v>55.599299000000002</v>
      </c>
      <c r="H244" s="1">
        <v>-133.157644</v>
      </c>
      <c r="I244" s="3">
        <v>43268</v>
      </c>
      <c r="J244" s="2">
        <v>0.48333333299999998</v>
      </c>
      <c r="K244" s="1">
        <v>1</v>
      </c>
      <c r="L244" s="1">
        <v>1</v>
      </c>
      <c r="M244" s="1">
        <v>410</v>
      </c>
      <c r="N244" s="1">
        <v>410</v>
      </c>
      <c r="O244" s="1">
        <v>-1.1000000000000001</v>
      </c>
      <c r="Q244" s="1">
        <v>-1.1000000000000001</v>
      </c>
      <c r="R244" s="1">
        <v>128</v>
      </c>
      <c r="S244" s="1">
        <v>257</v>
      </c>
      <c r="T244" s="16">
        <v>346</v>
      </c>
      <c r="U244" s="16">
        <v>364</v>
      </c>
      <c r="V244" s="16">
        <v>409</v>
      </c>
      <c r="W244" s="1">
        <v>38</v>
      </c>
      <c r="X244" s="1">
        <v>35</v>
      </c>
      <c r="Y244" s="1">
        <v>3</v>
      </c>
      <c r="Z244" s="1">
        <v>0</v>
      </c>
      <c r="AA244" s="1">
        <v>0</v>
      </c>
      <c r="AB244" s="1">
        <v>0</v>
      </c>
    </row>
    <row r="245" spans="1:28" x14ac:dyDescent="0.2">
      <c r="A245" s="1" t="s">
        <v>57</v>
      </c>
      <c r="B245" s="1" t="s">
        <v>29</v>
      </c>
      <c r="C245" s="1" t="s">
        <v>30</v>
      </c>
      <c r="D245" s="1" t="s">
        <v>32</v>
      </c>
      <c r="E245" s="1" t="s">
        <v>35</v>
      </c>
      <c r="F245" s="1" t="s">
        <v>35</v>
      </c>
      <c r="G245" s="1">
        <v>55.599299000000002</v>
      </c>
      <c r="H245" s="1">
        <v>-133.157644</v>
      </c>
      <c r="I245" s="3">
        <v>43268</v>
      </c>
      <c r="J245" s="2">
        <v>0.48333333299999998</v>
      </c>
      <c r="K245" s="1">
        <v>1</v>
      </c>
      <c r="L245" s="1">
        <v>2</v>
      </c>
      <c r="M245" s="1">
        <v>410</v>
      </c>
      <c r="N245" s="1">
        <v>410</v>
      </c>
      <c r="O245" s="1">
        <v>-1.1000000000000001</v>
      </c>
      <c r="Q245" s="1">
        <v>-1.1000000000000001</v>
      </c>
      <c r="R245" s="1">
        <v>125</v>
      </c>
      <c r="S245" s="1">
        <v>251</v>
      </c>
      <c r="T245" s="16">
        <v>349</v>
      </c>
      <c r="U245" s="16">
        <v>362</v>
      </c>
      <c r="V245" s="16">
        <v>290</v>
      </c>
      <c r="W245" s="1">
        <v>57</v>
      </c>
      <c r="X245" s="1">
        <v>35</v>
      </c>
      <c r="Y245" s="1">
        <v>6</v>
      </c>
      <c r="Z245" s="1">
        <v>2</v>
      </c>
      <c r="AA245" s="1">
        <v>4</v>
      </c>
      <c r="AB245" s="1">
        <v>0</v>
      </c>
    </row>
    <row r="246" spans="1:28" x14ac:dyDescent="0.2">
      <c r="A246" s="1" t="s">
        <v>57</v>
      </c>
      <c r="B246" s="1" t="s">
        <v>29</v>
      </c>
      <c r="C246" s="1" t="s">
        <v>30</v>
      </c>
      <c r="D246" s="1" t="s">
        <v>32</v>
      </c>
      <c r="E246" s="1" t="s">
        <v>35</v>
      </c>
      <c r="F246" s="1" t="s">
        <v>35</v>
      </c>
      <c r="G246" s="1">
        <v>55.599299000000002</v>
      </c>
      <c r="H246" s="1">
        <v>-133.157644</v>
      </c>
      <c r="I246" s="3">
        <v>43268</v>
      </c>
      <c r="J246" s="2">
        <v>0.48333333299999998</v>
      </c>
      <c r="K246" s="1">
        <v>1</v>
      </c>
      <c r="L246" s="1">
        <v>3</v>
      </c>
      <c r="M246" s="1">
        <v>410</v>
      </c>
      <c r="N246" s="1">
        <v>410</v>
      </c>
      <c r="O246" s="1">
        <v>-1.1000000000000001</v>
      </c>
      <c r="Q246" s="1">
        <v>-1.1000000000000001</v>
      </c>
      <c r="R246" s="1">
        <v>127</v>
      </c>
      <c r="S246" s="1">
        <v>252</v>
      </c>
      <c r="T246" s="16">
        <v>357</v>
      </c>
      <c r="U246" s="16">
        <v>368</v>
      </c>
      <c r="V246" s="16">
        <v>394</v>
      </c>
      <c r="W246" s="1">
        <v>61</v>
      </c>
      <c r="X246" s="1">
        <v>10</v>
      </c>
      <c r="Y246" s="1">
        <v>14</v>
      </c>
      <c r="Z246" s="1">
        <v>2</v>
      </c>
      <c r="AA246" s="1">
        <v>1</v>
      </c>
      <c r="AB246" s="1">
        <v>0</v>
      </c>
    </row>
    <row r="247" spans="1:28" x14ac:dyDescent="0.2">
      <c r="A247" s="1" t="s">
        <v>57</v>
      </c>
      <c r="B247" s="1" t="s">
        <v>29</v>
      </c>
      <c r="C247" s="1" t="s">
        <v>30</v>
      </c>
      <c r="D247" s="1" t="s">
        <v>32</v>
      </c>
      <c r="E247" s="1" t="s">
        <v>35</v>
      </c>
      <c r="F247" s="1" t="s">
        <v>35</v>
      </c>
      <c r="G247" s="1">
        <v>55.599299000000002</v>
      </c>
      <c r="H247" s="1">
        <v>-133.157644</v>
      </c>
      <c r="I247" s="3">
        <v>43268</v>
      </c>
      <c r="J247" s="2">
        <v>0.48333333299999998</v>
      </c>
      <c r="K247" s="1">
        <v>1</v>
      </c>
      <c r="L247" s="1">
        <v>4</v>
      </c>
      <c r="M247" s="1">
        <v>410</v>
      </c>
      <c r="N247" s="1">
        <v>410</v>
      </c>
      <c r="O247" s="1">
        <v>-1.1000000000000001</v>
      </c>
      <c r="Q247" s="1">
        <v>-1.1000000000000001</v>
      </c>
      <c r="R247" s="1">
        <v>128</v>
      </c>
      <c r="S247" s="1">
        <v>246</v>
      </c>
      <c r="T247" s="16">
        <v>357</v>
      </c>
      <c r="U247" s="16">
        <v>373</v>
      </c>
      <c r="V247" s="16">
        <v>400</v>
      </c>
      <c r="W247" s="1">
        <v>85</v>
      </c>
      <c r="X247" s="1">
        <v>33</v>
      </c>
      <c r="Y247" s="1">
        <v>9</v>
      </c>
      <c r="Z247" s="1">
        <v>3</v>
      </c>
      <c r="AA247" s="1">
        <v>1</v>
      </c>
      <c r="AB247" s="1">
        <v>1</v>
      </c>
    </row>
    <row r="248" spans="1:28" x14ac:dyDescent="0.2">
      <c r="A248" s="1" t="s">
        <v>57</v>
      </c>
      <c r="B248" s="1" t="s">
        <v>29</v>
      </c>
      <c r="C248" s="1" t="s">
        <v>30</v>
      </c>
      <c r="D248" s="1" t="s">
        <v>32</v>
      </c>
      <c r="E248" s="1" t="s">
        <v>35</v>
      </c>
      <c r="F248" s="1" t="s">
        <v>35</v>
      </c>
      <c r="G248" s="1">
        <v>55.599299000000002</v>
      </c>
      <c r="H248" s="1">
        <v>-133.157644</v>
      </c>
      <c r="I248" s="3">
        <v>43268</v>
      </c>
      <c r="J248" s="2">
        <v>0.48333333299999998</v>
      </c>
      <c r="K248" s="1">
        <v>1</v>
      </c>
      <c r="L248" s="1">
        <v>5</v>
      </c>
      <c r="M248" s="1">
        <v>411</v>
      </c>
      <c r="N248" s="1">
        <v>410</v>
      </c>
      <c r="O248" s="1">
        <v>-1.1000000000000001</v>
      </c>
      <c r="Q248" s="1">
        <v>-1.1000000000000001</v>
      </c>
      <c r="R248" s="1">
        <v>123</v>
      </c>
      <c r="S248" s="1">
        <v>244</v>
      </c>
      <c r="T248" s="16">
        <v>356</v>
      </c>
      <c r="U248" s="16">
        <v>373</v>
      </c>
      <c r="V248" s="16">
        <v>406</v>
      </c>
      <c r="W248" s="1">
        <v>57</v>
      </c>
      <c r="X248" s="1">
        <v>40</v>
      </c>
      <c r="Y248" s="1">
        <v>3</v>
      </c>
      <c r="Z248" s="1">
        <v>2</v>
      </c>
      <c r="AA248" s="1">
        <v>1</v>
      </c>
      <c r="AB248" s="1">
        <v>0</v>
      </c>
    </row>
    <row r="249" spans="1:28" x14ac:dyDescent="0.2">
      <c r="A249" s="1" t="s">
        <v>57</v>
      </c>
      <c r="B249" s="1" t="s">
        <v>29</v>
      </c>
      <c r="C249" s="1" t="s">
        <v>30</v>
      </c>
      <c r="D249" s="1" t="s">
        <v>32</v>
      </c>
      <c r="E249" s="1" t="s">
        <v>35</v>
      </c>
      <c r="F249" s="1" t="s">
        <v>35</v>
      </c>
      <c r="G249" s="1">
        <v>55.599299000000002</v>
      </c>
      <c r="H249" s="1">
        <v>-133.157644</v>
      </c>
      <c r="I249" s="3">
        <v>43268</v>
      </c>
      <c r="J249" s="2">
        <v>0.48333333299999998</v>
      </c>
      <c r="K249" s="1">
        <v>1</v>
      </c>
      <c r="L249" s="1">
        <v>6</v>
      </c>
      <c r="M249" s="1">
        <v>409</v>
      </c>
      <c r="N249" s="1">
        <v>410</v>
      </c>
      <c r="O249" s="1">
        <v>-1.1000000000000001</v>
      </c>
      <c r="Q249" s="1">
        <v>-1.1000000000000001</v>
      </c>
      <c r="R249" s="1">
        <v>125</v>
      </c>
      <c r="S249" s="1">
        <v>245</v>
      </c>
      <c r="T249" s="16">
        <v>356</v>
      </c>
      <c r="U249" s="16">
        <v>367</v>
      </c>
      <c r="V249" s="16">
        <v>276</v>
      </c>
      <c r="W249" s="1">
        <v>92</v>
      </c>
      <c r="X249" s="1">
        <v>37</v>
      </c>
      <c r="Y249" s="1">
        <v>24</v>
      </c>
      <c r="Z249" s="1">
        <v>3</v>
      </c>
      <c r="AA249" s="1">
        <v>0</v>
      </c>
      <c r="AB249" s="1">
        <v>4</v>
      </c>
    </row>
    <row r="250" spans="1:28" x14ac:dyDescent="0.2">
      <c r="A250" s="1" t="s">
        <v>57</v>
      </c>
      <c r="B250" s="1" t="s">
        <v>29</v>
      </c>
      <c r="C250" s="1" t="s">
        <v>30</v>
      </c>
      <c r="D250" s="1" t="s">
        <v>32</v>
      </c>
      <c r="E250" s="1" t="s">
        <v>35</v>
      </c>
      <c r="F250" s="1" t="s">
        <v>35</v>
      </c>
      <c r="G250" s="1">
        <v>55.599299000000002</v>
      </c>
      <c r="H250" s="1">
        <v>-133.157644</v>
      </c>
      <c r="I250" s="3">
        <v>43268</v>
      </c>
      <c r="J250" s="2">
        <v>0.48333333299999998</v>
      </c>
      <c r="K250" s="1">
        <v>1</v>
      </c>
      <c r="L250" s="1">
        <v>7</v>
      </c>
      <c r="N250" s="1">
        <v>410</v>
      </c>
      <c r="O250" s="1">
        <v>-1.1000000000000001</v>
      </c>
      <c r="Q250" s="1">
        <v>-1.1000000000000001</v>
      </c>
      <c r="R250" s="1">
        <v>120</v>
      </c>
      <c r="S250" s="1">
        <v>247</v>
      </c>
      <c r="T250" s="16">
        <v>356</v>
      </c>
      <c r="U250" s="16">
        <v>366</v>
      </c>
      <c r="V250" s="16">
        <v>215</v>
      </c>
      <c r="W250" s="1">
        <v>65</v>
      </c>
      <c r="X250" s="1">
        <v>44</v>
      </c>
      <c r="Y250" s="1">
        <v>7</v>
      </c>
      <c r="Z250" s="1">
        <v>4</v>
      </c>
      <c r="AA250" s="1">
        <v>2</v>
      </c>
      <c r="AB250" s="1">
        <v>0</v>
      </c>
    </row>
    <row r="251" spans="1:28" x14ac:dyDescent="0.2">
      <c r="A251" s="1" t="s">
        <v>57</v>
      </c>
      <c r="B251" s="1" t="s">
        <v>29</v>
      </c>
      <c r="C251" s="1" t="s">
        <v>30</v>
      </c>
      <c r="D251" s="1" t="s">
        <v>32</v>
      </c>
      <c r="E251" s="1" t="s">
        <v>35</v>
      </c>
      <c r="F251" s="1" t="s">
        <v>35</v>
      </c>
      <c r="G251" s="1">
        <v>55.599299000000002</v>
      </c>
      <c r="H251" s="1">
        <v>-133.157644</v>
      </c>
      <c r="I251" s="3">
        <v>43268</v>
      </c>
      <c r="J251" s="2">
        <v>0.48333333299999998</v>
      </c>
      <c r="K251" s="1">
        <v>1</v>
      </c>
      <c r="L251" s="1">
        <v>8</v>
      </c>
      <c r="N251" s="1">
        <v>410</v>
      </c>
      <c r="O251" s="1">
        <v>-1.1000000000000001</v>
      </c>
      <c r="Q251" s="1">
        <v>-1.1000000000000001</v>
      </c>
      <c r="R251" s="1">
        <v>125</v>
      </c>
      <c r="S251" s="1">
        <v>248</v>
      </c>
      <c r="T251" s="16">
        <v>351</v>
      </c>
      <c r="U251" s="16">
        <v>366</v>
      </c>
      <c r="V251" s="16">
        <v>288</v>
      </c>
      <c r="W251" s="1">
        <v>95</v>
      </c>
      <c r="X251" s="1">
        <v>35</v>
      </c>
      <c r="Y251" s="1">
        <v>2</v>
      </c>
      <c r="Z251" s="1">
        <v>4</v>
      </c>
      <c r="AA251" s="1">
        <v>2</v>
      </c>
      <c r="AB251" s="1">
        <v>0</v>
      </c>
    </row>
    <row r="252" spans="1:28" x14ac:dyDescent="0.2">
      <c r="A252" s="1" t="s">
        <v>57</v>
      </c>
      <c r="B252" s="1" t="s">
        <v>29</v>
      </c>
      <c r="C252" s="1" t="s">
        <v>30</v>
      </c>
      <c r="D252" s="1" t="s">
        <v>32</v>
      </c>
      <c r="E252" s="1" t="s">
        <v>35</v>
      </c>
      <c r="F252" s="1" t="s">
        <v>35</v>
      </c>
      <c r="G252" s="1">
        <v>55.599299000000002</v>
      </c>
      <c r="H252" s="1">
        <v>-133.157644</v>
      </c>
      <c r="I252" s="3">
        <v>43268</v>
      </c>
      <c r="J252" s="2">
        <v>0.48333333299999998</v>
      </c>
      <c r="K252" s="1">
        <v>1</v>
      </c>
      <c r="L252" s="1">
        <v>9</v>
      </c>
      <c r="N252" s="1">
        <v>410</v>
      </c>
      <c r="O252" s="1">
        <v>-1.1000000000000001</v>
      </c>
      <c r="Q252" s="1">
        <v>-1.1000000000000001</v>
      </c>
      <c r="R252" s="1">
        <v>130</v>
      </c>
      <c r="S252" s="1">
        <v>240</v>
      </c>
      <c r="T252" s="16">
        <v>344</v>
      </c>
      <c r="U252" s="16">
        <v>372</v>
      </c>
      <c r="V252" s="16">
        <v>398</v>
      </c>
      <c r="W252" s="1">
        <v>72</v>
      </c>
      <c r="X252" s="1">
        <v>46</v>
      </c>
      <c r="Y252" s="1">
        <v>6</v>
      </c>
      <c r="Z252" s="1">
        <v>2</v>
      </c>
      <c r="AA252" s="1">
        <v>2</v>
      </c>
      <c r="AB252" s="1">
        <v>0</v>
      </c>
    </row>
    <row r="253" spans="1:28" x14ac:dyDescent="0.2">
      <c r="A253" s="1" t="s">
        <v>57</v>
      </c>
      <c r="B253" s="1" t="s">
        <v>29</v>
      </c>
      <c r="C253" s="1" t="s">
        <v>30</v>
      </c>
      <c r="D253" s="1" t="s">
        <v>32</v>
      </c>
      <c r="E253" s="1" t="s">
        <v>35</v>
      </c>
      <c r="F253" s="1" t="s">
        <v>35</v>
      </c>
      <c r="G253" s="1">
        <v>55.599299000000002</v>
      </c>
      <c r="H253" s="1">
        <v>-133.157644</v>
      </c>
      <c r="I253" s="3">
        <v>43268</v>
      </c>
      <c r="J253" s="2">
        <v>0.48333333299999998</v>
      </c>
      <c r="K253" s="1">
        <v>1</v>
      </c>
      <c r="L253" s="1">
        <v>10</v>
      </c>
      <c r="N253" s="1">
        <v>410</v>
      </c>
      <c r="O253" s="1">
        <v>-1.1000000000000001</v>
      </c>
      <c r="Q253" s="1">
        <v>-1.1000000000000001</v>
      </c>
      <c r="R253" s="1">
        <v>135</v>
      </c>
      <c r="S253" s="1">
        <v>230</v>
      </c>
      <c r="T253" s="16">
        <v>343</v>
      </c>
      <c r="U253" s="16">
        <v>362</v>
      </c>
      <c r="V253" s="16">
        <v>280</v>
      </c>
      <c r="W253" s="1">
        <v>58</v>
      </c>
      <c r="X253" s="1">
        <v>25</v>
      </c>
      <c r="Y253" s="1">
        <v>15</v>
      </c>
      <c r="Z253" s="1">
        <v>3</v>
      </c>
      <c r="AA253" s="1">
        <v>6</v>
      </c>
      <c r="AB253" s="1">
        <v>0</v>
      </c>
    </row>
    <row r="254" spans="1:28" x14ac:dyDescent="0.2">
      <c r="A254" s="1" t="s">
        <v>57</v>
      </c>
      <c r="B254" s="1" t="s">
        <v>29</v>
      </c>
      <c r="C254" s="1" t="s">
        <v>30</v>
      </c>
      <c r="D254" s="1" t="s">
        <v>32</v>
      </c>
      <c r="E254" s="1" t="s">
        <v>35</v>
      </c>
      <c r="F254" s="1" t="s">
        <v>35</v>
      </c>
      <c r="G254" s="1">
        <v>55.599299000000002</v>
      </c>
      <c r="H254" s="1">
        <v>-133.157644</v>
      </c>
      <c r="I254" s="3">
        <v>43268</v>
      </c>
      <c r="J254" s="2">
        <v>0.48333333299999998</v>
      </c>
      <c r="K254" s="1">
        <v>1</v>
      </c>
      <c r="L254" s="1">
        <v>11</v>
      </c>
      <c r="N254" s="1">
        <v>410</v>
      </c>
      <c r="O254" s="1">
        <v>-1.1000000000000001</v>
      </c>
      <c r="Q254" s="1">
        <v>-1.1000000000000001</v>
      </c>
      <c r="S254" s="1">
        <v>233</v>
      </c>
      <c r="T254" s="16">
        <v>350</v>
      </c>
      <c r="U254" s="16">
        <v>375</v>
      </c>
      <c r="V254" s="16">
        <v>305</v>
      </c>
      <c r="W254" s="1">
        <v>60</v>
      </c>
      <c r="X254" s="1">
        <v>56</v>
      </c>
      <c r="Y254" s="1">
        <v>15</v>
      </c>
      <c r="Z254" s="1">
        <v>3</v>
      </c>
      <c r="AA254" s="1">
        <v>1</v>
      </c>
      <c r="AB254" s="1">
        <v>2</v>
      </c>
    </row>
    <row r="255" spans="1:28" x14ac:dyDescent="0.2">
      <c r="A255" s="1" t="s">
        <v>58</v>
      </c>
      <c r="B255" s="1" t="s">
        <v>25</v>
      </c>
      <c r="C255" s="1" t="s">
        <v>25</v>
      </c>
      <c r="D255" s="1" t="s">
        <v>26</v>
      </c>
      <c r="E255" s="1" t="s">
        <v>33</v>
      </c>
      <c r="F255" s="1" t="s">
        <v>33</v>
      </c>
      <c r="G255" s="1">
        <v>55.264232</v>
      </c>
      <c r="H255" s="1">
        <v>-132.99431799999999</v>
      </c>
      <c r="I255" s="3">
        <v>43278</v>
      </c>
      <c r="J255" s="2">
        <v>0.33958333299999999</v>
      </c>
      <c r="K255" s="1">
        <v>1</v>
      </c>
      <c r="L255" s="1">
        <v>1</v>
      </c>
      <c r="M255" s="1">
        <v>442</v>
      </c>
      <c r="N255" s="1">
        <v>442.8</v>
      </c>
      <c r="O255" s="1">
        <v>-0.78</v>
      </c>
      <c r="P255" s="1">
        <v>-0.78</v>
      </c>
      <c r="Q255" s="1">
        <v>-0.78</v>
      </c>
      <c r="R255" s="1">
        <v>158</v>
      </c>
      <c r="S255" s="1">
        <v>321</v>
      </c>
      <c r="T255" s="16">
        <v>410</v>
      </c>
      <c r="U255" s="16">
        <v>428</v>
      </c>
      <c r="V255" s="16">
        <v>187</v>
      </c>
      <c r="W255" s="1">
        <v>118</v>
      </c>
      <c r="X255" s="1">
        <v>68</v>
      </c>
      <c r="Y255" s="1">
        <v>13</v>
      </c>
      <c r="Z255" s="1">
        <v>3</v>
      </c>
      <c r="AA255" s="1">
        <v>2</v>
      </c>
      <c r="AB255" s="1">
        <v>0</v>
      </c>
    </row>
    <row r="256" spans="1:28" x14ac:dyDescent="0.2">
      <c r="A256" s="1" t="s">
        <v>58</v>
      </c>
      <c r="B256" s="1" t="s">
        <v>25</v>
      </c>
      <c r="C256" s="1" t="s">
        <v>25</v>
      </c>
      <c r="D256" s="1" t="s">
        <v>26</v>
      </c>
      <c r="E256" s="1" t="s">
        <v>33</v>
      </c>
      <c r="F256" s="1" t="s">
        <v>33</v>
      </c>
      <c r="G256" s="1">
        <v>55.264232</v>
      </c>
      <c r="H256" s="1">
        <v>-132.99431799999999</v>
      </c>
      <c r="I256" s="3">
        <v>43278</v>
      </c>
      <c r="J256" s="2">
        <v>0.33958333299999999</v>
      </c>
      <c r="K256" s="1">
        <v>1</v>
      </c>
      <c r="L256" s="1">
        <v>2</v>
      </c>
      <c r="M256" s="1">
        <v>445</v>
      </c>
      <c r="N256" s="1">
        <v>442.8</v>
      </c>
      <c r="O256" s="1">
        <v>-0.78</v>
      </c>
      <c r="P256" s="1">
        <v>-0.78</v>
      </c>
      <c r="Q256" s="1">
        <v>-0.78</v>
      </c>
      <c r="R256" s="1">
        <v>137</v>
      </c>
      <c r="S256" s="1">
        <v>318</v>
      </c>
      <c r="T256" s="16">
        <v>394</v>
      </c>
      <c r="U256" s="16">
        <v>411</v>
      </c>
      <c r="V256" s="16">
        <v>273</v>
      </c>
      <c r="W256" s="1">
        <v>102</v>
      </c>
      <c r="X256" s="1">
        <v>20</v>
      </c>
      <c r="Y256" s="1">
        <v>2</v>
      </c>
      <c r="Z256" s="1">
        <v>1</v>
      </c>
      <c r="AA256" s="1">
        <v>1</v>
      </c>
      <c r="AB256" s="1">
        <v>0</v>
      </c>
    </row>
    <row r="257" spans="1:28" x14ac:dyDescent="0.2">
      <c r="A257" s="1" t="s">
        <v>58</v>
      </c>
      <c r="B257" s="1" t="s">
        <v>25</v>
      </c>
      <c r="C257" s="1" t="s">
        <v>25</v>
      </c>
      <c r="D257" s="1" t="s">
        <v>26</v>
      </c>
      <c r="E257" s="1" t="s">
        <v>33</v>
      </c>
      <c r="F257" s="1" t="s">
        <v>33</v>
      </c>
      <c r="G257" s="1">
        <v>55.264232</v>
      </c>
      <c r="H257" s="1">
        <v>-132.99431799999999</v>
      </c>
      <c r="I257" s="3">
        <v>43278</v>
      </c>
      <c r="J257" s="2">
        <v>0.33958333299999999</v>
      </c>
      <c r="K257" s="1">
        <v>1</v>
      </c>
      <c r="L257" s="1">
        <v>3</v>
      </c>
      <c r="M257" s="1">
        <v>441</v>
      </c>
      <c r="N257" s="1">
        <v>442.8</v>
      </c>
      <c r="O257" s="1">
        <v>-0.78</v>
      </c>
      <c r="P257" s="1">
        <v>-0.78</v>
      </c>
      <c r="Q257" s="1">
        <v>-0.78</v>
      </c>
      <c r="R257" s="1">
        <v>156</v>
      </c>
      <c r="S257" s="1">
        <v>314</v>
      </c>
      <c r="T257" s="16">
        <v>371</v>
      </c>
      <c r="U257" s="16">
        <v>414</v>
      </c>
      <c r="V257" s="16">
        <v>730</v>
      </c>
      <c r="W257" s="1">
        <v>105</v>
      </c>
      <c r="X257" s="1">
        <v>35</v>
      </c>
      <c r="Y257" s="1">
        <v>37</v>
      </c>
      <c r="Z257" s="1">
        <v>2</v>
      </c>
      <c r="AA257" s="1">
        <v>0</v>
      </c>
      <c r="AB257" s="1">
        <v>0</v>
      </c>
    </row>
    <row r="258" spans="1:28" x14ac:dyDescent="0.2">
      <c r="A258" s="1" t="s">
        <v>58</v>
      </c>
      <c r="B258" s="1" t="s">
        <v>25</v>
      </c>
      <c r="C258" s="1" t="s">
        <v>25</v>
      </c>
      <c r="D258" s="1" t="s">
        <v>26</v>
      </c>
      <c r="E258" s="1" t="s">
        <v>33</v>
      </c>
      <c r="F258" s="1" t="s">
        <v>33</v>
      </c>
      <c r="G258" s="1">
        <v>55.264232</v>
      </c>
      <c r="H258" s="1">
        <v>-132.99431799999999</v>
      </c>
      <c r="I258" s="3">
        <v>43278</v>
      </c>
      <c r="J258" s="2">
        <v>0.33958333299999999</v>
      </c>
      <c r="K258" s="1">
        <v>1</v>
      </c>
      <c r="L258" s="1">
        <v>4</v>
      </c>
      <c r="M258" s="1">
        <v>442</v>
      </c>
      <c r="N258" s="1">
        <v>442.8</v>
      </c>
      <c r="O258" s="1">
        <v>-0.78</v>
      </c>
      <c r="P258" s="1">
        <v>-0.78</v>
      </c>
      <c r="Q258" s="1">
        <v>-0.78</v>
      </c>
      <c r="R258" s="1">
        <v>146</v>
      </c>
      <c r="S258" s="1">
        <v>317</v>
      </c>
      <c r="X258" s="1">
        <v>96</v>
      </c>
      <c r="Y258" s="1">
        <v>5</v>
      </c>
      <c r="Z258" s="1">
        <v>1</v>
      </c>
      <c r="AA258" s="1">
        <v>2</v>
      </c>
      <c r="AB258" s="1">
        <v>0</v>
      </c>
    </row>
    <row r="259" spans="1:28" x14ac:dyDescent="0.2">
      <c r="A259" s="1" t="s">
        <v>58</v>
      </c>
      <c r="B259" s="1" t="s">
        <v>25</v>
      </c>
      <c r="C259" s="1" t="s">
        <v>25</v>
      </c>
      <c r="D259" s="1" t="s">
        <v>26</v>
      </c>
      <c r="E259" s="1" t="s">
        <v>33</v>
      </c>
      <c r="F259" s="1" t="s">
        <v>33</v>
      </c>
      <c r="G259" s="1">
        <v>55.264232</v>
      </c>
      <c r="H259" s="1">
        <v>-132.99431799999999</v>
      </c>
      <c r="I259" s="3">
        <v>43278</v>
      </c>
      <c r="J259" s="2">
        <v>0.33958333299999999</v>
      </c>
      <c r="K259" s="1">
        <v>1</v>
      </c>
      <c r="L259" s="1">
        <v>5</v>
      </c>
      <c r="M259" s="1">
        <v>444</v>
      </c>
      <c r="N259" s="1">
        <v>442.8</v>
      </c>
      <c r="O259" s="1">
        <v>-0.78</v>
      </c>
      <c r="P259" s="1">
        <v>-0.78</v>
      </c>
      <c r="Q259" s="1">
        <v>-0.78</v>
      </c>
      <c r="R259" s="1">
        <v>147</v>
      </c>
      <c r="S259" s="1">
        <v>315</v>
      </c>
      <c r="X259" s="1">
        <v>62</v>
      </c>
      <c r="Y259" s="1">
        <v>23</v>
      </c>
      <c r="Z259" s="1">
        <v>1</v>
      </c>
      <c r="AA259" s="1">
        <v>0</v>
      </c>
      <c r="AB259" s="1">
        <v>0</v>
      </c>
    </row>
    <row r="260" spans="1:28" x14ac:dyDescent="0.2">
      <c r="A260" s="1" t="s">
        <v>58</v>
      </c>
      <c r="B260" s="1" t="s">
        <v>25</v>
      </c>
      <c r="C260" s="1" t="s">
        <v>25</v>
      </c>
      <c r="D260" s="1" t="s">
        <v>26</v>
      </c>
      <c r="E260" s="1" t="s">
        <v>33</v>
      </c>
      <c r="F260" s="1" t="s">
        <v>33</v>
      </c>
      <c r="G260" s="1">
        <v>55.264232</v>
      </c>
      <c r="H260" s="1">
        <v>-132.99431799999999</v>
      </c>
      <c r="I260" s="3">
        <v>43278</v>
      </c>
      <c r="J260" s="2">
        <v>0.33958333299999999</v>
      </c>
      <c r="K260" s="1">
        <v>1</v>
      </c>
      <c r="L260" s="1">
        <v>6</v>
      </c>
      <c r="M260" s="1">
        <v>442</v>
      </c>
      <c r="N260" s="1">
        <v>442.8</v>
      </c>
      <c r="O260" s="1">
        <v>-0.78</v>
      </c>
      <c r="P260" s="1">
        <v>-0.78</v>
      </c>
      <c r="Q260" s="1">
        <v>-0.78</v>
      </c>
      <c r="R260" s="1">
        <v>150</v>
      </c>
      <c r="S260" s="1">
        <v>314</v>
      </c>
      <c r="X260" s="1">
        <v>85</v>
      </c>
      <c r="Y260" s="1">
        <v>40</v>
      </c>
      <c r="Z260" s="1">
        <v>3</v>
      </c>
      <c r="AA260" s="1">
        <v>3</v>
      </c>
      <c r="AB260" s="1">
        <v>0</v>
      </c>
    </row>
    <row r="261" spans="1:28" x14ac:dyDescent="0.2">
      <c r="A261" s="1" t="s">
        <v>58</v>
      </c>
      <c r="B261" s="1" t="s">
        <v>25</v>
      </c>
      <c r="C261" s="1" t="s">
        <v>25</v>
      </c>
      <c r="D261" s="1" t="s">
        <v>26</v>
      </c>
      <c r="E261" s="1" t="s">
        <v>33</v>
      </c>
      <c r="F261" s="1" t="s">
        <v>33</v>
      </c>
      <c r="G261" s="1">
        <v>55.264232</v>
      </c>
      <c r="H261" s="1">
        <v>-132.99431799999999</v>
      </c>
      <c r="I261" s="3">
        <v>43278</v>
      </c>
      <c r="J261" s="2">
        <v>0.33958333299999999</v>
      </c>
      <c r="K261" s="1">
        <v>1</v>
      </c>
      <c r="L261" s="1">
        <v>7</v>
      </c>
      <c r="M261" s="1">
        <v>443</v>
      </c>
      <c r="N261" s="1">
        <v>442.8</v>
      </c>
      <c r="O261" s="1">
        <v>-0.78</v>
      </c>
      <c r="P261" s="1">
        <v>-0.78</v>
      </c>
      <c r="Q261" s="1">
        <v>-0.78</v>
      </c>
      <c r="R261" s="1">
        <v>135</v>
      </c>
      <c r="S261" s="1">
        <v>309</v>
      </c>
      <c r="X261" s="1">
        <v>56</v>
      </c>
      <c r="Y261" s="1">
        <v>28</v>
      </c>
      <c r="Z261" s="1">
        <v>2</v>
      </c>
      <c r="AA261" s="1">
        <v>0</v>
      </c>
      <c r="AB261" s="1">
        <v>0</v>
      </c>
    </row>
    <row r="262" spans="1:28" x14ac:dyDescent="0.2">
      <c r="A262" s="1" t="s">
        <v>58</v>
      </c>
      <c r="B262" s="1" t="s">
        <v>25</v>
      </c>
      <c r="C262" s="1" t="s">
        <v>25</v>
      </c>
      <c r="D262" s="1" t="s">
        <v>26</v>
      </c>
      <c r="E262" s="1" t="s">
        <v>33</v>
      </c>
      <c r="F262" s="1" t="s">
        <v>33</v>
      </c>
      <c r="G262" s="1">
        <v>55.264232</v>
      </c>
      <c r="H262" s="1">
        <v>-132.99431799999999</v>
      </c>
      <c r="I262" s="3">
        <v>43278</v>
      </c>
      <c r="J262" s="2">
        <v>0.33958333299999999</v>
      </c>
      <c r="K262" s="1">
        <v>1</v>
      </c>
      <c r="L262" s="1">
        <v>8</v>
      </c>
      <c r="M262" s="1">
        <v>443</v>
      </c>
      <c r="N262" s="1">
        <v>442.8</v>
      </c>
      <c r="O262" s="1">
        <v>-0.78</v>
      </c>
      <c r="P262" s="1">
        <v>-0.78</v>
      </c>
      <c r="Q262" s="1">
        <v>-0.78</v>
      </c>
      <c r="R262" s="1">
        <v>136</v>
      </c>
      <c r="S262" s="1">
        <v>302</v>
      </c>
      <c r="X262" s="1">
        <v>102</v>
      </c>
      <c r="Y262" s="1">
        <v>59</v>
      </c>
      <c r="Z262" s="1">
        <v>1</v>
      </c>
      <c r="AA262" s="1">
        <v>2</v>
      </c>
      <c r="AB262" s="1">
        <v>1</v>
      </c>
    </row>
    <row r="263" spans="1:28" x14ac:dyDescent="0.2">
      <c r="A263" s="1" t="s">
        <v>58</v>
      </c>
      <c r="B263" s="1" t="s">
        <v>25</v>
      </c>
      <c r="C263" s="1" t="s">
        <v>25</v>
      </c>
      <c r="D263" s="1" t="s">
        <v>26</v>
      </c>
      <c r="E263" s="1" t="s">
        <v>33</v>
      </c>
      <c r="F263" s="1" t="s">
        <v>33</v>
      </c>
      <c r="G263" s="1">
        <v>55.264232</v>
      </c>
      <c r="H263" s="1">
        <v>-132.99431799999999</v>
      </c>
      <c r="I263" s="3">
        <v>43278</v>
      </c>
      <c r="J263" s="2">
        <v>0.33958333299999999</v>
      </c>
      <c r="K263" s="1">
        <v>1</v>
      </c>
      <c r="L263" s="1">
        <v>9</v>
      </c>
      <c r="M263" s="1">
        <v>442</v>
      </c>
      <c r="N263" s="1">
        <v>442.8</v>
      </c>
      <c r="O263" s="1">
        <v>-0.78</v>
      </c>
      <c r="P263" s="1">
        <v>-0.78</v>
      </c>
      <c r="Q263" s="1">
        <v>-0.78</v>
      </c>
      <c r="R263" s="1">
        <v>141</v>
      </c>
      <c r="S263" s="1">
        <v>293</v>
      </c>
      <c r="X263" s="1">
        <v>73</v>
      </c>
      <c r="Y263" s="1">
        <v>32</v>
      </c>
      <c r="Z263" s="1">
        <v>0</v>
      </c>
      <c r="AA263" s="1">
        <v>4</v>
      </c>
      <c r="AB263" s="1">
        <v>2</v>
      </c>
    </row>
    <row r="264" spans="1:28" x14ac:dyDescent="0.2">
      <c r="A264" s="1" t="s">
        <v>58</v>
      </c>
      <c r="B264" s="1" t="s">
        <v>25</v>
      </c>
      <c r="C264" s="1" t="s">
        <v>25</v>
      </c>
      <c r="D264" s="1" t="s">
        <v>26</v>
      </c>
      <c r="E264" s="1" t="s">
        <v>33</v>
      </c>
      <c r="F264" s="1" t="s">
        <v>33</v>
      </c>
      <c r="G264" s="1">
        <v>55.264232</v>
      </c>
      <c r="H264" s="1">
        <v>-132.99431799999999</v>
      </c>
      <c r="I264" s="3">
        <v>43278</v>
      </c>
      <c r="J264" s="2">
        <v>0.33958333299999999</v>
      </c>
      <c r="K264" s="1">
        <v>1</v>
      </c>
      <c r="L264" s="1">
        <v>10</v>
      </c>
      <c r="M264" s="1">
        <v>444</v>
      </c>
      <c r="N264" s="1">
        <v>442.8</v>
      </c>
      <c r="O264" s="1">
        <v>-0.78</v>
      </c>
      <c r="P264" s="1">
        <v>-0.78</v>
      </c>
      <c r="Q264" s="1">
        <v>-0.78</v>
      </c>
      <c r="R264" s="1">
        <v>164</v>
      </c>
      <c r="S264" s="1">
        <v>330</v>
      </c>
      <c r="X264" s="1">
        <v>55</v>
      </c>
      <c r="Y264" s="1">
        <v>23</v>
      </c>
      <c r="Z264" s="1">
        <v>0</v>
      </c>
      <c r="AA264" s="1">
        <v>3</v>
      </c>
      <c r="AB264" s="1">
        <v>1</v>
      </c>
    </row>
    <row r="265" spans="1:28" x14ac:dyDescent="0.2">
      <c r="A265" s="1" t="s">
        <v>58</v>
      </c>
      <c r="B265" s="1" t="s">
        <v>25</v>
      </c>
      <c r="C265" s="1" t="s">
        <v>25</v>
      </c>
      <c r="D265" s="1" t="s">
        <v>26</v>
      </c>
      <c r="E265" s="1" t="s">
        <v>33</v>
      </c>
      <c r="F265" s="1" t="s">
        <v>33</v>
      </c>
      <c r="G265" s="1">
        <v>55.264232</v>
      </c>
      <c r="H265" s="1">
        <v>-132.99431799999999</v>
      </c>
      <c r="I265" s="3">
        <v>43278</v>
      </c>
      <c r="J265" s="2">
        <v>0.33958333299999999</v>
      </c>
      <c r="K265" s="1">
        <v>1</v>
      </c>
      <c r="L265" s="1">
        <v>11</v>
      </c>
      <c r="N265" s="1">
        <v>442.8</v>
      </c>
      <c r="O265" s="1">
        <v>-0.78</v>
      </c>
      <c r="P265" s="1">
        <v>-0.78</v>
      </c>
      <c r="Q265" s="1">
        <v>-0.78</v>
      </c>
      <c r="X265" s="1">
        <v>59</v>
      </c>
      <c r="Y265" s="1">
        <v>4</v>
      </c>
      <c r="Z265" s="1">
        <v>3</v>
      </c>
      <c r="AA265" s="1">
        <v>2</v>
      </c>
      <c r="AB265" s="1">
        <v>0</v>
      </c>
    </row>
    <row r="266" spans="1:28" x14ac:dyDescent="0.2">
      <c r="A266" s="1" t="s">
        <v>89</v>
      </c>
      <c r="B266" s="1" t="s">
        <v>29</v>
      </c>
      <c r="C266" s="1" t="s">
        <v>25</v>
      </c>
      <c r="D266" s="1" t="s">
        <v>26</v>
      </c>
      <c r="E266" s="1" t="s">
        <v>33</v>
      </c>
      <c r="F266" s="1" t="s">
        <v>33</v>
      </c>
      <c r="G266" s="1">
        <v>55.485686999999999</v>
      </c>
      <c r="H266" s="1">
        <v>-133.17444699999999</v>
      </c>
      <c r="I266" s="3">
        <v>43276</v>
      </c>
      <c r="J266" s="2">
        <v>0.25486111099999997</v>
      </c>
      <c r="K266" s="1">
        <v>1</v>
      </c>
      <c r="L266" s="1">
        <v>1</v>
      </c>
      <c r="M266" s="1">
        <v>358</v>
      </c>
      <c r="N266" s="1">
        <v>357.5</v>
      </c>
      <c r="O266" s="1">
        <v>-0.19</v>
      </c>
      <c r="Q266" s="1">
        <v>-0.41499999999999998</v>
      </c>
      <c r="R266" s="1">
        <v>144</v>
      </c>
      <c r="S266" s="1">
        <v>208</v>
      </c>
      <c r="T266" s="16">
        <v>316</v>
      </c>
      <c r="U266" s="16">
        <v>318</v>
      </c>
      <c r="V266" s="16">
        <v>588</v>
      </c>
      <c r="W266" s="1">
        <v>91</v>
      </c>
      <c r="X266" s="1">
        <v>96</v>
      </c>
      <c r="Y266" s="1">
        <v>8</v>
      </c>
      <c r="Z266" s="1">
        <v>4</v>
      </c>
      <c r="AA266" s="1">
        <v>4</v>
      </c>
      <c r="AB266" s="1">
        <v>0</v>
      </c>
    </row>
    <row r="267" spans="1:28" x14ac:dyDescent="0.2">
      <c r="A267" s="1" t="s">
        <v>89</v>
      </c>
      <c r="B267" s="1" t="s">
        <v>29</v>
      </c>
      <c r="C267" s="1" t="s">
        <v>25</v>
      </c>
      <c r="D267" s="1" t="s">
        <v>26</v>
      </c>
      <c r="E267" s="1" t="s">
        <v>33</v>
      </c>
      <c r="F267" s="1" t="s">
        <v>33</v>
      </c>
      <c r="G267" s="1">
        <v>55.485686999999999</v>
      </c>
      <c r="H267" s="1">
        <v>-133.17444699999999</v>
      </c>
      <c r="I267" s="3">
        <v>43276</v>
      </c>
      <c r="J267" s="2">
        <v>0.25486111099999997</v>
      </c>
      <c r="K267" s="1">
        <v>1</v>
      </c>
      <c r="L267" s="1">
        <v>2</v>
      </c>
      <c r="M267" s="1">
        <v>357</v>
      </c>
      <c r="N267" s="1">
        <v>357.5</v>
      </c>
      <c r="O267" s="1">
        <v>-0.19</v>
      </c>
      <c r="Q267" s="1">
        <v>-0.41499999999999998</v>
      </c>
      <c r="R267" s="1">
        <v>143</v>
      </c>
      <c r="S267" s="1">
        <v>209</v>
      </c>
      <c r="T267" s="16">
        <v>320</v>
      </c>
      <c r="U267" s="16">
        <v>323</v>
      </c>
      <c r="V267" s="16">
        <v>440</v>
      </c>
      <c r="W267" s="1">
        <v>86</v>
      </c>
      <c r="X267" s="1">
        <v>82</v>
      </c>
      <c r="Y267" s="1">
        <v>2</v>
      </c>
      <c r="Z267" s="1">
        <v>5</v>
      </c>
      <c r="AA267" s="1">
        <v>4</v>
      </c>
      <c r="AB267" s="1">
        <v>0</v>
      </c>
    </row>
    <row r="268" spans="1:28" x14ac:dyDescent="0.2">
      <c r="A268" s="1" t="s">
        <v>89</v>
      </c>
      <c r="B268" s="1" t="s">
        <v>29</v>
      </c>
      <c r="C268" s="1" t="s">
        <v>25</v>
      </c>
      <c r="D268" s="1" t="s">
        <v>26</v>
      </c>
      <c r="E268" s="1" t="s">
        <v>33</v>
      </c>
      <c r="F268" s="1" t="s">
        <v>33</v>
      </c>
      <c r="G268" s="1">
        <v>55.485686999999999</v>
      </c>
      <c r="H268" s="1">
        <v>-133.17444699999999</v>
      </c>
      <c r="I268" s="3">
        <v>43276</v>
      </c>
      <c r="J268" s="2">
        <v>0.25486111099999997</v>
      </c>
      <c r="K268" s="1">
        <v>1</v>
      </c>
      <c r="L268" s="1">
        <v>3</v>
      </c>
      <c r="M268" s="1">
        <v>357</v>
      </c>
      <c r="N268" s="1">
        <v>357.5</v>
      </c>
      <c r="O268" s="1">
        <v>-0.19</v>
      </c>
      <c r="Q268" s="1">
        <v>-0.41499999999999998</v>
      </c>
      <c r="R268" s="1">
        <v>145</v>
      </c>
      <c r="S268" s="1">
        <v>204</v>
      </c>
      <c r="T268" s="16">
        <v>321</v>
      </c>
      <c r="U268" s="16">
        <v>327</v>
      </c>
      <c r="V268" s="16">
        <v>349</v>
      </c>
      <c r="W268" s="1">
        <v>17</v>
      </c>
      <c r="X268" s="1">
        <v>127</v>
      </c>
      <c r="Z268" s="1">
        <v>1</v>
      </c>
      <c r="AA268" s="1">
        <v>0</v>
      </c>
    </row>
    <row r="269" spans="1:28" x14ac:dyDescent="0.2">
      <c r="A269" s="1" t="s">
        <v>89</v>
      </c>
      <c r="B269" s="1" t="s">
        <v>29</v>
      </c>
      <c r="C269" s="1" t="s">
        <v>25</v>
      </c>
      <c r="D269" s="1" t="s">
        <v>26</v>
      </c>
      <c r="E269" s="1" t="s">
        <v>33</v>
      </c>
      <c r="F269" s="1" t="s">
        <v>33</v>
      </c>
      <c r="G269" s="1">
        <v>55.485686999999999</v>
      </c>
      <c r="H269" s="1">
        <v>-133.17444699999999</v>
      </c>
      <c r="I269" s="3">
        <v>43276</v>
      </c>
      <c r="J269" s="2">
        <v>0.25486111099999997</v>
      </c>
      <c r="K269" s="1">
        <v>1</v>
      </c>
      <c r="L269" s="1">
        <v>4</v>
      </c>
      <c r="M269" s="1">
        <v>358</v>
      </c>
      <c r="N269" s="1">
        <v>357.5</v>
      </c>
      <c r="O269" s="1">
        <v>-0.19</v>
      </c>
      <c r="Q269" s="1">
        <v>-0.41499999999999998</v>
      </c>
      <c r="R269" s="1">
        <v>140</v>
      </c>
      <c r="S269" s="1">
        <v>205</v>
      </c>
      <c r="T269" s="16">
        <v>324</v>
      </c>
      <c r="U269" s="16">
        <v>330</v>
      </c>
      <c r="V269" s="16">
        <v>421</v>
      </c>
      <c r="W269" s="1">
        <v>149</v>
      </c>
      <c r="X269" s="1">
        <v>115</v>
      </c>
      <c r="Y269" s="1">
        <v>4</v>
      </c>
      <c r="Z269" s="1">
        <v>13</v>
      </c>
      <c r="AA269" s="1">
        <v>3</v>
      </c>
      <c r="AB269" s="1">
        <v>0</v>
      </c>
    </row>
    <row r="270" spans="1:28" x14ac:dyDescent="0.2">
      <c r="A270" s="1" t="s">
        <v>89</v>
      </c>
      <c r="B270" s="1" t="s">
        <v>29</v>
      </c>
      <c r="C270" s="1" t="s">
        <v>25</v>
      </c>
      <c r="D270" s="1" t="s">
        <v>26</v>
      </c>
      <c r="E270" s="1" t="s">
        <v>33</v>
      </c>
      <c r="F270" s="1" t="s">
        <v>33</v>
      </c>
      <c r="G270" s="1">
        <v>55.485686999999999</v>
      </c>
      <c r="H270" s="1">
        <v>-133.17444699999999</v>
      </c>
      <c r="I270" s="3">
        <v>43276</v>
      </c>
      <c r="J270" s="2">
        <v>0.25486111099999997</v>
      </c>
      <c r="K270" s="1">
        <v>1</v>
      </c>
      <c r="L270" s="1">
        <v>5</v>
      </c>
      <c r="M270" s="1">
        <v>356</v>
      </c>
      <c r="N270" s="1">
        <v>357.5</v>
      </c>
      <c r="O270" s="1">
        <v>-0.19</v>
      </c>
      <c r="Q270" s="1">
        <v>-0.41499999999999998</v>
      </c>
      <c r="R270" s="1">
        <v>148</v>
      </c>
      <c r="S270" s="1">
        <v>206</v>
      </c>
      <c r="T270" s="16">
        <v>323</v>
      </c>
      <c r="U270" s="16">
        <v>339</v>
      </c>
      <c r="V270" s="16">
        <v>390</v>
      </c>
      <c r="W270" s="1">
        <v>64</v>
      </c>
      <c r="X270" s="1">
        <v>83</v>
      </c>
      <c r="Y270" s="1">
        <v>17</v>
      </c>
      <c r="Z270" s="1">
        <v>4</v>
      </c>
      <c r="AA270" s="1">
        <v>1</v>
      </c>
      <c r="AB270" s="1">
        <v>2</v>
      </c>
    </row>
    <row r="271" spans="1:28" x14ac:dyDescent="0.2">
      <c r="A271" s="1" t="s">
        <v>89</v>
      </c>
      <c r="B271" s="1" t="s">
        <v>29</v>
      </c>
      <c r="C271" s="1" t="s">
        <v>25</v>
      </c>
      <c r="D271" s="1" t="s">
        <v>26</v>
      </c>
      <c r="E271" s="1" t="s">
        <v>33</v>
      </c>
      <c r="F271" s="1" t="s">
        <v>33</v>
      </c>
      <c r="G271" s="1">
        <v>55.485686999999999</v>
      </c>
      <c r="H271" s="1">
        <v>-133.17444699999999</v>
      </c>
      <c r="I271" s="3">
        <v>43276</v>
      </c>
      <c r="J271" s="2">
        <v>0.25486111099999997</v>
      </c>
      <c r="K271" s="1">
        <v>1</v>
      </c>
      <c r="L271" s="1">
        <v>6</v>
      </c>
      <c r="M271" s="1">
        <v>357</v>
      </c>
      <c r="N271" s="1">
        <v>357.5</v>
      </c>
      <c r="O271" s="1">
        <v>-0.19</v>
      </c>
      <c r="Q271" s="1">
        <v>-0.41499999999999998</v>
      </c>
      <c r="R271" s="1">
        <v>153</v>
      </c>
      <c r="S271" s="1">
        <v>205</v>
      </c>
      <c r="T271" s="16">
        <v>315</v>
      </c>
      <c r="U271" s="16">
        <v>322</v>
      </c>
      <c r="V271" s="16">
        <v>448</v>
      </c>
      <c r="W271" s="1">
        <v>98</v>
      </c>
      <c r="X271" s="1">
        <v>55</v>
      </c>
      <c r="Y271" s="1">
        <v>17</v>
      </c>
      <c r="Z271" s="1">
        <v>8</v>
      </c>
      <c r="AA271" s="1">
        <v>1</v>
      </c>
      <c r="AB271" s="1">
        <v>1</v>
      </c>
    </row>
    <row r="272" spans="1:28" x14ac:dyDescent="0.2">
      <c r="A272" s="1" t="s">
        <v>89</v>
      </c>
      <c r="B272" s="1" t="s">
        <v>29</v>
      </c>
      <c r="C272" s="1" t="s">
        <v>25</v>
      </c>
      <c r="D272" s="1" t="s">
        <v>26</v>
      </c>
      <c r="E272" s="1" t="s">
        <v>33</v>
      </c>
      <c r="F272" s="1" t="s">
        <v>33</v>
      </c>
      <c r="G272" s="1">
        <v>55.485686999999999</v>
      </c>
      <c r="H272" s="1">
        <v>-133.17444699999999</v>
      </c>
      <c r="I272" s="3">
        <v>43276</v>
      </c>
      <c r="J272" s="2">
        <v>0.25486111099999997</v>
      </c>
      <c r="K272" s="1">
        <v>1</v>
      </c>
      <c r="L272" s="1">
        <v>7</v>
      </c>
      <c r="M272" s="1">
        <v>359</v>
      </c>
      <c r="N272" s="1">
        <v>357.5</v>
      </c>
      <c r="O272" s="1">
        <v>-0.19</v>
      </c>
      <c r="Q272" s="1">
        <v>-0.41499999999999998</v>
      </c>
      <c r="R272" s="1">
        <v>152</v>
      </c>
      <c r="S272" s="1">
        <v>206</v>
      </c>
      <c r="T272" s="16">
        <v>311</v>
      </c>
      <c r="U272" s="16">
        <v>323</v>
      </c>
      <c r="V272" s="16">
        <v>564</v>
      </c>
      <c r="W272" s="1">
        <v>129</v>
      </c>
      <c r="X272" s="1">
        <v>87</v>
      </c>
      <c r="Y272" s="1">
        <v>18</v>
      </c>
      <c r="Z272" s="1">
        <v>2</v>
      </c>
      <c r="AA272" s="1">
        <v>1</v>
      </c>
      <c r="AB272" s="1">
        <v>2</v>
      </c>
    </row>
    <row r="273" spans="1:28" x14ac:dyDescent="0.2">
      <c r="A273" s="1" t="s">
        <v>89</v>
      </c>
      <c r="B273" s="1" t="s">
        <v>29</v>
      </c>
      <c r="C273" s="1" t="s">
        <v>25</v>
      </c>
      <c r="D273" s="1" t="s">
        <v>26</v>
      </c>
      <c r="E273" s="1" t="s">
        <v>33</v>
      </c>
      <c r="F273" s="1" t="s">
        <v>33</v>
      </c>
      <c r="G273" s="1">
        <v>55.485686999999999</v>
      </c>
      <c r="H273" s="1">
        <v>-133.17444699999999</v>
      </c>
      <c r="I273" s="3">
        <v>43276</v>
      </c>
      <c r="J273" s="2">
        <v>0.25486111099999997</v>
      </c>
      <c r="K273" s="1">
        <v>1</v>
      </c>
      <c r="L273" s="1">
        <v>8</v>
      </c>
      <c r="M273" s="1">
        <v>358</v>
      </c>
      <c r="N273" s="1">
        <v>357.5</v>
      </c>
      <c r="O273" s="1">
        <v>-0.19</v>
      </c>
      <c r="Q273" s="1">
        <v>-0.41499999999999998</v>
      </c>
      <c r="R273" s="1">
        <v>136</v>
      </c>
      <c r="S273" s="1">
        <v>202</v>
      </c>
      <c r="T273" s="16">
        <v>313</v>
      </c>
      <c r="U273" s="16">
        <v>321</v>
      </c>
      <c r="V273" s="16">
        <v>372</v>
      </c>
      <c r="W273" s="1">
        <v>74</v>
      </c>
      <c r="X273" s="1">
        <v>70</v>
      </c>
      <c r="Y273" s="1">
        <v>18</v>
      </c>
      <c r="Z273" s="1">
        <v>1</v>
      </c>
      <c r="AA273" s="1">
        <v>2</v>
      </c>
      <c r="AB273" s="1">
        <v>0</v>
      </c>
    </row>
    <row r="274" spans="1:28" x14ac:dyDescent="0.2">
      <c r="A274" s="1" t="s">
        <v>89</v>
      </c>
      <c r="B274" s="1" t="s">
        <v>29</v>
      </c>
      <c r="C274" s="1" t="s">
        <v>25</v>
      </c>
      <c r="D274" s="1" t="s">
        <v>26</v>
      </c>
      <c r="E274" s="1" t="s">
        <v>33</v>
      </c>
      <c r="F274" s="1" t="s">
        <v>33</v>
      </c>
      <c r="G274" s="1">
        <v>55.485686999999999</v>
      </c>
      <c r="H274" s="1">
        <v>-133.17444699999999</v>
      </c>
      <c r="I274" s="3">
        <v>43276</v>
      </c>
      <c r="J274" s="2">
        <v>0.25486111099999997</v>
      </c>
      <c r="K274" s="1">
        <v>1</v>
      </c>
      <c r="L274" s="1">
        <v>9</v>
      </c>
      <c r="M274" s="1">
        <v>358</v>
      </c>
      <c r="N274" s="1">
        <v>357.5</v>
      </c>
      <c r="O274" s="1">
        <v>-0.19</v>
      </c>
      <c r="Q274" s="1">
        <v>-0.41499999999999998</v>
      </c>
      <c r="R274" s="1">
        <v>135</v>
      </c>
      <c r="S274" s="1">
        <v>203</v>
      </c>
      <c r="T274" s="16">
        <v>300</v>
      </c>
      <c r="U274" s="16">
        <v>321</v>
      </c>
      <c r="V274" s="16">
        <v>1453</v>
      </c>
      <c r="W274" s="1">
        <v>151</v>
      </c>
      <c r="X274" s="1">
        <v>74</v>
      </c>
      <c r="Y274" s="1">
        <v>18</v>
      </c>
      <c r="Z274" s="1">
        <v>2</v>
      </c>
      <c r="AA274" s="1">
        <v>0</v>
      </c>
      <c r="AB274" s="1">
        <v>1</v>
      </c>
    </row>
    <row r="275" spans="1:28" x14ac:dyDescent="0.2">
      <c r="A275" s="1" t="s">
        <v>89</v>
      </c>
      <c r="B275" s="1" t="s">
        <v>29</v>
      </c>
      <c r="C275" s="1" t="s">
        <v>25</v>
      </c>
      <c r="D275" s="1" t="s">
        <v>26</v>
      </c>
      <c r="E275" s="1" t="s">
        <v>33</v>
      </c>
      <c r="F275" s="1" t="s">
        <v>33</v>
      </c>
      <c r="G275" s="1">
        <v>55.485686999999999</v>
      </c>
      <c r="H275" s="1">
        <v>-133.17444699999999</v>
      </c>
      <c r="I275" s="3">
        <v>43276</v>
      </c>
      <c r="J275" s="2">
        <v>0.25486111099999997</v>
      </c>
      <c r="K275" s="1">
        <v>1</v>
      </c>
      <c r="L275" s="1">
        <v>10</v>
      </c>
      <c r="M275" s="1">
        <v>357</v>
      </c>
      <c r="N275" s="1">
        <v>357.5</v>
      </c>
      <c r="O275" s="1">
        <v>-0.19</v>
      </c>
      <c r="Q275" s="1">
        <v>-0.41499999999999998</v>
      </c>
      <c r="R275" s="1">
        <v>146</v>
      </c>
      <c r="S275" s="1">
        <v>204</v>
      </c>
      <c r="T275" s="16">
        <v>295</v>
      </c>
      <c r="U275" s="16">
        <v>329</v>
      </c>
      <c r="V275" s="16">
        <v>2097</v>
      </c>
      <c r="W275" s="1">
        <v>78</v>
      </c>
      <c r="X275" s="1">
        <v>52</v>
      </c>
      <c r="Y275" s="1">
        <v>14</v>
      </c>
      <c r="Z275" s="1">
        <v>0</v>
      </c>
      <c r="AA275" s="1">
        <v>2</v>
      </c>
      <c r="AB275" s="1">
        <v>2</v>
      </c>
    </row>
    <row r="276" spans="1:28" x14ac:dyDescent="0.2">
      <c r="A276" s="1" t="s">
        <v>89</v>
      </c>
      <c r="B276" s="1" t="s">
        <v>29</v>
      </c>
      <c r="C276" s="1" t="s">
        <v>25</v>
      </c>
      <c r="D276" s="1" t="s">
        <v>26</v>
      </c>
      <c r="E276" s="1" t="s">
        <v>33</v>
      </c>
      <c r="F276" s="1" t="s">
        <v>33</v>
      </c>
      <c r="G276" s="1">
        <v>55.485686999999999</v>
      </c>
      <c r="H276" s="1">
        <v>-133.17444699999999</v>
      </c>
      <c r="I276" s="3">
        <v>43276</v>
      </c>
      <c r="J276" s="2">
        <v>0.25486111099999997</v>
      </c>
      <c r="K276" s="1">
        <v>1</v>
      </c>
      <c r="L276" s="1">
        <v>11</v>
      </c>
      <c r="N276" s="1">
        <v>357.5</v>
      </c>
      <c r="O276" s="1">
        <v>-0.19</v>
      </c>
      <c r="Q276" s="1">
        <v>-0.41499999999999998</v>
      </c>
      <c r="S276" s="1">
        <v>201</v>
      </c>
      <c r="T276" s="16">
        <v>303</v>
      </c>
      <c r="U276" s="16">
        <v>319</v>
      </c>
      <c r="V276" s="16">
        <v>1747</v>
      </c>
      <c r="W276" s="1">
        <v>49</v>
      </c>
      <c r="X276" s="1">
        <v>14</v>
      </c>
      <c r="Y276" s="1">
        <v>16</v>
      </c>
      <c r="Z276" s="1">
        <v>18</v>
      </c>
      <c r="AA276" s="1">
        <v>25</v>
      </c>
      <c r="AB276" s="1">
        <v>0</v>
      </c>
    </row>
    <row r="277" spans="1:28" x14ac:dyDescent="0.2">
      <c r="A277" s="1" t="s">
        <v>61</v>
      </c>
      <c r="B277" s="1" t="s">
        <v>25</v>
      </c>
      <c r="C277" s="1" t="s">
        <v>25</v>
      </c>
      <c r="D277" s="1" t="s">
        <v>26</v>
      </c>
      <c r="E277" s="1" t="s">
        <v>33</v>
      </c>
      <c r="F277" s="1" t="s">
        <v>33</v>
      </c>
      <c r="G277" s="1">
        <v>55.188785000000003</v>
      </c>
      <c r="H277" s="1">
        <v>-132.84251399999999</v>
      </c>
      <c r="I277" s="3">
        <v>43265</v>
      </c>
      <c r="J277" s="2">
        <v>0.28402777800000001</v>
      </c>
      <c r="K277" s="1">
        <v>1</v>
      </c>
      <c r="L277" s="1">
        <v>1</v>
      </c>
      <c r="M277" s="1">
        <v>458</v>
      </c>
      <c r="N277" s="1">
        <v>453.77777780000002</v>
      </c>
      <c r="O277" s="1">
        <v>-1.46</v>
      </c>
      <c r="P277" s="1">
        <f>(-2.95)*0.82</f>
        <v>-2.419</v>
      </c>
      <c r="Q277" s="1">
        <v>-1.46</v>
      </c>
      <c r="R277" s="1">
        <v>95</v>
      </c>
      <c r="S277" s="1">
        <v>190</v>
      </c>
      <c r="T277" s="16">
        <v>426</v>
      </c>
      <c r="U277" s="16">
        <v>436</v>
      </c>
      <c r="V277" s="16">
        <v>126</v>
      </c>
      <c r="W277" s="1">
        <v>48</v>
      </c>
      <c r="X277" s="1">
        <v>20</v>
      </c>
      <c r="Y277" s="1">
        <v>15</v>
      </c>
      <c r="Z277" s="1">
        <v>1</v>
      </c>
      <c r="AA277" s="1">
        <v>1</v>
      </c>
      <c r="AB277" s="1">
        <v>2</v>
      </c>
    </row>
    <row r="278" spans="1:28" x14ac:dyDescent="0.2">
      <c r="A278" s="1" t="s">
        <v>61</v>
      </c>
      <c r="B278" s="1" t="s">
        <v>25</v>
      </c>
      <c r="C278" s="1" t="s">
        <v>25</v>
      </c>
      <c r="D278" s="1" t="s">
        <v>26</v>
      </c>
      <c r="E278" s="1" t="s">
        <v>33</v>
      </c>
      <c r="F278" s="1" t="s">
        <v>33</v>
      </c>
      <c r="G278" s="1">
        <v>55.188785000000003</v>
      </c>
      <c r="H278" s="1">
        <v>-132.84251399999999</v>
      </c>
      <c r="I278" s="3">
        <v>43265</v>
      </c>
      <c r="J278" s="2">
        <v>0.28402777800000001</v>
      </c>
      <c r="K278" s="1">
        <v>1</v>
      </c>
      <c r="L278" s="1">
        <v>2</v>
      </c>
      <c r="M278" s="1">
        <v>454</v>
      </c>
      <c r="N278" s="1">
        <v>453.77777780000002</v>
      </c>
      <c r="O278" s="1">
        <v>-1.46</v>
      </c>
      <c r="P278" s="1">
        <f>(-2.95)*0.82</f>
        <v>-2.419</v>
      </c>
      <c r="Q278" s="1">
        <v>-1.46</v>
      </c>
      <c r="R278" s="1">
        <v>92</v>
      </c>
      <c r="S278" s="1">
        <v>197</v>
      </c>
      <c r="T278" s="16">
        <v>431</v>
      </c>
      <c r="U278" s="16">
        <v>435</v>
      </c>
      <c r="V278" s="16">
        <v>97</v>
      </c>
      <c r="W278" s="1">
        <v>67</v>
      </c>
      <c r="X278" s="1">
        <v>31</v>
      </c>
      <c r="Y278" s="1">
        <v>13</v>
      </c>
      <c r="Z278" s="1">
        <v>3</v>
      </c>
      <c r="AA278" s="1">
        <v>1</v>
      </c>
      <c r="AB278" s="1">
        <v>0</v>
      </c>
    </row>
    <row r="279" spans="1:28" x14ac:dyDescent="0.2">
      <c r="A279" s="1" t="s">
        <v>61</v>
      </c>
      <c r="B279" s="1" t="s">
        <v>25</v>
      </c>
      <c r="C279" s="1" t="s">
        <v>25</v>
      </c>
      <c r="D279" s="1" t="s">
        <v>26</v>
      </c>
      <c r="E279" s="1" t="s">
        <v>33</v>
      </c>
      <c r="F279" s="1" t="s">
        <v>33</v>
      </c>
      <c r="G279" s="1">
        <v>55.188785000000003</v>
      </c>
      <c r="H279" s="1">
        <v>-132.84251399999999</v>
      </c>
      <c r="I279" s="3">
        <v>43265</v>
      </c>
      <c r="J279" s="2">
        <v>0.28402777800000001</v>
      </c>
      <c r="K279" s="1">
        <v>1</v>
      </c>
      <c r="L279" s="1">
        <v>3</v>
      </c>
      <c r="M279" s="1">
        <v>454</v>
      </c>
      <c r="N279" s="1">
        <v>453.77777780000002</v>
      </c>
      <c r="O279" s="1">
        <v>-1.46</v>
      </c>
      <c r="P279" s="1">
        <f t="shared" ref="P279:P287" si="9">(-2.95)*0.82</f>
        <v>-2.419</v>
      </c>
      <c r="Q279" s="1">
        <v>-1.46</v>
      </c>
      <c r="R279" s="1">
        <v>96</v>
      </c>
      <c r="S279" s="1">
        <v>212</v>
      </c>
      <c r="T279" s="16">
        <v>421</v>
      </c>
      <c r="U279" s="16">
        <v>435</v>
      </c>
      <c r="V279" s="16">
        <v>250</v>
      </c>
      <c r="W279" s="1">
        <v>50</v>
      </c>
      <c r="X279" s="1">
        <v>32</v>
      </c>
      <c r="Y279" s="1">
        <v>16</v>
      </c>
      <c r="Z279" s="1">
        <v>0</v>
      </c>
      <c r="AA279" s="1">
        <v>1</v>
      </c>
      <c r="AB279" s="1">
        <v>0</v>
      </c>
    </row>
    <row r="280" spans="1:28" x14ac:dyDescent="0.2">
      <c r="A280" s="1" t="s">
        <v>61</v>
      </c>
      <c r="B280" s="1" t="s">
        <v>25</v>
      </c>
      <c r="C280" s="1" t="s">
        <v>25</v>
      </c>
      <c r="D280" s="1" t="s">
        <v>26</v>
      </c>
      <c r="E280" s="1" t="s">
        <v>33</v>
      </c>
      <c r="F280" s="1" t="s">
        <v>33</v>
      </c>
      <c r="G280" s="1">
        <v>55.188785000000003</v>
      </c>
      <c r="H280" s="1">
        <v>-132.84251399999999</v>
      </c>
      <c r="I280" s="3">
        <v>43265</v>
      </c>
      <c r="J280" s="2">
        <v>0.28402777800000001</v>
      </c>
      <c r="K280" s="1">
        <v>1</v>
      </c>
      <c r="L280" s="1">
        <v>4</v>
      </c>
      <c r="M280" s="1">
        <v>451</v>
      </c>
      <c r="N280" s="1">
        <v>453.77777780000002</v>
      </c>
      <c r="O280" s="1">
        <v>-1.46</v>
      </c>
      <c r="P280" s="1">
        <f t="shared" si="9"/>
        <v>-2.419</v>
      </c>
      <c r="Q280" s="1">
        <v>-1.46</v>
      </c>
      <c r="R280" s="1">
        <v>98</v>
      </c>
      <c r="S280" s="1">
        <v>203</v>
      </c>
      <c r="T280" s="16">
        <v>427</v>
      </c>
      <c r="U280" s="16">
        <v>435</v>
      </c>
      <c r="V280" s="16">
        <v>122</v>
      </c>
      <c r="W280" s="1">
        <v>70</v>
      </c>
      <c r="X280" s="1">
        <v>34</v>
      </c>
      <c r="Y280" s="1">
        <v>21</v>
      </c>
      <c r="Z280" s="1">
        <v>3</v>
      </c>
      <c r="AA280" s="1">
        <v>1</v>
      </c>
      <c r="AB280" s="1">
        <v>0</v>
      </c>
    </row>
    <row r="281" spans="1:28" x14ac:dyDescent="0.2">
      <c r="A281" s="1" t="s">
        <v>61</v>
      </c>
      <c r="B281" s="1" t="s">
        <v>25</v>
      </c>
      <c r="C281" s="1" t="s">
        <v>25</v>
      </c>
      <c r="D281" s="1" t="s">
        <v>26</v>
      </c>
      <c r="E281" s="1" t="s">
        <v>33</v>
      </c>
      <c r="F281" s="1" t="s">
        <v>33</v>
      </c>
      <c r="G281" s="1">
        <v>55.188785000000003</v>
      </c>
      <c r="H281" s="1">
        <v>-132.84251399999999</v>
      </c>
      <c r="I281" s="3">
        <v>43265</v>
      </c>
      <c r="J281" s="2">
        <v>0.28402777800000001</v>
      </c>
      <c r="K281" s="1">
        <v>1</v>
      </c>
      <c r="L281" s="1">
        <v>5</v>
      </c>
      <c r="M281" s="1">
        <v>455</v>
      </c>
      <c r="N281" s="1">
        <v>453.77777780000002</v>
      </c>
      <c r="O281" s="1">
        <v>-1.46</v>
      </c>
      <c r="P281" s="1">
        <f t="shared" si="9"/>
        <v>-2.419</v>
      </c>
      <c r="Q281" s="1">
        <v>-1.46</v>
      </c>
      <c r="R281" s="1">
        <v>96</v>
      </c>
      <c r="S281" s="1">
        <v>213</v>
      </c>
      <c r="T281" s="16">
        <v>426</v>
      </c>
      <c r="U281" s="16">
        <v>439</v>
      </c>
      <c r="V281" s="16">
        <v>188</v>
      </c>
      <c r="W281" s="1">
        <v>65</v>
      </c>
      <c r="X281" s="1">
        <v>13</v>
      </c>
      <c r="Y281" s="1">
        <v>6</v>
      </c>
      <c r="Z281" s="1">
        <v>2</v>
      </c>
      <c r="AA281" s="1">
        <v>0</v>
      </c>
      <c r="AB281" s="1">
        <v>0</v>
      </c>
    </row>
    <row r="282" spans="1:28" x14ac:dyDescent="0.2">
      <c r="A282" s="1" t="s">
        <v>61</v>
      </c>
      <c r="B282" s="1" t="s">
        <v>25</v>
      </c>
      <c r="C282" s="1" t="s">
        <v>25</v>
      </c>
      <c r="D282" s="1" t="s">
        <v>26</v>
      </c>
      <c r="E282" s="1" t="s">
        <v>33</v>
      </c>
      <c r="F282" s="1" t="s">
        <v>33</v>
      </c>
      <c r="G282" s="1">
        <v>55.188785000000003</v>
      </c>
      <c r="H282" s="1">
        <v>-132.84251399999999</v>
      </c>
      <c r="I282" s="3">
        <v>43265</v>
      </c>
      <c r="J282" s="2">
        <v>0.28402777800000001</v>
      </c>
      <c r="K282" s="1">
        <v>1</v>
      </c>
      <c r="L282" s="1">
        <v>6</v>
      </c>
      <c r="M282" s="1">
        <v>453</v>
      </c>
      <c r="N282" s="1">
        <v>453.77777780000002</v>
      </c>
      <c r="O282" s="1">
        <v>-1.46</v>
      </c>
      <c r="P282" s="1">
        <f t="shared" si="9"/>
        <v>-2.419</v>
      </c>
      <c r="Q282" s="1">
        <v>-1.46</v>
      </c>
      <c r="R282" s="1">
        <v>99</v>
      </c>
      <c r="S282" s="1">
        <v>189</v>
      </c>
      <c r="T282" s="16">
        <v>424</v>
      </c>
      <c r="U282" s="16">
        <v>433</v>
      </c>
      <c r="V282" s="16">
        <v>170</v>
      </c>
      <c r="W282" s="1">
        <v>64</v>
      </c>
      <c r="X282" s="1">
        <v>29</v>
      </c>
      <c r="Y282" s="1">
        <v>12</v>
      </c>
      <c r="Z282" s="1">
        <v>3</v>
      </c>
      <c r="AA282" s="1">
        <v>1</v>
      </c>
      <c r="AB282" s="1">
        <v>0</v>
      </c>
    </row>
    <row r="283" spans="1:28" x14ac:dyDescent="0.2">
      <c r="A283" s="1" t="s">
        <v>61</v>
      </c>
      <c r="B283" s="1" t="s">
        <v>25</v>
      </c>
      <c r="C283" s="1" t="s">
        <v>25</v>
      </c>
      <c r="D283" s="1" t="s">
        <v>26</v>
      </c>
      <c r="E283" s="1" t="s">
        <v>33</v>
      </c>
      <c r="F283" s="1" t="s">
        <v>33</v>
      </c>
      <c r="G283" s="1">
        <v>55.188785000000003</v>
      </c>
      <c r="H283" s="1">
        <v>-132.84251399999999</v>
      </c>
      <c r="I283" s="3">
        <v>43265</v>
      </c>
      <c r="J283" s="2">
        <v>0.28402777800000001</v>
      </c>
      <c r="K283" s="1">
        <v>1</v>
      </c>
      <c r="L283" s="1">
        <v>7</v>
      </c>
      <c r="M283" s="1">
        <v>452</v>
      </c>
      <c r="N283" s="1">
        <v>453.77777780000002</v>
      </c>
      <c r="O283" s="1">
        <v>-1.46</v>
      </c>
      <c r="P283" s="1">
        <f t="shared" si="9"/>
        <v>-2.419</v>
      </c>
      <c r="Q283" s="1">
        <v>-1.46</v>
      </c>
      <c r="R283" s="1">
        <v>95</v>
      </c>
      <c r="S283" s="1">
        <v>210</v>
      </c>
      <c r="T283" s="16">
        <v>414</v>
      </c>
      <c r="U283" s="16">
        <v>434</v>
      </c>
      <c r="V283" s="16">
        <v>300</v>
      </c>
      <c r="W283" s="1">
        <v>66</v>
      </c>
      <c r="X283" s="1">
        <v>36</v>
      </c>
      <c r="Y283" s="1">
        <v>19</v>
      </c>
      <c r="Z283" s="1">
        <v>3</v>
      </c>
      <c r="AA283" s="1">
        <v>0</v>
      </c>
      <c r="AB283" s="1">
        <v>0</v>
      </c>
    </row>
    <row r="284" spans="1:28" x14ac:dyDescent="0.2">
      <c r="A284" s="1" t="s">
        <v>61</v>
      </c>
      <c r="B284" s="1" t="s">
        <v>25</v>
      </c>
      <c r="C284" s="1" t="s">
        <v>25</v>
      </c>
      <c r="D284" s="1" t="s">
        <v>26</v>
      </c>
      <c r="E284" s="1" t="s">
        <v>33</v>
      </c>
      <c r="F284" s="1" t="s">
        <v>33</v>
      </c>
      <c r="G284" s="1">
        <v>55.188785000000003</v>
      </c>
      <c r="H284" s="1">
        <v>-132.84251399999999</v>
      </c>
      <c r="I284" s="3">
        <v>43265</v>
      </c>
      <c r="J284" s="2">
        <v>0.28402777800000001</v>
      </c>
      <c r="K284" s="1">
        <v>1</v>
      </c>
      <c r="L284" s="1">
        <v>8</v>
      </c>
      <c r="M284" s="1">
        <v>453</v>
      </c>
      <c r="N284" s="1">
        <v>453.77777780000002</v>
      </c>
      <c r="O284" s="1">
        <v>-1.46</v>
      </c>
      <c r="P284" s="1">
        <f t="shared" si="9"/>
        <v>-2.419</v>
      </c>
      <c r="Q284" s="1">
        <v>-1.46</v>
      </c>
      <c r="R284" s="1">
        <v>96</v>
      </c>
      <c r="S284" s="1">
        <v>214</v>
      </c>
      <c r="T284" s="16">
        <v>414</v>
      </c>
      <c r="U284" s="16">
        <v>441</v>
      </c>
      <c r="V284" s="16">
        <v>387</v>
      </c>
      <c r="W284" s="1">
        <v>78</v>
      </c>
      <c r="X284" s="1">
        <v>41</v>
      </c>
      <c r="Y284" s="1">
        <v>12</v>
      </c>
      <c r="Z284" s="1">
        <v>4</v>
      </c>
      <c r="AA284" s="1">
        <v>1</v>
      </c>
      <c r="AB284" s="1">
        <v>0</v>
      </c>
    </row>
    <row r="285" spans="1:28" x14ac:dyDescent="0.2">
      <c r="A285" s="1" t="s">
        <v>61</v>
      </c>
      <c r="B285" s="1" t="s">
        <v>25</v>
      </c>
      <c r="C285" s="1" t="s">
        <v>25</v>
      </c>
      <c r="D285" s="1" t="s">
        <v>26</v>
      </c>
      <c r="E285" s="1" t="s">
        <v>33</v>
      </c>
      <c r="F285" s="1" t="s">
        <v>33</v>
      </c>
      <c r="G285" s="1">
        <v>55.188785000000003</v>
      </c>
      <c r="H285" s="1">
        <v>-132.84251399999999</v>
      </c>
      <c r="I285" s="3">
        <v>43265</v>
      </c>
      <c r="J285" s="2">
        <v>0.28402777800000001</v>
      </c>
      <c r="K285" s="1">
        <v>1</v>
      </c>
      <c r="L285" s="1">
        <v>9</v>
      </c>
      <c r="M285" s="1">
        <v>454</v>
      </c>
      <c r="N285" s="1">
        <v>453.77777780000002</v>
      </c>
      <c r="O285" s="1">
        <v>-1.46</v>
      </c>
      <c r="P285" s="1">
        <f t="shared" si="9"/>
        <v>-2.419</v>
      </c>
      <c r="Q285" s="1">
        <v>-1.46</v>
      </c>
      <c r="R285" s="1">
        <v>100</v>
      </c>
      <c r="S285" s="1">
        <v>209</v>
      </c>
      <c r="T285" s="16">
        <v>413</v>
      </c>
      <c r="U285" s="16">
        <v>436</v>
      </c>
      <c r="V285" s="16">
        <v>372</v>
      </c>
      <c r="W285" s="1">
        <v>85</v>
      </c>
      <c r="X285" s="1">
        <v>28</v>
      </c>
      <c r="Y285" s="1">
        <v>10</v>
      </c>
      <c r="Z285" s="1">
        <v>4</v>
      </c>
      <c r="AA285" s="1">
        <v>1</v>
      </c>
      <c r="AB285" s="1">
        <v>0</v>
      </c>
    </row>
    <row r="286" spans="1:28" x14ac:dyDescent="0.2">
      <c r="A286" s="1" t="s">
        <v>61</v>
      </c>
      <c r="B286" s="1" t="s">
        <v>25</v>
      </c>
      <c r="C286" s="1" t="s">
        <v>25</v>
      </c>
      <c r="D286" s="1" t="s">
        <v>26</v>
      </c>
      <c r="E286" s="1" t="s">
        <v>33</v>
      </c>
      <c r="F286" s="1" t="s">
        <v>33</v>
      </c>
      <c r="G286" s="1">
        <v>55.188785000000003</v>
      </c>
      <c r="H286" s="1">
        <v>-132.84251399999999</v>
      </c>
      <c r="I286" s="3">
        <v>43265</v>
      </c>
      <c r="J286" s="2">
        <v>0.28402777800000001</v>
      </c>
      <c r="K286" s="1">
        <v>1</v>
      </c>
      <c r="L286" s="1">
        <v>10</v>
      </c>
      <c r="N286" s="1">
        <v>453.77777780000002</v>
      </c>
      <c r="O286" s="1">
        <v>-1.46</v>
      </c>
      <c r="P286" s="1">
        <f t="shared" si="9"/>
        <v>-2.419</v>
      </c>
      <c r="Q286" s="1">
        <v>-1.46</v>
      </c>
      <c r="R286" s="1">
        <v>103</v>
      </c>
      <c r="S286" s="1">
        <v>211</v>
      </c>
      <c r="T286" s="16">
        <v>423</v>
      </c>
      <c r="U286" s="16">
        <v>434</v>
      </c>
      <c r="V286" s="16">
        <v>196</v>
      </c>
      <c r="W286" s="1">
        <v>53</v>
      </c>
      <c r="X286" s="1">
        <v>55</v>
      </c>
      <c r="Y286" s="1">
        <v>11</v>
      </c>
      <c r="Z286" s="1">
        <v>3</v>
      </c>
      <c r="AA286" s="1">
        <v>0</v>
      </c>
      <c r="AB286" s="1">
        <v>0</v>
      </c>
    </row>
    <row r="287" spans="1:28" x14ac:dyDescent="0.2">
      <c r="A287" s="1" t="s">
        <v>61</v>
      </c>
      <c r="B287" s="1" t="s">
        <v>25</v>
      </c>
      <c r="C287" s="1" t="s">
        <v>25</v>
      </c>
      <c r="D287" s="1" t="s">
        <v>26</v>
      </c>
      <c r="E287" s="1" t="s">
        <v>33</v>
      </c>
      <c r="F287" s="1" t="s">
        <v>33</v>
      </c>
      <c r="G287" s="1">
        <v>55.188785000000003</v>
      </c>
      <c r="H287" s="1">
        <v>-132.84251399999999</v>
      </c>
      <c r="I287" s="3">
        <v>43265</v>
      </c>
      <c r="J287" s="2">
        <v>0.28402777800000001</v>
      </c>
      <c r="K287" s="1">
        <v>1</v>
      </c>
      <c r="L287" s="1">
        <v>11</v>
      </c>
      <c r="N287" s="1">
        <v>453.77777780000002</v>
      </c>
      <c r="O287" s="1">
        <v>-1.46</v>
      </c>
      <c r="P287" s="1">
        <f t="shared" si="9"/>
        <v>-2.419</v>
      </c>
      <c r="Q287" s="1">
        <v>-1.46</v>
      </c>
      <c r="T287" s="16">
        <v>409</v>
      </c>
      <c r="U287" s="16">
        <v>432</v>
      </c>
      <c r="V287" s="16">
        <v>389</v>
      </c>
      <c r="W287" s="1">
        <v>66</v>
      </c>
      <c r="X287" s="1">
        <v>22</v>
      </c>
      <c r="Y287" s="1">
        <v>14</v>
      </c>
      <c r="Z287" s="1">
        <v>3</v>
      </c>
      <c r="AA287" s="1">
        <v>0</v>
      </c>
      <c r="AB28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BFB7-8421-6245-9690-BAEE4594E8B2}">
  <dimension ref="A1:AA331"/>
  <sheetViews>
    <sheetView workbookViewId="0">
      <selection activeCell="C17" sqref="A1:AA331"/>
    </sheetView>
  </sheetViews>
  <sheetFormatPr baseColWidth="10" defaultRowHeight="16" x14ac:dyDescent="0.2"/>
  <cols>
    <col min="1" max="16384" width="10.83203125" style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62</v>
      </c>
      <c r="O1" s="1" t="s">
        <v>64</v>
      </c>
      <c r="P1" s="1" t="s">
        <v>63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>
        <v>55.227691</v>
      </c>
      <c r="G2" s="1">
        <v>-132.97393199999999</v>
      </c>
      <c r="H2" s="3">
        <v>43294</v>
      </c>
      <c r="I2" s="2">
        <v>0.26388888900000002</v>
      </c>
      <c r="J2" s="1">
        <v>1</v>
      </c>
      <c r="K2" s="1">
        <v>1</v>
      </c>
      <c r="L2" s="1">
        <v>383</v>
      </c>
      <c r="M2" s="1">
        <v>383.6</v>
      </c>
      <c r="N2" s="1">
        <v>-1.29</v>
      </c>
      <c r="P2" s="1">
        <v>-1.1499999999999999</v>
      </c>
      <c r="Q2" s="1">
        <v>218</v>
      </c>
      <c r="R2" s="1">
        <v>322</v>
      </c>
      <c r="S2" s="1">
        <v>265</v>
      </c>
      <c r="T2" s="1">
        <v>271</v>
      </c>
      <c r="U2" s="1">
        <v>17</v>
      </c>
      <c r="W2" s="1">
        <v>82</v>
      </c>
      <c r="X2" s="1">
        <v>23</v>
      </c>
      <c r="Z2" s="1">
        <v>2</v>
      </c>
      <c r="AA2" s="1">
        <v>0</v>
      </c>
    </row>
    <row r="3" spans="1:27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>
        <v>55.227691</v>
      </c>
      <c r="G3" s="1">
        <v>-132.97393199999999</v>
      </c>
      <c r="H3" s="3">
        <v>43294</v>
      </c>
      <c r="I3" s="2">
        <v>0.26388888900000002</v>
      </c>
      <c r="J3" s="1">
        <v>1</v>
      </c>
      <c r="K3" s="1">
        <v>2</v>
      </c>
      <c r="L3" s="1">
        <v>384</v>
      </c>
      <c r="M3" s="1">
        <v>383.6</v>
      </c>
      <c r="N3" s="1">
        <v>-1.29</v>
      </c>
      <c r="P3" s="1">
        <v>-1.1499999999999999</v>
      </c>
      <c r="Q3" s="1">
        <v>200</v>
      </c>
      <c r="R3" s="1">
        <v>325</v>
      </c>
      <c r="S3" s="1">
        <v>286</v>
      </c>
      <c r="T3" s="1">
        <v>287</v>
      </c>
      <c r="U3" s="1">
        <v>25</v>
      </c>
      <c r="W3" s="1">
        <v>132</v>
      </c>
      <c r="X3" s="1">
        <v>6</v>
      </c>
      <c r="Z3" s="1">
        <v>6</v>
      </c>
      <c r="AA3" s="1">
        <v>0</v>
      </c>
    </row>
    <row r="4" spans="1:27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>
        <v>55.227691</v>
      </c>
      <c r="G4" s="1">
        <v>-132.97393199999999</v>
      </c>
      <c r="H4" s="3">
        <v>43294</v>
      </c>
      <c r="I4" s="2">
        <v>0.26388888900000002</v>
      </c>
      <c r="J4" s="1">
        <v>1</v>
      </c>
      <c r="K4" s="1">
        <v>3</v>
      </c>
      <c r="L4" s="1">
        <v>384</v>
      </c>
      <c r="M4" s="1">
        <v>383.6</v>
      </c>
      <c r="N4" s="1">
        <v>-1.29</v>
      </c>
      <c r="P4" s="1">
        <v>-1.1499999999999999</v>
      </c>
      <c r="Q4" s="1">
        <v>200</v>
      </c>
      <c r="R4" s="1">
        <v>316</v>
      </c>
      <c r="S4" s="1">
        <v>290</v>
      </c>
      <c r="T4" s="1">
        <v>292</v>
      </c>
      <c r="U4" s="1">
        <v>57</v>
      </c>
      <c r="V4" s="1">
        <v>141</v>
      </c>
      <c r="W4" s="1">
        <v>181</v>
      </c>
      <c r="X4" s="1">
        <v>7</v>
      </c>
      <c r="Y4" s="1">
        <v>0</v>
      </c>
      <c r="Z4" s="1">
        <v>14</v>
      </c>
      <c r="AA4" s="1">
        <v>0</v>
      </c>
    </row>
    <row r="5" spans="1:27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>
        <v>55.227691</v>
      </c>
      <c r="G5" s="1">
        <v>-132.97393199999999</v>
      </c>
      <c r="H5" s="3">
        <v>43294</v>
      </c>
      <c r="I5" s="2">
        <v>0.26388888900000002</v>
      </c>
      <c r="J5" s="1">
        <v>1</v>
      </c>
      <c r="K5" s="1">
        <v>4</v>
      </c>
      <c r="L5" s="1">
        <v>384</v>
      </c>
      <c r="M5" s="1">
        <v>383.6</v>
      </c>
      <c r="N5" s="1">
        <v>-1.29</v>
      </c>
      <c r="P5" s="1">
        <v>-1.1499999999999999</v>
      </c>
      <c r="Q5" s="1">
        <v>214</v>
      </c>
      <c r="R5" s="1">
        <v>304</v>
      </c>
      <c r="S5" s="1">
        <v>303</v>
      </c>
      <c r="T5" s="1">
        <v>303</v>
      </c>
      <c r="U5" s="1">
        <v>9</v>
      </c>
      <c r="V5" s="1">
        <v>121</v>
      </c>
      <c r="W5" s="1">
        <v>154</v>
      </c>
      <c r="X5" s="1">
        <v>2</v>
      </c>
      <c r="Y5" s="1">
        <v>0</v>
      </c>
      <c r="Z5" s="1">
        <v>1</v>
      </c>
      <c r="AA5" s="1">
        <v>0</v>
      </c>
    </row>
    <row r="6" spans="1:27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>
        <v>55.227691</v>
      </c>
      <c r="G6" s="1">
        <v>-132.97393199999999</v>
      </c>
      <c r="H6" s="3">
        <v>43294</v>
      </c>
      <c r="I6" s="2">
        <v>0.26388888900000002</v>
      </c>
      <c r="J6" s="1">
        <v>1</v>
      </c>
      <c r="K6" s="1">
        <v>5</v>
      </c>
      <c r="L6" s="1">
        <v>382</v>
      </c>
      <c r="M6" s="1">
        <v>383.6</v>
      </c>
      <c r="N6" s="1">
        <v>-1.29</v>
      </c>
      <c r="P6" s="1">
        <v>-1.1499999999999999</v>
      </c>
      <c r="Q6" s="1">
        <v>218</v>
      </c>
      <c r="R6" s="1">
        <v>314</v>
      </c>
      <c r="S6" s="1">
        <v>296</v>
      </c>
      <c r="T6" s="1">
        <v>297</v>
      </c>
      <c r="U6" s="1">
        <v>19</v>
      </c>
      <c r="V6" s="1">
        <v>150</v>
      </c>
      <c r="W6" s="1">
        <v>111</v>
      </c>
      <c r="X6" s="1">
        <v>8</v>
      </c>
      <c r="Y6" s="1">
        <v>0</v>
      </c>
      <c r="Z6" s="1">
        <v>2</v>
      </c>
      <c r="AA6" s="1">
        <v>0</v>
      </c>
    </row>
    <row r="7" spans="1:27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>
        <v>55.227691</v>
      </c>
      <c r="G7" s="1">
        <v>-132.97393199999999</v>
      </c>
      <c r="H7" s="3">
        <v>43294</v>
      </c>
      <c r="I7" s="2">
        <v>0.26388888900000002</v>
      </c>
      <c r="J7" s="1">
        <v>1</v>
      </c>
      <c r="K7" s="1">
        <v>6</v>
      </c>
      <c r="L7" s="1">
        <v>385</v>
      </c>
      <c r="M7" s="1">
        <v>383.6</v>
      </c>
      <c r="N7" s="1">
        <v>-1.29</v>
      </c>
      <c r="P7" s="1">
        <v>-1.1499999999999999</v>
      </c>
      <c r="Q7" s="1">
        <v>205</v>
      </c>
      <c r="R7" s="1">
        <v>320</v>
      </c>
      <c r="S7" s="1">
        <v>291</v>
      </c>
      <c r="T7" s="1">
        <v>297</v>
      </c>
      <c r="U7" s="1">
        <v>124</v>
      </c>
      <c r="V7" s="1">
        <v>130</v>
      </c>
      <c r="W7" s="1">
        <v>285</v>
      </c>
      <c r="X7" s="1">
        <v>2</v>
      </c>
      <c r="Y7" s="1">
        <v>0</v>
      </c>
      <c r="Z7" s="1">
        <v>5</v>
      </c>
      <c r="AA7" s="1">
        <v>0</v>
      </c>
    </row>
    <row r="8" spans="1:27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>
        <v>55.227691</v>
      </c>
      <c r="G8" s="1">
        <v>-132.97393199999999</v>
      </c>
      <c r="H8" s="3">
        <v>43294</v>
      </c>
      <c r="I8" s="2">
        <v>0.26388888900000002</v>
      </c>
      <c r="J8" s="1">
        <v>1</v>
      </c>
      <c r="K8" s="1">
        <v>7</v>
      </c>
      <c r="L8" s="1">
        <v>382</v>
      </c>
      <c r="M8" s="1">
        <v>383.6</v>
      </c>
      <c r="N8" s="1">
        <v>-1.29</v>
      </c>
      <c r="P8" s="1">
        <v>-1.1499999999999999</v>
      </c>
      <c r="Q8" s="1">
        <v>201</v>
      </c>
      <c r="R8" s="1">
        <v>344</v>
      </c>
      <c r="S8" s="1">
        <v>306</v>
      </c>
      <c r="T8" s="1">
        <v>310</v>
      </c>
      <c r="U8" s="1">
        <v>123</v>
      </c>
      <c r="V8" s="1">
        <v>96</v>
      </c>
      <c r="W8" s="1">
        <v>184</v>
      </c>
      <c r="X8" s="1">
        <v>17</v>
      </c>
      <c r="Y8" s="1">
        <v>0</v>
      </c>
      <c r="Z8" s="1">
        <v>4</v>
      </c>
      <c r="AA8" s="1">
        <v>0</v>
      </c>
    </row>
    <row r="9" spans="1:27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>
        <v>55.227691</v>
      </c>
      <c r="G9" s="1">
        <v>-132.97393199999999</v>
      </c>
      <c r="H9" s="3">
        <v>43294</v>
      </c>
      <c r="I9" s="2">
        <v>0.26388888900000002</v>
      </c>
      <c r="J9" s="1">
        <v>1</v>
      </c>
      <c r="K9" s="1">
        <v>8</v>
      </c>
      <c r="L9" s="1">
        <v>383</v>
      </c>
      <c r="M9" s="1">
        <v>383.6</v>
      </c>
      <c r="N9" s="1">
        <v>-1.29</v>
      </c>
      <c r="P9" s="1">
        <v>-1.1499999999999999</v>
      </c>
      <c r="Q9" s="1">
        <v>221</v>
      </c>
      <c r="R9" s="1">
        <v>335</v>
      </c>
      <c r="S9" s="1">
        <v>304</v>
      </c>
      <c r="T9" s="1">
        <v>310</v>
      </c>
      <c r="U9" s="1">
        <v>160</v>
      </c>
      <c r="V9" s="1">
        <v>103</v>
      </c>
      <c r="W9" s="1">
        <v>219</v>
      </c>
      <c r="X9" s="1">
        <v>35</v>
      </c>
      <c r="Y9" s="1">
        <v>0</v>
      </c>
      <c r="Z9" s="1">
        <v>8</v>
      </c>
      <c r="AA9" s="1">
        <v>0</v>
      </c>
    </row>
    <row r="10" spans="1:27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>
        <v>55.227691</v>
      </c>
      <c r="G10" s="1">
        <v>-132.97393199999999</v>
      </c>
      <c r="H10" s="3">
        <v>43294</v>
      </c>
      <c r="I10" s="2">
        <v>0.26388888900000002</v>
      </c>
      <c r="J10" s="1">
        <v>1</v>
      </c>
      <c r="K10" s="1">
        <v>9</v>
      </c>
      <c r="L10" s="1">
        <v>385</v>
      </c>
      <c r="M10" s="1">
        <v>383.6</v>
      </c>
      <c r="N10" s="1">
        <v>-1.29</v>
      </c>
      <c r="P10" s="1">
        <v>-1.1499999999999999</v>
      </c>
      <c r="R10" s="1">
        <v>344</v>
      </c>
      <c r="S10" s="1">
        <v>306</v>
      </c>
      <c r="T10" s="1">
        <v>311</v>
      </c>
      <c r="U10" s="1">
        <v>105</v>
      </c>
      <c r="V10" s="1">
        <v>153</v>
      </c>
      <c r="W10" s="1">
        <v>201</v>
      </c>
      <c r="X10" s="1">
        <v>7</v>
      </c>
      <c r="Y10" s="1">
        <v>0</v>
      </c>
      <c r="Z10" s="1">
        <v>7</v>
      </c>
      <c r="AA10" s="1">
        <v>0</v>
      </c>
    </row>
    <row r="11" spans="1:27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>
        <v>55.227691</v>
      </c>
      <c r="G11" s="1">
        <v>-132.97393199999999</v>
      </c>
      <c r="H11" s="3">
        <v>43294</v>
      </c>
      <c r="I11" s="2">
        <v>0.26388888900000002</v>
      </c>
      <c r="J11" s="1">
        <v>1</v>
      </c>
      <c r="K11" s="1">
        <v>10</v>
      </c>
      <c r="L11" s="1">
        <v>384</v>
      </c>
      <c r="M11" s="1">
        <v>383.6</v>
      </c>
      <c r="N11" s="1">
        <v>-1.29</v>
      </c>
      <c r="P11" s="1">
        <v>-1.1499999999999999</v>
      </c>
      <c r="R11" s="1">
        <v>338</v>
      </c>
      <c r="S11" s="1">
        <v>308</v>
      </c>
      <c r="T11" s="1">
        <v>325</v>
      </c>
      <c r="U11" s="1">
        <v>371</v>
      </c>
      <c r="V11" s="1">
        <v>114</v>
      </c>
      <c r="W11" s="1">
        <v>224</v>
      </c>
      <c r="X11" s="1">
        <v>32</v>
      </c>
      <c r="Y11" s="1">
        <v>0</v>
      </c>
      <c r="Z11" s="1">
        <v>9</v>
      </c>
      <c r="AA11" s="1">
        <v>0</v>
      </c>
    </row>
    <row r="12" spans="1:27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>
        <v>55.227691</v>
      </c>
      <c r="G12" s="1">
        <v>-132.97393199999999</v>
      </c>
      <c r="H12" s="3">
        <v>43294</v>
      </c>
      <c r="I12" s="2">
        <v>0.26388888900000002</v>
      </c>
      <c r="J12" s="1">
        <v>1</v>
      </c>
      <c r="K12" s="1">
        <v>11</v>
      </c>
      <c r="M12" s="1">
        <v>383.6</v>
      </c>
      <c r="N12" s="1">
        <v>-1.29</v>
      </c>
      <c r="P12" s="1">
        <v>-1.1499999999999999</v>
      </c>
      <c r="S12" s="1">
        <v>308</v>
      </c>
      <c r="T12" s="1">
        <v>317</v>
      </c>
      <c r="U12" s="1">
        <v>258</v>
      </c>
      <c r="V12" s="1">
        <v>137</v>
      </c>
      <c r="W12" s="1">
        <v>72</v>
      </c>
      <c r="X12" s="1">
        <v>26</v>
      </c>
      <c r="Y12" s="1">
        <v>0</v>
      </c>
      <c r="Z12" s="1">
        <v>0</v>
      </c>
      <c r="AA12" s="1">
        <v>0</v>
      </c>
    </row>
    <row r="13" spans="1:27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>
        <v>55.585855000000002</v>
      </c>
      <c r="G13" s="1">
        <v>-133.21551199999999</v>
      </c>
      <c r="H13" s="3">
        <v>43292</v>
      </c>
      <c r="I13" s="2">
        <v>0.32013888899999998</v>
      </c>
      <c r="J13" s="1">
        <v>1</v>
      </c>
      <c r="K13" s="1">
        <v>1</v>
      </c>
      <c r="L13" s="1">
        <v>395</v>
      </c>
      <c r="M13" s="1">
        <v>393.7</v>
      </c>
      <c r="N13" s="1">
        <v>-0.26</v>
      </c>
      <c r="P13" s="1">
        <v>-0.26</v>
      </c>
      <c r="Q13" s="1">
        <v>214</v>
      </c>
      <c r="R13" s="1">
        <v>301</v>
      </c>
      <c r="S13" s="1">
        <v>308</v>
      </c>
      <c r="T13" s="1">
        <v>307</v>
      </c>
      <c r="U13" s="1">
        <v>81</v>
      </c>
      <c r="V13" s="1">
        <v>188</v>
      </c>
      <c r="W13" s="1">
        <v>119</v>
      </c>
      <c r="X13" s="1">
        <v>6</v>
      </c>
      <c r="Y13" s="1">
        <v>7</v>
      </c>
      <c r="Z13" s="1">
        <v>10</v>
      </c>
      <c r="AA13" s="1">
        <v>0</v>
      </c>
    </row>
    <row r="14" spans="1:27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>
        <v>55.585855000000002</v>
      </c>
      <c r="G14" s="1">
        <v>-133.21551199999999</v>
      </c>
      <c r="H14" s="3">
        <v>43292</v>
      </c>
      <c r="I14" s="2">
        <v>0.32013888899999998</v>
      </c>
      <c r="J14" s="1">
        <v>1</v>
      </c>
      <c r="K14" s="1">
        <v>2</v>
      </c>
      <c r="L14" s="1">
        <v>394</v>
      </c>
      <c r="M14" s="1">
        <v>393.7</v>
      </c>
      <c r="N14" s="1">
        <v>-0.26</v>
      </c>
      <c r="P14" s="1">
        <v>-0.26</v>
      </c>
      <c r="Q14" s="1">
        <v>211</v>
      </c>
      <c r="R14" s="1">
        <v>309</v>
      </c>
      <c r="S14" s="1">
        <v>315</v>
      </c>
      <c r="T14" s="1">
        <v>314</v>
      </c>
      <c r="U14" s="1">
        <v>58</v>
      </c>
      <c r="V14" s="1">
        <v>142</v>
      </c>
      <c r="W14" s="1">
        <v>102</v>
      </c>
      <c r="X14" s="1">
        <v>26</v>
      </c>
      <c r="Y14" s="1">
        <v>7</v>
      </c>
      <c r="Z14" s="1">
        <v>0</v>
      </c>
      <c r="AA14" s="1">
        <v>0</v>
      </c>
    </row>
    <row r="15" spans="1:27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>
        <v>55.585855000000002</v>
      </c>
      <c r="G15" s="1">
        <v>-133.21551199999999</v>
      </c>
      <c r="H15" s="3">
        <v>43292</v>
      </c>
      <c r="I15" s="2">
        <v>0.32013888899999998</v>
      </c>
      <c r="J15" s="1">
        <v>1</v>
      </c>
      <c r="K15" s="1">
        <v>3</v>
      </c>
      <c r="L15" s="1">
        <v>394</v>
      </c>
      <c r="M15" s="1">
        <v>393.7</v>
      </c>
      <c r="N15" s="1">
        <v>-0.26</v>
      </c>
      <c r="P15" s="1">
        <v>-0.26</v>
      </c>
      <c r="Q15" s="1">
        <v>220</v>
      </c>
      <c r="R15" s="1">
        <v>307</v>
      </c>
      <c r="S15" s="1">
        <v>321</v>
      </c>
      <c r="T15" s="1">
        <v>322</v>
      </c>
      <c r="U15" s="1">
        <v>23</v>
      </c>
      <c r="V15" s="1">
        <v>145</v>
      </c>
      <c r="W15" s="1">
        <v>174</v>
      </c>
      <c r="Y15" s="1">
        <v>8</v>
      </c>
      <c r="Z15" s="1">
        <v>4</v>
      </c>
    </row>
    <row r="16" spans="1:27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>
        <v>55.585855000000002</v>
      </c>
      <c r="G16" s="1">
        <v>-133.21551199999999</v>
      </c>
      <c r="H16" s="3">
        <v>43292</v>
      </c>
      <c r="I16" s="2">
        <v>0.32013888899999998</v>
      </c>
      <c r="J16" s="1">
        <v>1</v>
      </c>
      <c r="K16" s="1">
        <v>4</v>
      </c>
      <c r="L16" s="1">
        <v>394</v>
      </c>
      <c r="M16" s="1">
        <v>393.7</v>
      </c>
      <c r="N16" s="1">
        <v>-0.26</v>
      </c>
      <c r="P16" s="1">
        <v>-0.26</v>
      </c>
      <c r="Q16" s="1">
        <v>222</v>
      </c>
      <c r="R16" s="1">
        <v>306</v>
      </c>
      <c r="S16" s="1">
        <v>321</v>
      </c>
      <c r="T16" s="1">
        <v>322</v>
      </c>
      <c r="U16" s="1">
        <v>8</v>
      </c>
      <c r="V16" s="1">
        <v>172</v>
      </c>
      <c r="W16" s="1">
        <v>171</v>
      </c>
      <c r="Y16" s="1">
        <v>3</v>
      </c>
      <c r="Z16" s="1">
        <v>5</v>
      </c>
    </row>
    <row r="17" spans="1:27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>
        <v>55.585855000000002</v>
      </c>
      <c r="G17" s="1">
        <v>-133.21551199999999</v>
      </c>
      <c r="H17" s="3">
        <v>43292</v>
      </c>
      <c r="I17" s="2">
        <v>0.32013888899999998</v>
      </c>
      <c r="J17" s="1">
        <v>1</v>
      </c>
      <c r="K17" s="1">
        <v>5</v>
      </c>
      <c r="L17" s="1">
        <v>393</v>
      </c>
      <c r="M17" s="1">
        <v>393.7</v>
      </c>
      <c r="N17" s="1">
        <v>-0.26</v>
      </c>
      <c r="P17" s="1">
        <v>-0.26</v>
      </c>
      <c r="Q17" s="1">
        <v>223</v>
      </c>
      <c r="R17" s="1">
        <v>304</v>
      </c>
      <c r="S17" s="1">
        <v>319</v>
      </c>
      <c r="T17" s="1">
        <v>320</v>
      </c>
      <c r="U17" s="1">
        <v>54</v>
      </c>
      <c r="V17" s="1">
        <v>135</v>
      </c>
      <c r="W17" s="1">
        <v>122</v>
      </c>
      <c r="X17" s="1">
        <v>2.5</v>
      </c>
      <c r="Y17" s="1">
        <v>2</v>
      </c>
      <c r="Z17" s="1">
        <v>4</v>
      </c>
      <c r="AA17" s="1">
        <v>0</v>
      </c>
    </row>
    <row r="18" spans="1:27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>
        <v>55.585855000000002</v>
      </c>
      <c r="G18" s="1">
        <v>-133.21551199999999</v>
      </c>
      <c r="H18" s="3">
        <v>43292</v>
      </c>
      <c r="I18" s="2">
        <v>0.32013888899999998</v>
      </c>
      <c r="J18" s="1">
        <v>1</v>
      </c>
      <c r="K18" s="1">
        <v>6</v>
      </c>
      <c r="L18" s="1">
        <v>394</v>
      </c>
      <c r="M18" s="1">
        <v>393.7</v>
      </c>
      <c r="N18" s="1">
        <v>-0.26</v>
      </c>
      <c r="P18" s="1">
        <v>-0.26</v>
      </c>
      <c r="Q18" s="1">
        <v>224</v>
      </c>
      <c r="R18" s="1">
        <v>308</v>
      </c>
      <c r="S18" s="1">
        <v>325</v>
      </c>
      <c r="T18" s="1">
        <v>324</v>
      </c>
      <c r="U18" s="1">
        <v>15</v>
      </c>
      <c r="V18" s="1">
        <v>207</v>
      </c>
      <c r="W18" s="1">
        <v>169</v>
      </c>
      <c r="Y18" s="1">
        <v>6</v>
      </c>
      <c r="Z18" s="1">
        <v>8</v>
      </c>
    </row>
    <row r="19" spans="1:27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>
        <v>55.585855000000002</v>
      </c>
      <c r="G19" s="1">
        <v>-133.21551199999999</v>
      </c>
      <c r="H19" s="3">
        <v>43292</v>
      </c>
      <c r="I19" s="2">
        <v>0.32013888899999998</v>
      </c>
      <c r="J19" s="1">
        <v>1</v>
      </c>
      <c r="K19" s="1">
        <v>7</v>
      </c>
      <c r="L19" s="1">
        <v>393</v>
      </c>
      <c r="M19" s="1">
        <v>393.7</v>
      </c>
      <c r="N19" s="1">
        <v>-0.26</v>
      </c>
      <c r="P19" s="1">
        <v>-0.26</v>
      </c>
      <c r="Q19" s="1">
        <v>225</v>
      </c>
      <c r="R19" s="1">
        <v>307</v>
      </c>
      <c r="S19" s="1">
        <v>322</v>
      </c>
      <c r="T19" s="1">
        <v>326</v>
      </c>
      <c r="U19" s="1">
        <v>160</v>
      </c>
      <c r="V19" s="1">
        <v>181</v>
      </c>
      <c r="W19" s="1">
        <v>190</v>
      </c>
      <c r="X19" s="1">
        <v>13</v>
      </c>
      <c r="Y19" s="1">
        <v>3</v>
      </c>
      <c r="Z19" s="1">
        <v>10</v>
      </c>
      <c r="AA19" s="1">
        <v>2</v>
      </c>
    </row>
    <row r="20" spans="1:27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>
        <v>55.585855000000002</v>
      </c>
      <c r="G20" s="1">
        <v>-133.21551199999999</v>
      </c>
      <c r="H20" s="3">
        <v>43292</v>
      </c>
      <c r="I20" s="2">
        <v>0.32013888899999998</v>
      </c>
      <c r="J20" s="1">
        <v>1</v>
      </c>
      <c r="K20" s="1">
        <v>8</v>
      </c>
      <c r="L20" s="1">
        <v>391</v>
      </c>
      <c r="M20" s="1">
        <v>393.7</v>
      </c>
      <c r="N20" s="1">
        <v>-0.26</v>
      </c>
      <c r="P20" s="1">
        <v>-0.26</v>
      </c>
      <c r="Q20" s="1">
        <v>220</v>
      </c>
      <c r="R20" s="1">
        <v>310</v>
      </c>
      <c r="S20" s="1">
        <v>323</v>
      </c>
      <c r="T20" s="1">
        <v>323</v>
      </c>
      <c r="U20" s="1">
        <v>30</v>
      </c>
      <c r="V20" s="1">
        <v>152</v>
      </c>
      <c r="W20" s="1">
        <v>173</v>
      </c>
      <c r="X20" s="1">
        <v>15.5</v>
      </c>
      <c r="Y20" s="1">
        <v>2</v>
      </c>
      <c r="Z20" s="1">
        <v>6</v>
      </c>
      <c r="AA20" s="1">
        <v>3</v>
      </c>
    </row>
    <row r="21" spans="1:27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>
        <v>55.585855000000002</v>
      </c>
      <c r="G21" s="1">
        <v>-133.21551199999999</v>
      </c>
      <c r="H21" s="3">
        <v>43292</v>
      </c>
      <c r="I21" s="2">
        <v>0.32013888899999998</v>
      </c>
      <c r="J21" s="1">
        <v>1</v>
      </c>
      <c r="K21" s="1">
        <v>9</v>
      </c>
      <c r="L21" s="1">
        <v>394</v>
      </c>
      <c r="M21" s="1">
        <v>393.7</v>
      </c>
      <c r="N21" s="1">
        <v>-0.26</v>
      </c>
      <c r="P21" s="1">
        <v>-0.26</v>
      </c>
      <c r="Q21" s="1">
        <v>221</v>
      </c>
      <c r="R21" s="1">
        <v>305</v>
      </c>
      <c r="S21" s="1">
        <v>315</v>
      </c>
      <c r="T21" s="1">
        <v>318</v>
      </c>
      <c r="U21" s="1">
        <v>69</v>
      </c>
      <c r="V21" s="1">
        <v>168</v>
      </c>
      <c r="W21" s="1">
        <v>134</v>
      </c>
      <c r="X21" s="1">
        <v>25.5</v>
      </c>
      <c r="Y21" s="1">
        <v>3</v>
      </c>
      <c r="Z21" s="1">
        <v>4</v>
      </c>
      <c r="AA21" s="1">
        <v>0</v>
      </c>
    </row>
    <row r="22" spans="1:27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>
        <v>55.585855000000002</v>
      </c>
      <c r="G22" s="1">
        <v>-133.21551199999999</v>
      </c>
      <c r="H22" s="3">
        <v>43292</v>
      </c>
      <c r="I22" s="2">
        <v>0.32013888899999998</v>
      </c>
      <c r="J22" s="1">
        <v>1</v>
      </c>
      <c r="K22" s="1">
        <v>10</v>
      </c>
      <c r="L22" s="1">
        <v>395</v>
      </c>
      <c r="M22" s="1">
        <v>393.7</v>
      </c>
      <c r="N22" s="1">
        <v>-0.26</v>
      </c>
      <c r="P22" s="1">
        <v>-0.26</v>
      </c>
      <c r="Q22" s="1">
        <v>216</v>
      </c>
      <c r="R22" s="1">
        <v>305</v>
      </c>
      <c r="S22" s="1">
        <v>321</v>
      </c>
      <c r="T22" s="1">
        <v>322</v>
      </c>
      <c r="U22" s="1">
        <v>146</v>
      </c>
      <c r="V22" s="1">
        <v>107</v>
      </c>
      <c r="W22" s="1">
        <v>198</v>
      </c>
      <c r="X22" s="1">
        <v>8.5</v>
      </c>
      <c r="Y22" s="1">
        <v>5</v>
      </c>
      <c r="Z22" s="1">
        <v>11</v>
      </c>
      <c r="AA22" s="1">
        <v>1</v>
      </c>
    </row>
    <row r="23" spans="1:27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>
        <v>55.585855000000002</v>
      </c>
      <c r="G23" s="1">
        <v>-133.21551199999999</v>
      </c>
      <c r="H23" s="3">
        <v>43292</v>
      </c>
      <c r="I23" s="2">
        <v>0.32013888899999998</v>
      </c>
      <c r="J23" s="1">
        <v>1</v>
      </c>
      <c r="K23" s="1">
        <v>11</v>
      </c>
      <c r="M23" s="1">
        <v>393.7</v>
      </c>
      <c r="N23" s="1">
        <v>-0.26</v>
      </c>
      <c r="P23" s="1">
        <v>-0.26</v>
      </c>
      <c r="S23" s="1">
        <v>322</v>
      </c>
      <c r="T23" s="1">
        <v>326</v>
      </c>
      <c r="U23" s="1">
        <v>458</v>
      </c>
      <c r="V23" s="1">
        <v>111</v>
      </c>
      <c r="W23" s="1">
        <v>109</v>
      </c>
      <c r="X23" s="1">
        <v>11</v>
      </c>
      <c r="Y23" s="1">
        <v>3</v>
      </c>
      <c r="Z23" s="1">
        <v>2</v>
      </c>
      <c r="AA23" s="1">
        <v>0</v>
      </c>
    </row>
    <row r="24" spans="1:27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>
        <v>55.620483999999998</v>
      </c>
      <c r="G24" s="1">
        <v>-133.38625400000001</v>
      </c>
      <c r="H24" s="3">
        <v>43269</v>
      </c>
      <c r="I24" s="2">
        <v>0.53125</v>
      </c>
      <c r="J24" s="1">
        <v>1</v>
      </c>
      <c r="K24" s="1">
        <v>1</v>
      </c>
      <c r="L24" s="1">
        <v>375</v>
      </c>
      <c r="M24" s="1">
        <v>373.9</v>
      </c>
      <c r="N24" s="1">
        <v>-0.04</v>
      </c>
      <c r="O24" s="1">
        <f t="shared" ref="O24:P26" si="0">(-0.63*1.06)</f>
        <v>-0.66780000000000006</v>
      </c>
      <c r="P24" s="1">
        <f t="shared" si="0"/>
        <v>-0.66780000000000006</v>
      </c>
      <c r="Q24" s="1">
        <v>115</v>
      </c>
      <c r="R24" s="1">
        <v>203</v>
      </c>
      <c r="S24" s="1">
        <v>350</v>
      </c>
      <c r="T24" s="1">
        <v>404</v>
      </c>
      <c r="U24" s="1">
        <v>875</v>
      </c>
      <c r="V24" s="1">
        <v>160</v>
      </c>
      <c r="W24" s="1">
        <v>45</v>
      </c>
      <c r="X24" s="1">
        <v>20</v>
      </c>
      <c r="Y24" s="1">
        <v>3</v>
      </c>
      <c r="Z24" s="1">
        <v>1</v>
      </c>
      <c r="AA24" s="1">
        <v>0</v>
      </c>
    </row>
    <row r="25" spans="1:27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>
        <v>55.620483999999998</v>
      </c>
      <c r="G25" s="1">
        <v>-133.38625400000001</v>
      </c>
      <c r="H25" s="3">
        <v>43269</v>
      </c>
      <c r="I25" s="2">
        <v>0.53125</v>
      </c>
      <c r="J25" s="1">
        <v>1</v>
      </c>
      <c r="K25" s="1">
        <v>2</v>
      </c>
      <c r="L25" s="1">
        <v>373</v>
      </c>
      <c r="M25" s="1">
        <v>373.9</v>
      </c>
      <c r="N25" s="1">
        <v>-0.04</v>
      </c>
      <c r="O25" s="1">
        <f t="shared" si="0"/>
        <v>-0.66780000000000006</v>
      </c>
      <c r="P25" s="1">
        <f t="shared" si="0"/>
        <v>-0.66780000000000006</v>
      </c>
      <c r="Q25" s="1">
        <v>116</v>
      </c>
      <c r="R25" s="1">
        <v>211</v>
      </c>
      <c r="S25" s="1">
        <v>260</v>
      </c>
      <c r="T25" s="1">
        <v>404</v>
      </c>
      <c r="U25" s="1">
        <v>740</v>
      </c>
      <c r="V25" s="1">
        <v>240</v>
      </c>
      <c r="W25" s="1">
        <v>88</v>
      </c>
      <c r="X25" s="1">
        <v>5</v>
      </c>
      <c r="Y25" s="1">
        <v>0</v>
      </c>
      <c r="Z25" s="1">
        <v>1</v>
      </c>
      <c r="AA25" s="1">
        <v>2</v>
      </c>
    </row>
    <row r="26" spans="1:27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>
        <v>55.620483999999998</v>
      </c>
      <c r="G26" s="1">
        <v>-133.38625400000001</v>
      </c>
      <c r="H26" s="3">
        <v>43269</v>
      </c>
      <c r="I26" s="2">
        <v>0.53125</v>
      </c>
      <c r="J26" s="1">
        <v>1</v>
      </c>
      <c r="K26" s="1">
        <v>3</v>
      </c>
      <c r="L26" s="1">
        <v>374</v>
      </c>
      <c r="M26" s="1">
        <v>373.9</v>
      </c>
      <c r="N26" s="1">
        <v>-0.04</v>
      </c>
      <c r="O26" s="1">
        <f t="shared" si="0"/>
        <v>-0.66780000000000006</v>
      </c>
      <c r="P26" s="1">
        <f t="shared" si="0"/>
        <v>-0.66780000000000006</v>
      </c>
      <c r="Q26" s="1">
        <v>120</v>
      </c>
      <c r="R26" s="1">
        <v>209</v>
      </c>
      <c r="S26" s="1">
        <v>357</v>
      </c>
      <c r="T26" s="1">
        <v>396</v>
      </c>
      <c r="U26" s="1">
        <v>675</v>
      </c>
      <c r="V26" s="1">
        <v>152</v>
      </c>
      <c r="W26" s="1">
        <v>89</v>
      </c>
      <c r="X26" s="1">
        <v>5</v>
      </c>
      <c r="Y26" s="1">
        <v>2</v>
      </c>
      <c r="Z26" s="1">
        <v>0</v>
      </c>
      <c r="AA26" s="1">
        <v>0</v>
      </c>
    </row>
    <row r="27" spans="1:27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>
        <v>55.620483999999998</v>
      </c>
      <c r="G27" s="1">
        <v>-133.38625400000001</v>
      </c>
      <c r="H27" s="3">
        <v>43269</v>
      </c>
      <c r="I27" s="2">
        <v>0.53125</v>
      </c>
      <c r="J27" s="1">
        <v>1</v>
      </c>
      <c r="K27" s="1">
        <v>4</v>
      </c>
      <c r="L27" s="1">
        <v>375</v>
      </c>
      <c r="M27" s="1">
        <v>373.9</v>
      </c>
      <c r="N27" s="1">
        <v>-0.04</v>
      </c>
      <c r="O27" s="1">
        <f t="shared" ref="O27:P34" si="1">(-0.63*1.06)</f>
        <v>-0.66780000000000006</v>
      </c>
      <c r="P27" s="1">
        <f t="shared" si="1"/>
        <v>-0.66780000000000006</v>
      </c>
      <c r="Q27" s="1">
        <v>105</v>
      </c>
      <c r="R27" s="1">
        <v>214</v>
      </c>
      <c r="S27" s="1">
        <v>365</v>
      </c>
      <c r="T27" s="1">
        <v>396</v>
      </c>
      <c r="U27" s="1">
        <v>497</v>
      </c>
      <c r="V27" s="1">
        <v>199</v>
      </c>
      <c r="W27" s="1">
        <v>102</v>
      </c>
      <c r="X27" s="1">
        <v>17</v>
      </c>
      <c r="Y27" s="1">
        <v>4</v>
      </c>
      <c r="Z27" s="1">
        <v>0</v>
      </c>
      <c r="AA27" s="1">
        <v>3</v>
      </c>
    </row>
    <row r="28" spans="1:27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>
        <v>55.620483999999998</v>
      </c>
      <c r="G28" s="1">
        <v>-133.38625400000001</v>
      </c>
      <c r="H28" s="3">
        <v>43269</v>
      </c>
      <c r="I28" s="2">
        <v>0.53125</v>
      </c>
      <c r="J28" s="1">
        <v>1</v>
      </c>
      <c r="K28" s="1">
        <v>5</v>
      </c>
      <c r="L28" s="1">
        <v>375</v>
      </c>
      <c r="M28" s="1">
        <v>373.9</v>
      </c>
      <c r="N28" s="1">
        <v>-0.04</v>
      </c>
      <c r="O28" s="1">
        <f t="shared" si="1"/>
        <v>-0.66780000000000006</v>
      </c>
      <c r="P28" s="1">
        <f t="shared" si="1"/>
        <v>-0.66780000000000006</v>
      </c>
      <c r="Q28" s="1">
        <v>107</v>
      </c>
      <c r="R28" s="1">
        <v>218</v>
      </c>
      <c r="S28" s="1">
        <v>370</v>
      </c>
      <c r="T28" s="1">
        <v>386</v>
      </c>
      <c r="U28" s="1">
        <v>334</v>
      </c>
      <c r="V28" s="1">
        <v>164</v>
      </c>
      <c r="W28" s="1">
        <v>30</v>
      </c>
      <c r="X28" s="1">
        <v>65</v>
      </c>
      <c r="Y28" s="1">
        <v>2</v>
      </c>
      <c r="Z28" s="1">
        <v>1</v>
      </c>
      <c r="AA28" s="1">
        <v>3</v>
      </c>
    </row>
    <row r="29" spans="1:27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>
        <v>55.620483999999998</v>
      </c>
      <c r="G29" s="1">
        <v>-133.38625400000001</v>
      </c>
      <c r="H29" s="3">
        <v>43269</v>
      </c>
      <c r="I29" s="2">
        <v>0.53125</v>
      </c>
      <c r="J29" s="1">
        <v>1</v>
      </c>
      <c r="K29" s="1">
        <v>6</v>
      </c>
      <c r="L29" s="1">
        <v>370</v>
      </c>
      <c r="M29" s="1">
        <v>373.9</v>
      </c>
      <c r="N29" s="1">
        <v>-0.04</v>
      </c>
      <c r="O29" s="1">
        <f t="shared" si="1"/>
        <v>-0.66780000000000006</v>
      </c>
      <c r="P29" s="1">
        <f t="shared" si="1"/>
        <v>-0.66780000000000006</v>
      </c>
      <c r="Q29" s="1">
        <v>110</v>
      </c>
      <c r="R29" s="1">
        <v>219</v>
      </c>
      <c r="S29" s="1">
        <v>370</v>
      </c>
      <c r="T29" s="1">
        <v>385</v>
      </c>
      <c r="U29" s="1">
        <v>259</v>
      </c>
      <c r="V29" s="1">
        <v>168</v>
      </c>
      <c r="W29" s="1">
        <v>89</v>
      </c>
      <c r="X29" s="1">
        <v>46</v>
      </c>
      <c r="Y29" s="1">
        <v>1</v>
      </c>
      <c r="Z29" s="1">
        <v>0</v>
      </c>
      <c r="AA29" s="1">
        <v>0</v>
      </c>
    </row>
    <row r="30" spans="1:27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>
        <v>55.620483999999998</v>
      </c>
      <c r="G30" s="1">
        <v>-133.38625400000001</v>
      </c>
      <c r="H30" s="3">
        <v>43269</v>
      </c>
      <c r="I30" s="2">
        <v>0.53125</v>
      </c>
      <c r="J30" s="1">
        <v>1</v>
      </c>
      <c r="K30" s="1">
        <v>7</v>
      </c>
      <c r="L30" s="1">
        <v>375</v>
      </c>
      <c r="M30" s="1">
        <v>373.9</v>
      </c>
      <c r="N30" s="1">
        <v>-0.04</v>
      </c>
      <c r="O30" s="1">
        <f t="shared" si="1"/>
        <v>-0.66780000000000006</v>
      </c>
      <c r="P30" s="1">
        <f t="shared" si="1"/>
        <v>-0.66780000000000006</v>
      </c>
      <c r="Q30" s="1">
        <v>109</v>
      </c>
      <c r="R30" s="1">
        <v>222</v>
      </c>
      <c r="S30" s="1">
        <v>359</v>
      </c>
      <c r="T30" s="1">
        <v>380</v>
      </c>
      <c r="U30" s="1">
        <v>405</v>
      </c>
      <c r="V30" s="1">
        <v>221</v>
      </c>
      <c r="W30" s="1">
        <v>43</v>
      </c>
      <c r="X30" s="1">
        <v>8</v>
      </c>
      <c r="Y30" s="1">
        <v>3</v>
      </c>
      <c r="Z30" s="1">
        <v>0</v>
      </c>
      <c r="AA30" s="1">
        <v>0</v>
      </c>
    </row>
    <row r="31" spans="1:27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>
        <v>55.620483999999998</v>
      </c>
      <c r="G31" s="1">
        <v>-133.38625400000001</v>
      </c>
      <c r="H31" s="3">
        <v>43269</v>
      </c>
      <c r="I31" s="2">
        <v>0.53125</v>
      </c>
      <c r="J31" s="1">
        <v>1</v>
      </c>
      <c r="K31" s="1">
        <v>8</v>
      </c>
      <c r="L31" s="1">
        <v>374</v>
      </c>
      <c r="M31" s="1">
        <v>373.9</v>
      </c>
      <c r="N31" s="1">
        <v>-0.04</v>
      </c>
      <c r="O31" s="1">
        <f t="shared" si="1"/>
        <v>-0.66780000000000006</v>
      </c>
      <c r="P31" s="1">
        <f t="shared" si="1"/>
        <v>-0.66780000000000006</v>
      </c>
      <c r="Q31" s="1">
        <v>112</v>
      </c>
      <c r="R31" s="1">
        <v>233</v>
      </c>
      <c r="S31" s="1">
        <v>357</v>
      </c>
      <c r="T31" s="1">
        <v>378</v>
      </c>
      <c r="U31" s="1">
        <v>389</v>
      </c>
      <c r="V31" s="1">
        <v>190</v>
      </c>
      <c r="W31" s="1">
        <v>89</v>
      </c>
      <c r="X31" s="1">
        <v>79</v>
      </c>
      <c r="Y31" s="1">
        <v>4</v>
      </c>
      <c r="Z31" s="1">
        <v>0</v>
      </c>
      <c r="AA31" s="1">
        <v>2</v>
      </c>
    </row>
    <row r="32" spans="1:27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>
        <v>55.620483999999998</v>
      </c>
      <c r="G32" s="1">
        <v>-133.38625400000001</v>
      </c>
      <c r="H32" s="3">
        <v>43269</v>
      </c>
      <c r="I32" s="2">
        <v>0.53125</v>
      </c>
      <c r="J32" s="1">
        <v>1</v>
      </c>
      <c r="K32" s="1">
        <v>9</v>
      </c>
      <c r="L32" s="1">
        <v>373</v>
      </c>
      <c r="M32" s="1">
        <v>373.9</v>
      </c>
      <c r="N32" s="1">
        <v>-0.04</v>
      </c>
      <c r="O32" s="1">
        <f t="shared" si="1"/>
        <v>-0.66780000000000006</v>
      </c>
      <c r="P32" s="1">
        <f t="shared" si="1"/>
        <v>-0.66780000000000006</v>
      </c>
      <c r="Q32" s="1">
        <v>120</v>
      </c>
      <c r="R32" s="1">
        <v>223</v>
      </c>
      <c r="S32" s="1">
        <v>350</v>
      </c>
      <c r="T32" s="1">
        <v>367</v>
      </c>
      <c r="U32" s="1">
        <v>291</v>
      </c>
      <c r="V32" s="1">
        <v>208</v>
      </c>
      <c r="W32" s="1">
        <v>41</v>
      </c>
      <c r="X32" s="1">
        <v>25</v>
      </c>
      <c r="Y32" s="1">
        <v>2</v>
      </c>
      <c r="Z32" s="1">
        <v>0</v>
      </c>
      <c r="AA32" s="1">
        <v>0</v>
      </c>
    </row>
    <row r="33" spans="1:27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>
        <v>55.620483999999998</v>
      </c>
      <c r="G33" s="1">
        <v>-133.38625400000001</v>
      </c>
      <c r="H33" s="3">
        <v>43269</v>
      </c>
      <c r="I33" s="2">
        <v>0.53125</v>
      </c>
      <c r="J33" s="1">
        <v>1</v>
      </c>
      <c r="K33" s="1">
        <v>10</v>
      </c>
      <c r="L33" s="1">
        <v>375</v>
      </c>
      <c r="M33" s="1">
        <v>373.9</v>
      </c>
      <c r="N33" s="1">
        <v>-0.04</v>
      </c>
      <c r="O33" s="1">
        <f t="shared" si="1"/>
        <v>-0.66780000000000006</v>
      </c>
      <c r="P33" s="1">
        <f t="shared" si="1"/>
        <v>-0.66780000000000006</v>
      </c>
      <c r="Q33" s="1">
        <v>125</v>
      </c>
      <c r="R33" s="1">
        <v>233</v>
      </c>
      <c r="S33" s="1">
        <v>348</v>
      </c>
      <c r="T33" s="1">
        <v>360</v>
      </c>
      <c r="U33" s="1">
        <v>204</v>
      </c>
      <c r="V33" s="1">
        <v>157</v>
      </c>
      <c r="W33" s="1">
        <v>224</v>
      </c>
      <c r="Y33" s="1">
        <v>2</v>
      </c>
      <c r="Z33" s="1">
        <v>0</v>
      </c>
      <c r="AA33" s="1">
        <v>0</v>
      </c>
    </row>
    <row r="34" spans="1:27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>
        <v>55.620483999999998</v>
      </c>
      <c r="G34" s="1">
        <v>-133.38625400000001</v>
      </c>
      <c r="H34" s="3">
        <v>43269</v>
      </c>
      <c r="I34" s="2">
        <v>0.53125</v>
      </c>
      <c r="J34" s="1">
        <v>1</v>
      </c>
      <c r="K34" s="1">
        <v>11</v>
      </c>
      <c r="M34" s="1">
        <v>373.9</v>
      </c>
      <c r="N34" s="1">
        <v>-0.04</v>
      </c>
      <c r="O34" s="1">
        <f t="shared" si="1"/>
        <v>-0.66780000000000006</v>
      </c>
      <c r="P34" s="1">
        <f t="shared" si="1"/>
        <v>-0.66780000000000006</v>
      </c>
      <c r="Q34" s="1">
        <v>125</v>
      </c>
      <c r="S34" s="1">
        <v>338</v>
      </c>
      <c r="T34" s="1">
        <v>362</v>
      </c>
      <c r="U34" s="1">
        <v>380</v>
      </c>
      <c r="V34" s="1">
        <v>125</v>
      </c>
      <c r="W34" s="1">
        <v>164</v>
      </c>
      <c r="X34" s="1">
        <v>66</v>
      </c>
      <c r="Y34" s="1">
        <v>0</v>
      </c>
      <c r="Z34" s="1">
        <v>4</v>
      </c>
      <c r="AA34" s="1">
        <v>0</v>
      </c>
    </row>
    <row r="35" spans="1:27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>
        <v>55.813558</v>
      </c>
      <c r="G35" s="1">
        <v>-133.16740300000001</v>
      </c>
      <c r="H35" s="3">
        <v>43264</v>
      </c>
      <c r="I35" s="2">
        <v>0.32916666700000002</v>
      </c>
      <c r="J35" s="1">
        <v>1</v>
      </c>
      <c r="K35" s="1">
        <v>1</v>
      </c>
      <c r="L35" s="1">
        <v>406</v>
      </c>
      <c r="M35" s="1">
        <v>404.85714289999999</v>
      </c>
      <c r="N35" s="1">
        <v>-2.15</v>
      </c>
      <c r="P35" s="1">
        <v>-2.2999999999999998</v>
      </c>
      <c r="Q35" s="1">
        <v>113</v>
      </c>
      <c r="R35" s="1">
        <v>242</v>
      </c>
      <c r="S35" s="1">
        <v>354</v>
      </c>
      <c r="T35" s="1">
        <v>381</v>
      </c>
      <c r="U35" s="1">
        <v>3134</v>
      </c>
      <c r="V35" s="1">
        <v>30</v>
      </c>
      <c r="W35" s="1">
        <v>49</v>
      </c>
      <c r="X35" s="1">
        <v>25</v>
      </c>
      <c r="Y35" s="1">
        <v>1</v>
      </c>
      <c r="Z35" s="1">
        <v>0</v>
      </c>
      <c r="AA35" s="1">
        <v>0</v>
      </c>
    </row>
    <row r="36" spans="1:27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>
        <v>55.813558</v>
      </c>
      <c r="G36" s="1">
        <v>-133.16740300000001</v>
      </c>
      <c r="H36" s="3">
        <v>43264</v>
      </c>
      <c r="I36" s="2">
        <v>0.32916666700000002</v>
      </c>
      <c r="J36" s="1">
        <v>1</v>
      </c>
      <c r="K36" s="1">
        <v>2</v>
      </c>
      <c r="L36" s="1">
        <v>410</v>
      </c>
      <c r="M36" s="1">
        <v>404.85714289999999</v>
      </c>
      <c r="N36" s="1">
        <v>-2.15</v>
      </c>
      <c r="P36" s="1">
        <v>-2.2999999999999998</v>
      </c>
      <c r="Q36" s="1">
        <v>104</v>
      </c>
      <c r="R36" s="1">
        <v>230</v>
      </c>
      <c r="S36" s="1">
        <v>357</v>
      </c>
      <c r="T36" s="1">
        <v>380</v>
      </c>
      <c r="U36" s="1">
        <v>2837</v>
      </c>
      <c r="V36" s="1">
        <v>60</v>
      </c>
      <c r="W36" s="1">
        <v>25</v>
      </c>
      <c r="X36" s="1">
        <v>12</v>
      </c>
      <c r="Y36" s="1">
        <v>4</v>
      </c>
      <c r="Z36" s="1">
        <v>0</v>
      </c>
      <c r="AA36" s="1">
        <v>0</v>
      </c>
    </row>
    <row r="37" spans="1:27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>
        <v>55.813558</v>
      </c>
      <c r="G37" s="1">
        <v>-133.16740300000001</v>
      </c>
      <c r="H37" s="3">
        <v>43264</v>
      </c>
      <c r="I37" s="2">
        <v>0.32916666700000002</v>
      </c>
      <c r="J37" s="1">
        <v>1</v>
      </c>
      <c r="K37" s="1">
        <v>3</v>
      </c>
      <c r="L37" s="1">
        <v>401</v>
      </c>
      <c r="M37" s="1">
        <v>404.85714289999999</v>
      </c>
      <c r="N37" s="1">
        <v>-2.15</v>
      </c>
      <c r="P37" s="1">
        <v>-2.2999999999999998</v>
      </c>
      <c r="Q37" s="1">
        <v>98</v>
      </c>
      <c r="R37" s="1">
        <v>240</v>
      </c>
      <c r="S37" s="1">
        <v>359</v>
      </c>
      <c r="T37" s="1">
        <v>384</v>
      </c>
      <c r="U37" s="1">
        <v>2592</v>
      </c>
      <c r="V37" s="1">
        <v>55</v>
      </c>
      <c r="W37" s="1">
        <v>25</v>
      </c>
      <c r="X37" s="1">
        <v>22</v>
      </c>
      <c r="Y37" s="1">
        <v>0</v>
      </c>
      <c r="Z37" s="1">
        <v>0</v>
      </c>
      <c r="AA37" s="1">
        <v>0</v>
      </c>
    </row>
    <row r="38" spans="1:27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>
        <v>55.813558</v>
      </c>
      <c r="G38" s="1">
        <v>-133.16740300000001</v>
      </c>
      <c r="H38" s="3">
        <v>43264</v>
      </c>
      <c r="I38" s="2">
        <v>0.32916666700000002</v>
      </c>
      <c r="J38" s="1">
        <v>1</v>
      </c>
      <c r="K38" s="1">
        <v>4</v>
      </c>
      <c r="L38" s="1">
        <v>405</v>
      </c>
      <c r="M38" s="1">
        <v>404.85714289999999</v>
      </c>
      <c r="N38" s="1">
        <v>-2.15</v>
      </c>
      <c r="P38" s="1">
        <v>-2.2999999999999998</v>
      </c>
      <c r="Q38" s="1">
        <v>113</v>
      </c>
      <c r="R38" s="1">
        <v>243</v>
      </c>
      <c r="S38" s="1">
        <v>355</v>
      </c>
      <c r="T38" s="1">
        <v>376</v>
      </c>
      <c r="U38" s="1">
        <v>2095</v>
      </c>
      <c r="V38" s="1">
        <v>46</v>
      </c>
      <c r="W38" s="1">
        <v>14</v>
      </c>
      <c r="X38" s="1">
        <v>12</v>
      </c>
      <c r="Y38" s="1">
        <v>0</v>
      </c>
      <c r="Z38" s="1">
        <v>1</v>
      </c>
      <c r="AA38" s="1">
        <v>0</v>
      </c>
    </row>
    <row r="39" spans="1:27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>
        <v>55.813558</v>
      </c>
      <c r="G39" s="1">
        <v>-133.16740300000001</v>
      </c>
      <c r="H39" s="3">
        <v>43264</v>
      </c>
      <c r="I39" s="2">
        <v>0.32916666700000002</v>
      </c>
      <c r="J39" s="1">
        <v>1</v>
      </c>
      <c r="K39" s="1">
        <v>5</v>
      </c>
      <c r="L39" s="1">
        <v>406</v>
      </c>
      <c r="M39" s="1">
        <v>404.85714289999999</v>
      </c>
      <c r="N39" s="1">
        <v>-2.15</v>
      </c>
      <c r="P39" s="1">
        <v>-2.2999999999999998</v>
      </c>
      <c r="Q39" s="1">
        <v>110</v>
      </c>
      <c r="R39" s="1">
        <v>246</v>
      </c>
      <c r="S39" s="1">
        <v>360</v>
      </c>
      <c r="T39" s="1">
        <v>386</v>
      </c>
      <c r="U39" s="1">
        <v>2141</v>
      </c>
      <c r="V39" s="1">
        <v>50</v>
      </c>
      <c r="W39" s="1">
        <v>14</v>
      </c>
      <c r="X39" s="1">
        <v>40</v>
      </c>
      <c r="Y39" s="1">
        <v>2</v>
      </c>
      <c r="Z39" s="1">
        <v>0</v>
      </c>
      <c r="AA39" s="1">
        <v>0</v>
      </c>
    </row>
    <row r="40" spans="1:27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>
        <v>55.813558</v>
      </c>
      <c r="G40" s="1">
        <v>-133.16740300000001</v>
      </c>
      <c r="H40" s="3">
        <v>43264</v>
      </c>
      <c r="I40" s="2">
        <v>0.32916666700000002</v>
      </c>
      <c r="J40" s="1">
        <v>1</v>
      </c>
      <c r="K40" s="1">
        <v>6</v>
      </c>
      <c r="L40" s="1">
        <v>403</v>
      </c>
      <c r="M40" s="1">
        <v>404.85714289999999</v>
      </c>
      <c r="N40" s="1">
        <v>-2.15</v>
      </c>
      <c r="P40" s="1">
        <v>-2.2999999999999998</v>
      </c>
      <c r="Q40" s="1">
        <v>109</v>
      </c>
      <c r="R40" s="1">
        <v>245</v>
      </c>
      <c r="S40" s="1">
        <v>360</v>
      </c>
      <c r="T40" s="1">
        <v>385</v>
      </c>
      <c r="U40" s="1">
        <v>1722</v>
      </c>
      <c r="V40" s="1">
        <v>29</v>
      </c>
      <c r="W40" s="1">
        <v>17</v>
      </c>
      <c r="X40" s="1">
        <v>22</v>
      </c>
      <c r="Y40" s="1">
        <v>2</v>
      </c>
      <c r="Z40" s="1">
        <v>0</v>
      </c>
      <c r="AA40" s="1">
        <v>0</v>
      </c>
    </row>
    <row r="41" spans="1:27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>
        <v>55.813558</v>
      </c>
      <c r="G41" s="1">
        <v>-133.16740300000001</v>
      </c>
      <c r="H41" s="3">
        <v>43264</v>
      </c>
      <c r="I41" s="2">
        <v>0.32916666700000002</v>
      </c>
      <c r="J41" s="1">
        <v>1</v>
      </c>
      <c r="K41" s="1">
        <v>7</v>
      </c>
      <c r="L41" s="1">
        <v>403</v>
      </c>
      <c r="M41" s="1">
        <v>404.85714289999999</v>
      </c>
      <c r="N41" s="1">
        <v>-2.15</v>
      </c>
      <c r="P41" s="1">
        <v>-2.2999999999999998</v>
      </c>
      <c r="Q41" s="1">
        <v>101</v>
      </c>
      <c r="R41" s="1">
        <v>239</v>
      </c>
      <c r="S41" s="1">
        <v>360</v>
      </c>
      <c r="T41" s="1">
        <v>393</v>
      </c>
      <c r="U41" s="1">
        <v>1544</v>
      </c>
      <c r="V41" s="1">
        <v>32</v>
      </c>
      <c r="W41" s="1">
        <v>23</v>
      </c>
      <c r="X41" s="1">
        <v>10</v>
      </c>
      <c r="Y41" s="1">
        <v>3</v>
      </c>
      <c r="Z41" s="1">
        <v>1</v>
      </c>
      <c r="AA41" s="1">
        <v>0</v>
      </c>
    </row>
    <row r="42" spans="1:27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>
        <v>55.813558</v>
      </c>
      <c r="G42" s="1">
        <v>-133.16740300000001</v>
      </c>
      <c r="H42" s="3">
        <v>43264</v>
      </c>
      <c r="I42" s="2">
        <v>0.32916666700000002</v>
      </c>
      <c r="J42" s="1">
        <v>1</v>
      </c>
      <c r="K42" s="1">
        <v>8</v>
      </c>
      <c r="M42" s="1">
        <v>404.85714289999999</v>
      </c>
      <c r="N42" s="1">
        <v>-2.15</v>
      </c>
      <c r="P42" s="1">
        <v>-2.2999999999999998</v>
      </c>
      <c r="Q42" s="1">
        <v>98</v>
      </c>
      <c r="R42" s="1">
        <v>224</v>
      </c>
      <c r="S42" s="1">
        <v>360</v>
      </c>
      <c r="T42" s="1">
        <v>392</v>
      </c>
      <c r="U42" s="1">
        <v>941</v>
      </c>
      <c r="V42" s="1">
        <v>47</v>
      </c>
      <c r="W42" s="1">
        <v>15</v>
      </c>
      <c r="X42" s="1">
        <v>20</v>
      </c>
      <c r="Y42" s="1">
        <v>3</v>
      </c>
      <c r="Z42" s="1">
        <v>0</v>
      </c>
      <c r="AA42" s="1">
        <v>0</v>
      </c>
    </row>
    <row r="43" spans="1:27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>
        <v>55.813558</v>
      </c>
      <c r="G43" s="1">
        <v>-133.16740300000001</v>
      </c>
      <c r="H43" s="3">
        <v>43264</v>
      </c>
      <c r="I43" s="2">
        <v>0.32916666700000002</v>
      </c>
      <c r="J43" s="1">
        <v>1</v>
      </c>
      <c r="K43" s="1">
        <v>9</v>
      </c>
      <c r="M43" s="1">
        <v>404.85714289999999</v>
      </c>
      <c r="N43" s="1">
        <v>-2.15</v>
      </c>
      <c r="P43" s="1">
        <v>-2.2999999999999998</v>
      </c>
      <c r="Q43" s="1">
        <v>106</v>
      </c>
      <c r="R43" s="1">
        <v>232</v>
      </c>
      <c r="S43" s="1">
        <v>374</v>
      </c>
      <c r="T43" s="1">
        <v>381</v>
      </c>
      <c r="U43" s="1">
        <v>461</v>
      </c>
      <c r="V43" s="1">
        <v>57</v>
      </c>
      <c r="W43" s="1">
        <v>13</v>
      </c>
      <c r="X43" s="1">
        <v>18</v>
      </c>
      <c r="Y43" s="1">
        <v>3</v>
      </c>
      <c r="Z43" s="1">
        <v>0</v>
      </c>
      <c r="AA43" s="1">
        <v>0</v>
      </c>
    </row>
    <row r="44" spans="1:27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>
        <v>55.813558</v>
      </c>
      <c r="G44" s="1">
        <v>-133.16740300000001</v>
      </c>
      <c r="H44" s="3">
        <v>43264</v>
      </c>
      <c r="I44" s="2">
        <v>0.32916666700000002</v>
      </c>
      <c r="J44" s="1">
        <v>1</v>
      </c>
      <c r="K44" s="1">
        <v>10</v>
      </c>
      <c r="M44" s="1">
        <v>404.85714289999999</v>
      </c>
      <c r="N44" s="1">
        <v>-2.15</v>
      </c>
      <c r="P44" s="1">
        <v>-2.2999999999999998</v>
      </c>
      <c r="Q44" s="1">
        <v>107</v>
      </c>
      <c r="R44" s="1">
        <v>229</v>
      </c>
      <c r="S44" s="1">
        <v>377</v>
      </c>
      <c r="T44" s="1">
        <v>391</v>
      </c>
      <c r="U44" s="1">
        <v>950</v>
      </c>
      <c r="V44" s="1">
        <v>28</v>
      </c>
      <c r="W44" s="1">
        <v>31</v>
      </c>
      <c r="X44" s="1">
        <v>16</v>
      </c>
      <c r="Y44" s="1">
        <v>2</v>
      </c>
      <c r="Z44" s="1">
        <v>1</v>
      </c>
      <c r="AA44" s="1">
        <v>0</v>
      </c>
    </row>
    <row r="45" spans="1:27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>
        <v>55.813558</v>
      </c>
      <c r="G45" s="1">
        <v>-133.16740300000001</v>
      </c>
      <c r="H45" s="3">
        <v>43264</v>
      </c>
      <c r="I45" s="2">
        <v>0.32916666700000002</v>
      </c>
      <c r="J45" s="1">
        <v>1</v>
      </c>
      <c r="K45" s="1">
        <v>11</v>
      </c>
      <c r="M45" s="1">
        <v>404.85714289999999</v>
      </c>
      <c r="N45" s="1">
        <v>-2.15</v>
      </c>
      <c r="P45" s="1">
        <v>-2.2999999999999998</v>
      </c>
      <c r="S45" s="1">
        <v>379</v>
      </c>
      <c r="T45" s="1">
        <v>388</v>
      </c>
      <c r="U45" s="1">
        <v>530</v>
      </c>
      <c r="V45" s="1">
        <v>30</v>
      </c>
      <c r="W45" s="1">
        <v>40</v>
      </c>
      <c r="X45" s="1">
        <v>11</v>
      </c>
      <c r="Y45" s="1">
        <v>0</v>
      </c>
      <c r="Z45" s="1">
        <v>0</v>
      </c>
      <c r="AA45" s="1">
        <v>0</v>
      </c>
    </row>
    <row r="46" spans="1:27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>
        <v>55.084800000000001</v>
      </c>
      <c r="G46" s="1">
        <v>-132.82599999999999</v>
      </c>
      <c r="H46" s="3">
        <v>43323</v>
      </c>
      <c r="I46" s="2">
        <v>0.36249999999999999</v>
      </c>
      <c r="J46" s="1">
        <v>1</v>
      </c>
      <c r="K46" s="1">
        <v>1</v>
      </c>
      <c r="L46" s="1">
        <v>427</v>
      </c>
      <c r="M46" s="1">
        <v>426.3</v>
      </c>
      <c r="N46" s="1">
        <v>-1.21</v>
      </c>
      <c r="O46" s="1">
        <v>-1.21</v>
      </c>
      <c r="P46" s="1">
        <v>-1.21</v>
      </c>
      <c r="Q46" s="1">
        <v>176</v>
      </c>
      <c r="R46" s="1">
        <v>282</v>
      </c>
      <c r="S46" s="1">
        <v>362</v>
      </c>
      <c r="T46" s="1">
        <v>370</v>
      </c>
      <c r="U46" s="1">
        <v>160</v>
      </c>
      <c r="V46" s="1">
        <v>130</v>
      </c>
      <c r="W46" s="1">
        <v>62</v>
      </c>
      <c r="X46" s="1">
        <v>1</v>
      </c>
      <c r="Y46" s="1">
        <v>0</v>
      </c>
      <c r="Z46" s="1">
        <v>0</v>
      </c>
      <c r="AA46" s="1">
        <v>0</v>
      </c>
    </row>
    <row r="47" spans="1:27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>
        <v>55.084800000000001</v>
      </c>
      <c r="G47" s="1">
        <v>-132.82599999999999</v>
      </c>
      <c r="H47" s="3">
        <v>43323</v>
      </c>
      <c r="I47" s="2">
        <v>0.36249999999999999</v>
      </c>
      <c r="J47" s="1">
        <v>1</v>
      </c>
      <c r="K47" s="1">
        <v>2</v>
      </c>
      <c r="L47" s="1">
        <v>426</v>
      </c>
      <c r="M47" s="1">
        <v>426.3</v>
      </c>
      <c r="N47" s="1">
        <v>-1.21</v>
      </c>
      <c r="O47" s="1">
        <v>-1.21</v>
      </c>
      <c r="P47" s="1">
        <v>-1.21</v>
      </c>
      <c r="Q47" s="1">
        <v>185</v>
      </c>
      <c r="R47" s="1">
        <v>272</v>
      </c>
      <c r="S47" s="1">
        <v>359</v>
      </c>
      <c r="T47" s="1">
        <v>360</v>
      </c>
      <c r="U47" s="1">
        <v>21</v>
      </c>
      <c r="V47" s="1">
        <v>142</v>
      </c>
      <c r="W47" s="1">
        <v>81</v>
      </c>
      <c r="X47" s="1">
        <v>14</v>
      </c>
      <c r="Y47" s="1">
        <v>0</v>
      </c>
      <c r="Z47" s="1">
        <v>0</v>
      </c>
      <c r="AA47" s="1">
        <v>0</v>
      </c>
    </row>
    <row r="48" spans="1:27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>
        <v>55.084800000000001</v>
      </c>
      <c r="G48" s="1">
        <v>-132.82599999999999</v>
      </c>
      <c r="H48" s="3">
        <v>43323</v>
      </c>
      <c r="I48" s="2">
        <v>0.36249999999999999</v>
      </c>
      <c r="J48" s="1">
        <v>1</v>
      </c>
      <c r="K48" s="1">
        <v>3</v>
      </c>
      <c r="L48" s="1">
        <v>427</v>
      </c>
      <c r="M48" s="1">
        <v>426.3</v>
      </c>
      <c r="N48" s="1">
        <v>-1.21</v>
      </c>
      <c r="O48" s="1">
        <v>-1.21</v>
      </c>
      <c r="P48" s="1">
        <v>-1.21</v>
      </c>
      <c r="Q48" s="1">
        <v>184</v>
      </c>
      <c r="R48" s="1">
        <v>272</v>
      </c>
      <c r="S48" s="1">
        <v>368</v>
      </c>
      <c r="T48" s="1">
        <v>372</v>
      </c>
      <c r="U48" s="1">
        <v>109</v>
      </c>
      <c r="V48" s="1">
        <v>99</v>
      </c>
      <c r="W48" s="1">
        <v>67</v>
      </c>
      <c r="X48" s="1">
        <v>6</v>
      </c>
      <c r="Y48" s="1">
        <v>0</v>
      </c>
      <c r="Z48" s="1">
        <v>0</v>
      </c>
      <c r="AA48" s="1">
        <v>0</v>
      </c>
    </row>
    <row r="49" spans="1:27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>
        <v>55.084800000000001</v>
      </c>
      <c r="G49" s="1">
        <v>-132.82599999999999</v>
      </c>
      <c r="H49" s="3">
        <v>43323</v>
      </c>
      <c r="I49" s="2">
        <v>0.36249999999999999</v>
      </c>
      <c r="J49" s="1">
        <v>1</v>
      </c>
      <c r="K49" s="1">
        <v>4</v>
      </c>
      <c r="L49" s="1">
        <v>427</v>
      </c>
      <c r="M49" s="1">
        <v>426.3</v>
      </c>
      <c r="N49" s="1">
        <v>-1.21</v>
      </c>
      <c r="O49" s="1">
        <v>-1.21</v>
      </c>
      <c r="P49" s="1">
        <v>-1.21</v>
      </c>
      <c r="Q49" s="1">
        <v>195</v>
      </c>
      <c r="R49" s="1">
        <v>272</v>
      </c>
      <c r="S49" s="1">
        <v>363</v>
      </c>
      <c r="T49" s="1">
        <v>365</v>
      </c>
      <c r="U49" s="1">
        <v>51</v>
      </c>
      <c r="V49" s="1">
        <v>61</v>
      </c>
      <c r="W49" s="1">
        <v>59</v>
      </c>
      <c r="X49" s="1">
        <v>2.5</v>
      </c>
      <c r="Y49" s="1">
        <v>0</v>
      </c>
      <c r="Z49" s="1">
        <v>0</v>
      </c>
      <c r="AA49" s="1">
        <v>0</v>
      </c>
    </row>
    <row r="50" spans="1:27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>
        <v>55.084800000000001</v>
      </c>
      <c r="G50" s="1">
        <v>-132.82599999999999</v>
      </c>
      <c r="H50" s="3">
        <v>43323</v>
      </c>
      <c r="I50" s="2">
        <v>0.36249999999999999</v>
      </c>
      <c r="J50" s="1">
        <v>1</v>
      </c>
      <c r="K50" s="1">
        <v>5</v>
      </c>
      <c r="L50" s="1">
        <v>425</v>
      </c>
      <c r="M50" s="1">
        <v>426.3</v>
      </c>
      <c r="N50" s="1">
        <v>-1.21</v>
      </c>
      <c r="O50" s="1">
        <v>-1.21</v>
      </c>
      <c r="P50" s="1">
        <v>-1.21</v>
      </c>
      <c r="Q50" s="1">
        <v>196</v>
      </c>
      <c r="R50" s="1">
        <v>275</v>
      </c>
      <c r="S50" s="1">
        <v>366</v>
      </c>
      <c r="T50" s="1">
        <v>376</v>
      </c>
      <c r="U50" s="1">
        <v>127</v>
      </c>
      <c r="V50" s="1">
        <v>137</v>
      </c>
      <c r="W50" s="1">
        <v>77</v>
      </c>
      <c r="X50" s="1">
        <v>4</v>
      </c>
      <c r="Y50" s="1">
        <v>3</v>
      </c>
      <c r="Z50" s="1">
        <v>0</v>
      </c>
      <c r="AA50" s="1">
        <v>0</v>
      </c>
    </row>
    <row r="51" spans="1:27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>
        <v>55.084800000000001</v>
      </c>
      <c r="G51" s="1">
        <v>-132.82599999999999</v>
      </c>
      <c r="H51" s="3">
        <v>43323</v>
      </c>
      <c r="I51" s="2">
        <v>0.36249999999999999</v>
      </c>
      <c r="J51" s="1">
        <v>1</v>
      </c>
      <c r="K51" s="1">
        <v>6</v>
      </c>
      <c r="L51" s="1">
        <v>425</v>
      </c>
      <c r="M51" s="1">
        <v>426.3</v>
      </c>
      <c r="N51" s="1">
        <v>-1.21</v>
      </c>
      <c r="O51" s="1">
        <v>-1.21</v>
      </c>
      <c r="P51" s="1">
        <v>-1.21</v>
      </c>
      <c r="Q51" s="1">
        <v>195</v>
      </c>
      <c r="R51" s="1">
        <v>271</v>
      </c>
      <c r="S51" s="1">
        <v>363</v>
      </c>
      <c r="T51" s="1">
        <v>368</v>
      </c>
      <c r="U51" s="1">
        <v>71</v>
      </c>
      <c r="V51" s="1">
        <v>108</v>
      </c>
      <c r="W51" s="1">
        <v>72</v>
      </c>
      <c r="X51" s="1">
        <v>0.5</v>
      </c>
      <c r="Y51" s="1">
        <v>2</v>
      </c>
      <c r="Z51" s="1">
        <v>0</v>
      </c>
      <c r="AA51" s="1">
        <v>0</v>
      </c>
    </row>
    <row r="52" spans="1:27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>
        <v>55.084800000000001</v>
      </c>
      <c r="G52" s="1">
        <v>-132.82599999999999</v>
      </c>
      <c r="H52" s="3">
        <v>43323</v>
      </c>
      <c r="I52" s="2">
        <v>0.36249999999999999</v>
      </c>
      <c r="J52" s="1">
        <v>1</v>
      </c>
      <c r="K52" s="1">
        <v>7</v>
      </c>
      <c r="L52" s="1">
        <v>425</v>
      </c>
      <c r="M52" s="1">
        <v>426.3</v>
      </c>
      <c r="N52" s="1">
        <v>-1.21</v>
      </c>
      <c r="O52" s="1">
        <v>-1.21</v>
      </c>
      <c r="P52" s="1">
        <v>-1.21</v>
      </c>
      <c r="Q52" s="1">
        <v>194</v>
      </c>
      <c r="R52" s="1">
        <v>273</v>
      </c>
      <c r="S52" s="1">
        <v>363</v>
      </c>
      <c r="T52" s="1">
        <v>367</v>
      </c>
      <c r="U52" s="1">
        <v>57</v>
      </c>
      <c r="V52" s="1">
        <v>112</v>
      </c>
      <c r="W52" s="1">
        <v>63</v>
      </c>
      <c r="X52" s="1">
        <v>12.5</v>
      </c>
      <c r="Y52" s="1">
        <v>1</v>
      </c>
      <c r="Z52" s="1">
        <v>0</v>
      </c>
      <c r="AA52" s="1">
        <v>0</v>
      </c>
    </row>
    <row r="53" spans="1:27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>
        <v>55.084800000000001</v>
      </c>
      <c r="G53" s="1">
        <v>-132.82599999999999</v>
      </c>
      <c r="H53" s="3">
        <v>43323</v>
      </c>
      <c r="I53" s="2">
        <v>0.36249999999999999</v>
      </c>
      <c r="J53" s="1">
        <v>1</v>
      </c>
      <c r="K53" s="1">
        <v>8</v>
      </c>
      <c r="L53" s="1">
        <v>426</v>
      </c>
      <c r="M53" s="1">
        <v>426.3</v>
      </c>
      <c r="N53" s="1">
        <v>-1.21</v>
      </c>
      <c r="O53" s="1">
        <v>-1.21</v>
      </c>
      <c r="P53" s="1">
        <v>-1.21</v>
      </c>
      <c r="Q53" s="1">
        <v>192</v>
      </c>
      <c r="R53" s="1">
        <v>274</v>
      </c>
      <c r="S53" s="1">
        <v>363</v>
      </c>
      <c r="T53" s="1">
        <v>366</v>
      </c>
      <c r="U53" s="1">
        <v>48</v>
      </c>
      <c r="V53" s="1">
        <v>134</v>
      </c>
      <c r="W53" s="1">
        <v>88</v>
      </c>
      <c r="X53" s="1">
        <v>7.5</v>
      </c>
      <c r="Y53" s="1">
        <v>0</v>
      </c>
      <c r="Z53" s="1">
        <v>0</v>
      </c>
      <c r="AA53" s="1">
        <v>0</v>
      </c>
    </row>
    <row r="54" spans="1:27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>
        <v>55.084800000000001</v>
      </c>
      <c r="G54" s="1">
        <v>-132.82599999999999</v>
      </c>
      <c r="H54" s="3">
        <v>43323</v>
      </c>
      <c r="I54" s="2">
        <v>0.36249999999999999</v>
      </c>
      <c r="J54" s="1">
        <v>1</v>
      </c>
      <c r="K54" s="1">
        <v>9</v>
      </c>
      <c r="L54" s="1">
        <v>428</v>
      </c>
      <c r="M54" s="1">
        <v>426.3</v>
      </c>
      <c r="N54" s="1">
        <v>-1.21</v>
      </c>
      <c r="O54" s="1">
        <v>-1.21</v>
      </c>
      <c r="P54" s="1">
        <v>-1.21</v>
      </c>
      <c r="Q54" s="1">
        <v>194</v>
      </c>
      <c r="R54" s="1">
        <v>279</v>
      </c>
      <c r="S54" s="1">
        <v>363</v>
      </c>
      <c r="T54" s="1">
        <v>366</v>
      </c>
      <c r="U54" s="1">
        <v>13</v>
      </c>
      <c r="V54" s="1">
        <v>118</v>
      </c>
      <c r="W54" s="1">
        <v>81</v>
      </c>
      <c r="X54" s="1">
        <v>1.5</v>
      </c>
      <c r="Y54" s="1">
        <v>1</v>
      </c>
      <c r="Z54" s="1">
        <v>0</v>
      </c>
      <c r="AA54" s="1">
        <v>0</v>
      </c>
    </row>
    <row r="55" spans="1:27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>
        <v>55.084800000000001</v>
      </c>
      <c r="G55" s="1">
        <v>-132.82599999999999</v>
      </c>
      <c r="H55" s="3">
        <v>43323</v>
      </c>
      <c r="I55" s="2">
        <v>0.36249999999999999</v>
      </c>
      <c r="J55" s="1">
        <v>1</v>
      </c>
      <c r="K55" s="1">
        <v>10</v>
      </c>
      <c r="L55" s="1">
        <v>427</v>
      </c>
      <c r="M55" s="1">
        <v>426.3</v>
      </c>
      <c r="N55" s="1">
        <v>-1.21</v>
      </c>
      <c r="O55" s="1">
        <v>-1.21</v>
      </c>
      <c r="P55" s="1">
        <v>-1.21</v>
      </c>
      <c r="Q55" s="1">
        <v>191</v>
      </c>
      <c r="R55" s="1">
        <v>279</v>
      </c>
      <c r="S55" s="1">
        <v>363</v>
      </c>
      <c r="T55" s="1">
        <v>365</v>
      </c>
      <c r="U55" s="1">
        <v>46</v>
      </c>
      <c r="V55" s="1">
        <v>123</v>
      </c>
      <c r="W55" s="1">
        <v>86</v>
      </c>
      <c r="X55" s="1">
        <v>0.5</v>
      </c>
      <c r="Y55" s="1">
        <v>0</v>
      </c>
      <c r="Z55" s="1">
        <v>0</v>
      </c>
      <c r="AA55" s="1">
        <v>0</v>
      </c>
    </row>
    <row r="56" spans="1:27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>
        <v>55.084800000000001</v>
      </c>
      <c r="G56" s="1">
        <v>-132.82599999999999</v>
      </c>
      <c r="H56" s="3">
        <v>43323</v>
      </c>
      <c r="I56" s="2">
        <v>0.36249999999999999</v>
      </c>
      <c r="J56" s="1">
        <v>1</v>
      </c>
      <c r="K56" s="1">
        <v>11</v>
      </c>
      <c r="M56" s="1">
        <v>426.3</v>
      </c>
      <c r="N56" s="1">
        <v>-1.21</v>
      </c>
      <c r="O56" s="1">
        <v>-1.21</v>
      </c>
      <c r="P56" s="1">
        <v>-1.21</v>
      </c>
      <c r="S56" s="1">
        <v>362</v>
      </c>
      <c r="T56" s="1">
        <v>363</v>
      </c>
      <c r="U56" s="1">
        <v>43</v>
      </c>
      <c r="V56" s="1">
        <v>97</v>
      </c>
      <c r="W56" s="1">
        <v>92</v>
      </c>
      <c r="X56" s="1">
        <v>0.5</v>
      </c>
      <c r="Y56" s="1">
        <v>0</v>
      </c>
      <c r="Z56" s="1">
        <v>0</v>
      </c>
      <c r="AA56" s="1">
        <v>0</v>
      </c>
    </row>
    <row r="57" spans="1:27" x14ac:dyDescent="0.2">
      <c r="A57" s="1" t="s">
        <v>37</v>
      </c>
      <c r="B57" s="1" t="s">
        <v>25</v>
      </c>
      <c r="C57" s="1" t="s">
        <v>25</v>
      </c>
      <c r="D57" s="1" t="s">
        <v>26</v>
      </c>
      <c r="E57" s="1" t="s">
        <v>33</v>
      </c>
      <c r="F57" s="1">
        <v>55.084800000000001</v>
      </c>
      <c r="G57" s="1">
        <v>-132.82599999999999</v>
      </c>
      <c r="H57" s="3">
        <v>43323</v>
      </c>
      <c r="I57" s="2">
        <v>0.36249999999999999</v>
      </c>
      <c r="J57" s="1">
        <v>1</v>
      </c>
      <c r="K57" s="1">
        <v>1</v>
      </c>
      <c r="L57" s="1">
        <v>427</v>
      </c>
      <c r="M57" s="1">
        <v>426.3</v>
      </c>
      <c r="N57" s="1">
        <v>-1.21</v>
      </c>
      <c r="O57" s="1">
        <v>-1.21</v>
      </c>
      <c r="P57" s="1">
        <v>-1.21</v>
      </c>
      <c r="Q57" s="1">
        <v>112</v>
      </c>
      <c r="R57" s="1">
        <v>282</v>
      </c>
      <c r="S57" s="1">
        <v>362</v>
      </c>
      <c r="T57" s="1">
        <v>370</v>
      </c>
      <c r="U57" s="1">
        <v>160</v>
      </c>
      <c r="V57" s="1">
        <v>130</v>
      </c>
      <c r="W57" s="1">
        <v>62</v>
      </c>
      <c r="X57" s="1">
        <v>1</v>
      </c>
      <c r="Y57" s="1">
        <v>0</v>
      </c>
      <c r="Z57" s="1">
        <v>0</v>
      </c>
      <c r="AA57" s="1">
        <v>0</v>
      </c>
    </row>
    <row r="58" spans="1:27" x14ac:dyDescent="0.2">
      <c r="A58" s="1" t="s">
        <v>37</v>
      </c>
      <c r="B58" s="1" t="s">
        <v>25</v>
      </c>
      <c r="C58" s="1" t="s">
        <v>25</v>
      </c>
      <c r="D58" s="1" t="s">
        <v>26</v>
      </c>
      <c r="E58" s="1" t="s">
        <v>33</v>
      </c>
      <c r="F58" s="1">
        <v>55.084800000000001</v>
      </c>
      <c r="G58" s="1">
        <v>-132.82599999999999</v>
      </c>
      <c r="H58" s="3">
        <v>43323</v>
      </c>
      <c r="I58" s="2">
        <v>0.36249999999999999</v>
      </c>
      <c r="J58" s="1">
        <v>1</v>
      </c>
      <c r="K58" s="1">
        <v>2</v>
      </c>
      <c r="L58" s="1">
        <v>426</v>
      </c>
      <c r="M58" s="1">
        <v>426.3</v>
      </c>
      <c r="N58" s="1">
        <v>-1.21</v>
      </c>
      <c r="O58" s="1">
        <v>-1.21</v>
      </c>
      <c r="P58" s="1">
        <v>-1.21</v>
      </c>
      <c r="Q58" s="1">
        <v>116</v>
      </c>
      <c r="R58" s="1">
        <v>272</v>
      </c>
      <c r="S58" s="1">
        <v>359</v>
      </c>
      <c r="T58" s="1">
        <v>360</v>
      </c>
      <c r="U58" s="1">
        <v>21</v>
      </c>
      <c r="V58" s="1">
        <v>142</v>
      </c>
      <c r="W58" s="1">
        <v>81</v>
      </c>
      <c r="X58" s="1">
        <v>14</v>
      </c>
      <c r="Y58" s="1">
        <v>0</v>
      </c>
      <c r="Z58" s="1">
        <v>0</v>
      </c>
      <c r="AA58" s="1">
        <v>0</v>
      </c>
    </row>
    <row r="59" spans="1:27" x14ac:dyDescent="0.2">
      <c r="A59" s="1" t="s">
        <v>37</v>
      </c>
      <c r="B59" s="1" t="s">
        <v>25</v>
      </c>
      <c r="C59" s="1" t="s">
        <v>25</v>
      </c>
      <c r="D59" s="1" t="s">
        <v>26</v>
      </c>
      <c r="E59" s="1" t="s">
        <v>33</v>
      </c>
      <c r="F59" s="1">
        <v>55.084800000000001</v>
      </c>
      <c r="G59" s="1">
        <v>-132.82599999999999</v>
      </c>
      <c r="H59" s="3">
        <v>43323</v>
      </c>
      <c r="I59" s="2">
        <v>0.36249999999999999</v>
      </c>
      <c r="J59" s="1">
        <v>1</v>
      </c>
      <c r="K59" s="1">
        <v>3</v>
      </c>
      <c r="L59" s="1">
        <v>427</v>
      </c>
      <c r="M59" s="1">
        <v>426.3</v>
      </c>
      <c r="N59" s="1">
        <v>-1.21</v>
      </c>
      <c r="O59" s="1">
        <v>-1.21</v>
      </c>
      <c r="P59" s="1">
        <v>-1.21</v>
      </c>
      <c r="Q59" s="1">
        <v>100</v>
      </c>
      <c r="R59" s="1">
        <v>272</v>
      </c>
      <c r="S59" s="1">
        <v>368</v>
      </c>
      <c r="T59" s="1">
        <v>372</v>
      </c>
      <c r="U59" s="1">
        <v>109</v>
      </c>
      <c r="V59" s="1">
        <v>99</v>
      </c>
      <c r="W59" s="1">
        <v>67</v>
      </c>
      <c r="X59" s="1">
        <v>6</v>
      </c>
      <c r="Y59" s="1">
        <v>0</v>
      </c>
      <c r="Z59" s="1">
        <v>0</v>
      </c>
      <c r="AA59" s="1">
        <v>0</v>
      </c>
    </row>
    <row r="60" spans="1:27" x14ac:dyDescent="0.2">
      <c r="A60" s="1" t="s">
        <v>37</v>
      </c>
      <c r="B60" s="1" t="s">
        <v>25</v>
      </c>
      <c r="C60" s="1" t="s">
        <v>25</v>
      </c>
      <c r="D60" s="1" t="s">
        <v>26</v>
      </c>
      <c r="E60" s="1" t="s">
        <v>33</v>
      </c>
      <c r="F60" s="1">
        <v>55.084800000000001</v>
      </c>
      <c r="G60" s="1">
        <v>-132.82599999999999</v>
      </c>
      <c r="H60" s="3">
        <v>43323</v>
      </c>
      <c r="I60" s="2">
        <v>0.36249999999999999</v>
      </c>
      <c r="J60" s="1">
        <v>1</v>
      </c>
      <c r="K60" s="1">
        <v>4</v>
      </c>
      <c r="L60" s="1">
        <v>427</v>
      </c>
      <c r="M60" s="1">
        <v>426.3</v>
      </c>
      <c r="N60" s="1">
        <v>-1.21</v>
      </c>
      <c r="O60" s="1">
        <v>-1.21</v>
      </c>
      <c r="P60" s="1">
        <v>-1.21</v>
      </c>
      <c r="Q60" s="1">
        <v>94</v>
      </c>
      <c r="R60" s="1">
        <v>272</v>
      </c>
      <c r="S60" s="1">
        <v>363</v>
      </c>
      <c r="T60" s="1">
        <v>365</v>
      </c>
      <c r="U60" s="1">
        <v>51</v>
      </c>
      <c r="V60" s="1">
        <v>61</v>
      </c>
      <c r="W60" s="1">
        <v>59</v>
      </c>
      <c r="X60" s="1">
        <v>2.5</v>
      </c>
      <c r="Y60" s="1">
        <v>0</v>
      </c>
      <c r="Z60" s="1">
        <v>0</v>
      </c>
      <c r="AA60" s="1">
        <v>0</v>
      </c>
    </row>
    <row r="61" spans="1:27" x14ac:dyDescent="0.2">
      <c r="A61" s="1" t="s">
        <v>37</v>
      </c>
      <c r="B61" s="1" t="s">
        <v>25</v>
      </c>
      <c r="C61" s="1" t="s">
        <v>25</v>
      </c>
      <c r="D61" s="1" t="s">
        <v>26</v>
      </c>
      <c r="E61" s="1" t="s">
        <v>33</v>
      </c>
      <c r="F61" s="1">
        <v>55.084800000000001</v>
      </c>
      <c r="G61" s="1">
        <v>-132.82599999999999</v>
      </c>
      <c r="H61" s="3">
        <v>43323</v>
      </c>
      <c r="I61" s="2">
        <v>0.36249999999999999</v>
      </c>
      <c r="J61" s="1">
        <v>1</v>
      </c>
      <c r="K61" s="1">
        <v>5</v>
      </c>
      <c r="L61" s="1">
        <v>425</v>
      </c>
      <c r="M61" s="1">
        <v>426.3</v>
      </c>
      <c r="N61" s="1">
        <v>-1.21</v>
      </c>
      <c r="O61" s="1">
        <v>-1.21</v>
      </c>
      <c r="P61" s="1">
        <v>-1.21</v>
      </c>
      <c r="Q61" s="1">
        <v>103</v>
      </c>
      <c r="R61" s="1">
        <v>275</v>
      </c>
      <c r="S61" s="1">
        <v>366</v>
      </c>
      <c r="T61" s="1">
        <v>376</v>
      </c>
      <c r="U61" s="1">
        <v>127</v>
      </c>
      <c r="V61" s="1">
        <v>137</v>
      </c>
      <c r="W61" s="1">
        <v>77</v>
      </c>
      <c r="X61" s="1">
        <v>4</v>
      </c>
      <c r="Y61" s="1">
        <v>3</v>
      </c>
      <c r="Z61" s="1">
        <v>0</v>
      </c>
      <c r="AA61" s="1">
        <v>0</v>
      </c>
    </row>
    <row r="62" spans="1:27" x14ac:dyDescent="0.2">
      <c r="A62" s="1" t="s">
        <v>37</v>
      </c>
      <c r="B62" s="1" t="s">
        <v>25</v>
      </c>
      <c r="C62" s="1" t="s">
        <v>25</v>
      </c>
      <c r="D62" s="1" t="s">
        <v>26</v>
      </c>
      <c r="E62" s="1" t="s">
        <v>33</v>
      </c>
      <c r="F62" s="1">
        <v>55.084800000000001</v>
      </c>
      <c r="G62" s="1">
        <v>-132.82599999999999</v>
      </c>
      <c r="H62" s="3">
        <v>43323</v>
      </c>
      <c r="I62" s="2">
        <v>0.36249999999999999</v>
      </c>
      <c r="J62" s="1">
        <v>1</v>
      </c>
      <c r="K62" s="1">
        <v>6</v>
      </c>
      <c r="L62" s="1">
        <v>425</v>
      </c>
      <c r="M62" s="1">
        <v>426.3</v>
      </c>
      <c r="N62" s="1">
        <v>-1.21</v>
      </c>
      <c r="O62" s="1">
        <v>-1.21</v>
      </c>
      <c r="P62" s="1">
        <v>-1.21</v>
      </c>
      <c r="Q62" s="1">
        <v>98</v>
      </c>
      <c r="R62" s="1">
        <v>271</v>
      </c>
      <c r="S62" s="1">
        <v>363</v>
      </c>
      <c r="T62" s="1">
        <v>368</v>
      </c>
      <c r="U62" s="1">
        <v>71</v>
      </c>
      <c r="V62" s="1">
        <v>108</v>
      </c>
      <c r="W62" s="1">
        <v>72</v>
      </c>
      <c r="X62" s="1">
        <v>0.5</v>
      </c>
      <c r="Y62" s="1">
        <v>2</v>
      </c>
      <c r="Z62" s="1">
        <v>0</v>
      </c>
      <c r="AA62" s="1">
        <v>0</v>
      </c>
    </row>
    <row r="63" spans="1:27" x14ac:dyDescent="0.2">
      <c r="A63" s="1" t="s">
        <v>37</v>
      </c>
      <c r="B63" s="1" t="s">
        <v>25</v>
      </c>
      <c r="C63" s="1" t="s">
        <v>25</v>
      </c>
      <c r="D63" s="1" t="s">
        <v>26</v>
      </c>
      <c r="E63" s="1" t="s">
        <v>33</v>
      </c>
      <c r="F63" s="1">
        <v>55.084800000000001</v>
      </c>
      <c r="G63" s="1">
        <v>-132.82599999999999</v>
      </c>
      <c r="H63" s="3">
        <v>43323</v>
      </c>
      <c r="I63" s="2">
        <v>0.36249999999999999</v>
      </c>
      <c r="J63" s="1">
        <v>1</v>
      </c>
      <c r="K63" s="1">
        <v>7</v>
      </c>
      <c r="L63" s="1">
        <v>425</v>
      </c>
      <c r="M63" s="1">
        <v>426.3</v>
      </c>
      <c r="N63" s="1">
        <v>-1.21</v>
      </c>
      <c r="O63" s="1">
        <v>-1.21</v>
      </c>
      <c r="P63" s="1">
        <v>-1.21</v>
      </c>
      <c r="Q63" s="1">
        <v>98</v>
      </c>
      <c r="R63" s="1">
        <v>273</v>
      </c>
      <c r="S63" s="1">
        <v>363</v>
      </c>
      <c r="T63" s="1">
        <v>367</v>
      </c>
      <c r="U63" s="1">
        <v>57</v>
      </c>
      <c r="V63" s="1">
        <v>112</v>
      </c>
      <c r="W63" s="1">
        <v>63</v>
      </c>
      <c r="X63" s="1">
        <v>12.5</v>
      </c>
      <c r="Y63" s="1">
        <v>1</v>
      </c>
      <c r="Z63" s="1">
        <v>0</v>
      </c>
      <c r="AA63" s="1">
        <v>0</v>
      </c>
    </row>
    <row r="64" spans="1:27" x14ac:dyDescent="0.2">
      <c r="A64" s="1" t="s">
        <v>37</v>
      </c>
      <c r="B64" s="1" t="s">
        <v>25</v>
      </c>
      <c r="C64" s="1" t="s">
        <v>25</v>
      </c>
      <c r="D64" s="1" t="s">
        <v>26</v>
      </c>
      <c r="E64" s="1" t="s">
        <v>33</v>
      </c>
      <c r="F64" s="1">
        <v>55.084800000000001</v>
      </c>
      <c r="G64" s="1">
        <v>-132.82599999999999</v>
      </c>
      <c r="H64" s="3">
        <v>43323</v>
      </c>
      <c r="I64" s="2">
        <v>0.36249999999999999</v>
      </c>
      <c r="J64" s="1">
        <v>1</v>
      </c>
      <c r="K64" s="1">
        <v>8</v>
      </c>
      <c r="L64" s="1">
        <v>426</v>
      </c>
      <c r="M64" s="1">
        <v>426.3</v>
      </c>
      <c r="N64" s="1">
        <v>-1.21</v>
      </c>
      <c r="O64" s="1">
        <v>-1.21</v>
      </c>
      <c r="P64" s="1">
        <v>-1.21</v>
      </c>
      <c r="Q64" s="1">
        <v>102</v>
      </c>
      <c r="R64" s="1">
        <v>274</v>
      </c>
      <c r="S64" s="1">
        <v>363</v>
      </c>
      <c r="T64" s="1">
        <v>366</v>
      </c>
      <c r="U64" s="1">
        <v>48</v>
      </c>
      <c r="V64" s="1">
        <v>134</v>
      </c>
      <c r="W64" s="1">
        <v>88</v>
      </c>
      <c r="X64" s="1">
        <v>7.5</v>
      </c>
      <c r="Y64" s="1">
        <v>0</v>
      </c>
      <c r="Z64" s="1">
        <v>0</v>
      </c>
      <c r="AA64" s="1">
        <v>0</v>
      </c>
    </row>
    <row r="65" spans="1:27" x14ac:dyDescent="0.2">
      <c r="A65" s="1" t="s">
        <v>37</v>
      </c>
      <c r="B65" s="1" t="s">
        <v>25</v>
      </c>
      <c r="C65" s="1" t="s">
        <v>25</v>
      </c>
      <c r="D65" s="1" t="s">
        <v>26</v>
      </c>
      <c r="E65" s="1" t="s">
        <v>33</v>
      </c>
      <c r="F65" s="1">
        <v>55.084800000000001</v>
      </c>
      <c r="G65" s="1">
        <v>-132.82599999999999</v>
      </c>
      <c r="H65" s="3">
        <v>43323</v>
      </c>
      <c r="I65" s="2">
        <v>0.36249999999999999</v>
      </c>
      <c r="J65" s="1">
        <v>1</v>
      </c>
      <c r="K65" s="1">
        <v>9</v>
      </c>
      <c r="L65" s="1">
        <v>428</v>
      </c>
      <c r="M65" s="1">
        <v>426.3</v>
      </c>
      <c r="N65" s="1">
        <v>-1.21</v>
      </c>
      <c r="O65" s="1">
        <v>-1.21</v>
      </c>
      <c r="P65" s="1">
        <v>-1.21</v>
      </c>
      <c r="Q65" s="1">
        <v>102</v>
      </c>
      <c r="R65" s="1">
        <v>279</v>
      </c>
      <c r="S65" s="1">
        <v>363</v>
      </c>
      <c r="T65" s="1">
        <v>366</v>
      </c>
      <c r="U65" s="1">
        <v>13</v>
      </c>
      <c r="V65" s="1">
        <v>118</v>
      </c>
      <c r="W65" s="1">
        <v>81</v>
      </c>
      <c r="X65" s="1">
        <v>1.5</v>
      </c>
      <c r="Y65" s="1">
        <v>1</v>
      </c>
      <c r="Z65" s="1">
        <v>0</v>
      </c>
      <c r="AA65" s="1">
        <v>0</v>
      </c>
    </row>
    <row r="66" spans="1:27" x14ac:dyDescent="0.2">
      <c r="A66" s="1" t="s">
        <v>37</v>
      </c>
      <c r="B66" s="1" t="s">
        <v>25</v>
      </c>
      <c r="C66" s="1" t="s">
        <v>25</v>
      </c>
      <c r="D66" s="1" t="s">
        <v>26</v>
      </c>
      <c r="E66" s="1" t="s">
        <v>33</v>
      </c>
      <c r="F66" s="1">
        <v>55.084800000000001</v>
      </c>
      <c r="G66" s="1">
        <v>-132.82599999999999</v>
      </c>
      <c r="H66" s="3">
        <v>43323</v>
      </c>
      <c r="I66" s="2">
        <v>0.36249999999999999</v>
      </c>
      <c r="J66" s="1">
        <v>1</v>
      </c>
      <c r="K66" s="1">
        <v>10</v>
      </c>
      <c r="L66" s="1">
        <v>427</v>
      </c>
      <c r="M66" s="1">
        <v>426.3</v>
      </c>
      <c r="N66" s="1">
        <v>-1.21</v>
      </c>
      <c r="O66" s="1">
        <v>-1.21</v>
      </c>
      <c r="P66" s="1">
        <v>-1.21</v>
      </c>
      <c r="Q66" s="1">
        <v>102</v>
      </c>
      <c r="R66" s="1">
        <v>279</v>
      </c>
      <c r="S66" s="1">
        <v>363</v>
      </c>
      <c r="T66" s="1">
        <v>365</v>
      </c>
      <c r="U66" s="1">
        <v>46</v>
      </c>
      <c r="V66" s="1">
        <v>123</v>
      </c>
      <c r="W66" s="1">
        <v>86</v>
      </c>
      <c r="X66" s="1">
        <v>0.5</v>
      </c>
      <c r="Y66" s="1">
        <v>0</v>
      </c>
      <c r="Z66" s="1">
        <v>0</v>
      </c>
      <c r="AA66" s="1">
        <v>0</v>
      </c>
    </row>
    <row r="67" spans="1:27" x14ac:dyDescent="0.2">
      <c r="A67" s="1" t="s">
        <v>37</v>
      </c>
      <c r="B67" s="1" t="s">
        <v>25</v>
      </c>
      <c r="C67" s="1" t="s">
        <v>25</v>
      </c>
      <c r="D67" s="1" t="s">
        <v>26</v>
      </c>
      <c r="E67" s="1" t="s">
        <v>33</v>
      </c>
      <c r="F67" s="1">
        <v>55.084800000000001</v>
      </c>
      <c r="G67" s="1">
        <v>-132.82599999999999</v>
      </c>
      <c r="H67" s="3">
        <v>43323</v>
      </c>
      <c r="I67" s="2">
        <v>0.36249999999999999</v>
      </c>
      <c r="J67" s="1">
        <v>1</v>
      </c>
      <c r="K67" s="1">
        <v>11</v>
      </c>
      <c r="M67" s="1">
        <v>426.3</v>
      </c>
      <c r="N67" s="1">
        <v>-1.21</v>
      </c>
      <c r="O67" s="1">
        <v>-1.21</v>
      </c>
      <c r="P67" s="1">
        <v>-1.21</v>
      </c>
      <c r="S67" s="1">
        <v>362</v>
      </c>
      <c r="T67" s="1">
        <v>363</v>
      </c>
      <c r="U67" s="1">
        <v>43</v>
      </c>
      <c r="V67" s="1">
        <v>97</v>
      </c>
      <c r="W67" s="1">
        <v>92</v>
      </c>
      <c r="X67" s="1">
        <v>0.5</v>
      </c>
      <c r="Y67" s="1">
        <v>0</v>
      </c>
      <c r="Z67" s="1">
        <v>0</v>
      </c>
      <c r="AA67" s="1">
        <v>0</v>
      </c>
    </row>
    <row r="68" spans="1:27" x14ac:dyDescent="0.2">
      <c r="A68" s="1" t="s">
        <v>38</v>
      </c>
      <c r="B68" s="1" t="s">
        <v>30</v>
      </c>
      <c r="C68" s="1" t="s">
        <v>30</v>
      </c>
      <c r="D68" s="1" t="s">
        <v>32</v>
      </c>
      <c r="E68" s="1" t="s">
        <v>33</v>
      </c>
      <c r="F68" s="1">
        <v>55.552180999999997</v>
      </c>
      <c r="G68" s="1">
        <v>-133.43003200000001</v>
      </c>
      <c r="H68" s="3">
        <v>43293</v>
      </c>
      <c r="I68" s="2">
        <v>0.32152777799999999</v>
      </c>
      <c r="J68" s="1">
        <v>2</v>
      </c>
      <c r="K68" s="1">
        <v>1</v>
      </c>
      <c r="L68" s="1">
        <v>410</v>
      </c>
      <c r="M68" s="1">
        <v>409.2</v>
      </c>
      <c r="N68" s="1">
        <v>-2.14</v>
      </c>
      <c r="O68" s="1">
        <f>(-2.44)*1.05</f>
        <v>-2.5619999999999998</v>
      </c>
      <c r="P68" s="1">
        <f>(-2.44)*1.05</f>
        <v>-2.5619999999999998</v>
      </c>
      <c r="Q68" s="1">
        <v>120</v>
      </c>
      <c r="R68" s="1">
        <v>166</v>
      </c>
      <c r="S68" s="1">
        <v>370</v>
      </c>
      <c r="T68" s="1">
        <v>383</v>
      </c>
      <c r="U68" s="1">
        <v>784</v>
      </c>
      <c r="V68" s="1">
        <v>92</v>
      </c>
      <c r="W68" s="1">
        <v>60</v>
      </c>
      <c r="X68" s="1">
        <v>2.5</v>
      </c>
      <c r="Y68" s="1">
        <v>0</v>
      </c>
      <c r="Z68" s="1">
        <v>0</v>
      </c>
      <c r="AA68" s="1">
        <v>0</v>
      </c>
    </row>
    <row r="69" spans="1:27" x14ac:dyDescent="0.2">
      <c r="A69" s="1" t="s">
        <v>38</v>
      </c>
      <c r="B69" s="1" t="s">
        <v>30</v>
      </c>
      <c r="C69" s="1" t="s">
        <v>30</v>
      </c>
      <c r="D69" s="1" t="s">
        <v>32</v>
      </c>
      <c r="E69" s="1" t="s">
        <v>33</v>
      </c>
      <c r="F69" s="1">
        <v>55.552180999999997</v>
      </c>
      <c r="G69" s="1">
        <v>-133.43003200000001</v>
      </c>
      <c r="H69" s="3">
        <v>43293</v>
      </c>
      <c r="I69" s="2">
        <v>0.32152777799999999</v>
      </c>
      <c r="J69" s="1">
        <v>2</v>
      </c>
      <c r="K69" s="1">
        <v>2</v>
      </c>
      <c r="L69" s="1">
        <v>410</v>
      </c>
      <c r="M69" s="1">
        <v>409.2</v>
      </c>
      <c r="N69" s="1">
        <v>-2.14</v>
      </c>
      <c r="O69" s="1">
        <f t="shared" ref="O69:P89" si="2">(-2.44)*1.05</f>
        <v>-2.5619999999999998</v>
      </c>
      <c r="P69" s="1">
        <f t="shared" si="2"/>
        <v>-2.5619999999999998</v>
      </c>
      <c r="Q69" s="1">
        <v>120</v>
      </c>
      <c r="R69" s="1">
        <v>165</v>
      </c>
      <c r="S69" s="1">
        <v>374</v>
      </c>
      <c r="T69" s="1">
        <v>380</v>
      </c>
      <c r="U69" s="1">
        <v>633</v>
      </c>
      <c r="V69" s="1">
        <v>49</v>
      </c>
      <c r="W69" s="1">
        <v>50</v>
      </c>
      <c r="X69" s="1">
        <v>1</v>
      </c>
      <c r="Y69" s="1">
        <v>0</v>
      </c>
      <c r="Z69" s="1">
        <v>0</v>
      </c>
      <c r="AA69" s="1">
        <v>0</v>
      </c>
    </row>
    <row r="70" spans="1:27" x14ac:dyDescent="0.2">
      <c r="A70" s="1" t="s">
        <v>38</v>
      </c>
      <c r="B70" s="1" t="s">
        <v>30</v>
      </c>
      <c r="C70" s="1" t="s">
        <v>30</v>
      </c>
      <c r="D70" s="1" t="s">
        <v>32</v>
      </c>
      <c r="E70" s="1" t="s">
        <v>33</v>
      </c>
      <c r="F70" s="1">
        <v>55.552180999999997</v>
      </c>
      <c r="G70" s="1">
        <v>-133.43003200000001</v>
      </c>
      <c r="H70" s="3">
        <v>43293</v>
      </c>
      <c r="I70" s="2">
        <v>0.32152777799999999</v>
      </c>
      <c r="J70" s="1">
        <v>2</v>
      </c>
      <c r="K70" s="1">
        <v>3</v>
      </c>
      <c r="L70" s="1">
        <v>408</v>
      </c>
      <c r="M70" s="1">
        <v>409.2</v>
      </c>
      <c r="N70" s="1">
        <v>-2.14</v>
      </c>
      <c r="O70" s="1">
        <f t="shared" si="2"/>
        <v>-2.5619999999999998</v>
      </c>
      <c r="P70" s="1">
        <f t="shared" si="2"/>
        <v>-2.5619999999999998</v>
      </c>
      <c r="Q70" s="1">
        <v>120</v>
      </c>
      <c r="R70" s="1">
        <v>163</v>
      </c>
      <c r="S70" s="1">
        <v>373</v>
      </c>
      <c r="T70" s="1">
        <v>381</v>
      </c>
      <c r="U70" s="1">
        <v>1298</v>
      </c>
      <c r="V70" s="1">
        <v>76</v>
      </c>
      <c r="W70" s="1">
        <v>58</v>
      </c>
      <c r="X70" s="1">
        <v>0.5</v>
      </c>
      <c r="Y70" s="1">
        <v>0</v>
      </c>
      <c r="Z70" s="1">
        <v>0</v>
      </c>
      <c r="AA70" s="1">
        <v>0</v>
      </c>
    </row>
    <row r="71" spans="1:27" x14ac:dyDescent="0.2">
      <c r="A71" s="1" t="s">
        <v>38</v>
      </c>
      <c r="B71" s="1" t="s">
        <v>30</v>
      </c>
      <c r="C71" s="1" t="s">
        <v>30</v>
      </c>
      <c r="D71" s="1" t="s">
        <v>32</v>
      </c>
      <c r="E71" s="1" t="s">
        <v>33</v>
      </c>
      <c r="F71" s="1">
        <v>55.552180999999997</v>
      </c>
      <c r="G71" s="1">
        <v>-133.43003200000001</v>
      </c>
      <c r="H71" s="3">
        <v>43293</v>
      </c>
      <c r="I71" s="2">
        <v>0.32152777799999999</v>
      </c>
      <c r="J71" s="1">
        <v>2</v>
      </c>
      <c r="K71" s="1">
        <v>4</v>
      </c>
      <c r="L71" s="1">
        <v>408</v>
      </c>
      <c r="M71" s="1">
        <v>409.2</v>
      </c>
      <c r="N71" s="1">
        <v>-2.14</v>
      </c>
      <c r="O71" s="1">
        <f t="shared" si="2"/>
        <v>-2.5619999999999998</v>
      </c>
      <c r="P71" s="1">
        <f t="shared" si="2"/>
        <v>-2.5619999999999998</v>
      </c>
      <c r="Q71" s="1">
        <v>114</v>
      </c>
      <c r="R71" s="1">
        <v>162</v>
      </c>
      <c r="S71" s="1">
        <v>371</v>
      </c>
      <c r="T71" s="1">
        <v>380</v>
      </c>
      <c r="U71" s="1">
        <v>602</v>
      </c>
      <c r="V71" s="1">
        <v>106</v>
      </c>
      <c r="W71" s="1">
        <v>59</v>
      </c>
      <c r="X71" s="1">
        <v>2</v>
      </c>
      <c r="Y71" s="1">
        <v>0</v>
      </c>
      <c r="Z71" s="1">
        <v>2</v>
      </c>
      <c r="AA71" s="1">
        <v>0</v>
      </c>
    </row>
    <row r="72" spans="1:27" x14ac:dyDescent="0.2">
      <c r="A72" s="1" t="s">
        <v>38</v>
      </c>
      <c r="B72" s="1" t="s">
        <v>30</v>
      </c>
      <c r="C72" s="1" t="s">
        <v>30</v>
      </c>
      <c r="D72" s="1" t="s">
        <v>32</v>
      </c>
      <c r="E72" s="1" t="s">
        <v>33</v>
      </c>
      <c r="F72" s="1">
        <v>55.552180999999997</v>
      </c>
      <c r="G72" s="1">
        <v>-133.43003200000001</v>
      </c>
      <c r="H72" s="3">
        <v>43293</v>
      </c>
      <c r="I72" s="2">
        <v>0.32152777799999999</v>
      </c>
      <c r="J72" s="1">
        <v>2</v>
      </c>
      <c r="K72" s="1">
        <v>5</v>
      </c>
      <c r="L72" s="1">
        <v>408</v>
      </c>
      <c r="M72" s="1">
        <v>409.2</v>
      </c>
      <c r="N72" s="1">
        <v>-2.14</v>
      </c>
      <c r="O72" s="1">
        <f t="shared" si="2"/>
        <v>-2.5619999999999998</v>
      </c>
      <c r="P72" s="1">
        <f t="shared" si="2"/>
        <v>-2.5619999999999998</v>
      </c>
      <c r="Q72" s="1">
        <v>107</v>
      </c>
      <c r="R72" s="1">
        <v>163</v>
      </c>
      <c r="S72" s="1">
        <v>370</v>
      </c>
      <c r="T72" s="1">
        <v>381</v>
      </c>
      <c r="U72" s="1">
        <v>604</v>
      </c>
      <c r="V72" s="1">
        <v>6</v>
      </c>
      <c r="W72" s="1">
        <v>26</v>
      </c>
      <c r="X72" s="1">
        <v>1.5</v>
      </c>
      <c r="Y72" s="1">
        <v>0</v>
      </c>
      <c r="Z72" s="1">
        <v>0</v>
      </c>
      <c r="AA72" s="1">
        <v>0</v>
      </c>
    </row>
    <row r="73" spans="1:27" x14ac:dyDescent="0.2">
      <c r="A73" s="1" t="s">
        <v>38</v>
      </c>
      <c r="B73" s="1" t="s">
        <v>30</v>
      </c>
      <c r="C73" s="1" t="s">
        <v>30</v>
      </c>
      <c r="D73" s="1" t="s">
        <v>32</v>
      </c>
      <c r="E73" s="1" t="s">
        <v>33</v>
      </c>
      <c r="F73" s="1">
        <v>55.552180999999997</v>
      </c>
      <c r="G73" s="1">
        <v>-133.43003200000001</v>
      </c>
      <c r="H73" s="3">
        <v>43293</v>
      </c>
      <c r="I73" s="2">
        <v>0.32152777799999999</v>
      </c>
      <c r="J73" s="1">
        <v>2</v>
      </c>
      <c r="K73" s="1">
        <v>6</v>
      </c>
      <c r="L73" s="1">
        <v>410</v>
      </c>
      <c r="M73" s="1">
        <v>409.2</v>
      </c>
      <c r="N73" s="1">
        <v>-2.14</v>
      </c>
      <c r="O73" s="1">
        <f t="shared" si="2"/>
        <v>-2.5619999999999998</v>
      </c>
      <c r="P73" s="1">
        <f t="shared" si="2"/>
        <v>-2.5619999999999998</v>
      </c>
      <c r="Q73" s="1">
        <v>130</v>
      </c>
      <c r="R73" s="1">
        <v>167</v>
      </c>
      <c r="V73" s="1">
        <v>3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">
      <c r="A74" s="1" t="s">
        <v>38</v>
      </c>
      <c r="B74" s="1" t="s">
        <v>30</v>
      </c>
      <c r="C74" s="1" t="s">
        <v>30</v>
      </c>
      <c r="D74" s="1" t="s">
        <v>32</v>
      </c>
      <c r="E74" s="1" t="s">
        <v>33</v>
      </c>
      <c r="F74" s="1">
        <v>55.552180999999997</v>
      </c>
      <c r="G74" s="1">
        <v>-133.43003200000001</v>
      </c>
      <c r="H74" s="3">
        <v>43293</v>
      </c>
      <c r="I74" s="2">
        <v>0.32152777799999999</v>
      </c>
      <c r="J74" s="1">
        <v>2</v>
      </c>
      <c r="K74" s="1">
        <v>7</v>
      </c>
      <c r="L74" s="1">
        <v>408</v>
      </c>
      <c r="M74" s="1">
        <v>409.2</v>
      </c>
      <c r="N74" s="1">
        <v>-2.14</v>
      </c>
      <c r="O74" s="1">
        <f t="shared" si="2"/>
        <v>-2.5619999999999998</v>
      </c>
      <c r="P74" s="1">
        <f t="shared" si="2"/>
        <v>-2.5619999999999998</v>
      </c>
      <c r="Q74" s="1">
        <v>114</v>
      </c>
      <c r="R74" s="1">
        <v>170</v>
      </c>
      <c r="S74" s="1">
        <v>376</v>
      </c>
      <c r="T74" s="1">
        <v>381</v>
      </c>
      <c r="U74" s="1">
        <v>430</v>
      </c>
      <c r="V74" s="1">
        <v>82</v>
      </c>
      <c r="W74" s="1">
        <v>44</v>
      </c>
      <c r="X74" s="1">
        <v>3.5</v>
      </c>
      <c r="Y74" s="1">
        <v>2</v>
      </c>
      <c r="Z74" s="1">
        <v>0</v>
      </c>
      <c r="AA74" s="1">
        <v>0</v>
      </c>
    </row>
    <row r="75" spans="1:27" x14ac:dyDescent="0.2">
      <c r="A75" s="1" t="s">
        <v>38</v>
      </c>
      <c r="B75" s="1" t="s">
        <v>30</v>
      </c>
      <c r="C75" s="1" t="s">
        <v>30</v>
      </c>
      <c r="D75" s="1" t="s">
        <v>32</v>
      </c>
      <c r="E75" s="1" t="s">
        <v>33</v>
      </c>
      <c r="F75" s="1">
        <v>55.552180999999997</v>
      </c>
      <c r="G75" s="1">
        <v>-133.43003200000001</v>
      </c>
      <c r="H75" s="3">
        <v>43293</v>
      </c>
      <c r="I75" s="2">
        <v>0.32152777799999999</v>
      </c>
      <c r="J75" s="1">
        <v>2</v>
      </c>
      <c r="K75" s="1">
        <v>8</v>
      </c>
      <c r="L75" s="1">
        <v>409</v>
      </c>
      <c r="M75" s="1">
        <v>409.2</v>
      </c>
      <c r="N75" s="1">
        <v>-2.14</v>
      </c>
      <c r="O75" s="1">
        <f t="shared" si="2"/>
        <v>-2.5619999999999998</v>
      </c>
      <c r="P75" s="1">
        <f t="shared" si="2"/>
        <v>-2.5619999999999998</v>
      </c>
      <c r="Q75" s="1">
        <v>117</v>
      </c>
      <c r="R75" s="1">
        <v>169</v>
      </c>
      <c r="S75" s="1">
        <v>377</v>
      </c>
      <c r="T75" s="1">
        <v>397</v>
      </c>
      <c r="U75" s="1">
        <v>2726</v>
      </c>
      <c r="V75" s="1">
        <v>29</v>
      </c>
      <c r="W75" s="1">
        <v>30</v>
      </c>
      <c r="X75" s="1">
        <v>1</v>
      </c>
      <c r="Y75" s="1">
        <v>1</v>
      </c>
      <c r="Z75" s="1">
        <v>0</v>
      </c>
      <c r="AA75" s="1">
        <v>0</v>
      </c>
    </row>
    <row r="76" spans="1:27" x14ac:dyDescent="0.2">
      <c r="A76" s="1" t="s">
        <v>38</v>
      </c>
      <c r="B76" s="1" t="s">
        <v>30</v>
      </c>
      <c r="C76" s="1" t="s">
        <v>30</v>
      </c>
      <c r="D76" s="1" t="s">
        <v>32</v>
      </c>
      <c r="E76" s="1" t="s">
        <v>33</v>
      </c>
      <c r="F76" s="1">
        <v>55.552180999999997</v>
      </c>
      <c r="G76" s="1">
        <v>-133.43003200000001</v>
      </c>
      <c r="H76" s="3">
        <v>43293</v>
      </c>
      <c r="I76" s="2">
        <v>0.32152777799999999</v>
      </c>
      <c r="J76" s="1">
        <v>2</v>
      </c>
      <c r="K76" s="1">
        <v>9</v>
      </c>
      <c r="L76" s="1">
        <v>410</v>
      </c>
      <c r="M76" s="1">
        <v>409.2</v>
      </c>
      <c r="N76" s="1">
        <v>-2.14</v>
      </c>
      <c r="O76" s="1">
        <f t="shared" si="2"/>
        <v>-2.5619999999999998</v>
      </c>
      <c r="P76" s="1">
        <f t="shared" si="2"/>
        <v>-2.5619999999999998</v>
      </c>
      <c r="Q76" s="1">
        <v>99</v>
      </c>
      <c r="R76" s="1">
        <v>169</v>
      </c>
      <c r="S76" s="1">
        <v>377</v>
      </c>
      <c r="T76" s="1">
        <v>398</v>
      </c>
      <c r="U76" s="1">
        <v>1727</v>
      </c>
      <c r="V76" s="1">
        <v>23</v>
      </c>
      <c r="W76" s="1">
        <v>21</v>
      </c>
      <c r="X76" s="1">
        <v>1</v>
      </c>
      <c r="Y76" s="1">
        <v>0</v>
      </c>
      <c r="Z76" s="1">
        <v>0</v>
      </c>
      <c r="AA76" s="1">
        <v>0</v>
      </c>
    </row>
    <row r="77" spans="1:27" x14ac:dyDescent="0.2">
      <c r="A77" s="1" t="s">
        <v>38</v>
      </c>
      <c r="B77" s="1" t="s">
        <v>30</v>
      </c>
      <c r="C77" s="1" t="s">
        <v>30</v>
      </c>
      <c r="D77" s="1" t="s">
        <v>32</v>
      </c>
      <c r="E77" s="1" t="s">
        <v>33</v>
      </c>
      <c r="F77" s="1">
        <v>55.552180999999997</v>
      </c>
      <c r="G77" s="1">
        <v>-133.43003200000001</v>
      </c>
      <c r="H77" s="3">
        <v>43293</v>
      </c>
      <c r="I77" s="2">
        <v>0.32152777799999999</v>
      </c>
      <c r="J77" s="1">
        <v>2</v>
      </c>
      <c r="K77" s="1">
        <v>10</v>
      </c>
      <c r="L77" s="1">
        <v>411</v>
      </c>
      <c r="M77" s="1">
        <v>409.2</v>
      </c>
      <c r="N77" s="1">
        <v>-2.14</v>
      </c>
      <c r="O77" s="1">
        <f t="shared" si="2"/>
        <v>-2.5619999999999998</v>
      </c>
      <c r="P77" s="1">
        <f t="shared" si="2"/>
        <v>-2.5619999999999998</v>
      </c>
      <c r="Q77" s="1">
        <v>106</v>
      </c>
      <c r="R77" s="1">
        <v>160</v>
      </c>
      <c r="S77" s="1">
        <v>383</v>
      </c>
      <c r="T77" s="1">
        <v>398</v>
      </c>
      <c r="U77" s="1">
        <v>1514</v>
      </c>
      <c r="V77" s="1">
        <v>48</v>
      </c>
      <c r="W77" s="1">
        <v>37</v>
      </c>
      <c r="X77" s="1">
        <v>1</v>
      </c>
      <c r="Y77" s="1">
        <v>0</v>
      </c>
      <c r="Z77" s="1">
        <v>1</v>
      </c>
      <c r="AA77" s="1">
        <v>0</v>
      </c>
    </row>
    <row r="78" spans="1:27" x14ac:dyDescent="0.2">
      <c r="A78" s="1" t="s">
        <v>38</v>
      </c>
      <c r="B78" s="1" t="s">
        <v>30</v>
      </c>
      <c r="C78" s="1" t="s">
        <v>30</v>
      </c>
      <c r="D78" s="1" t="s">
        <v>32</v>
      </c>
      <c r="E78" s="1" t="s">
        <v>33</v>
      </c>
      <c r="F78" s="1">
        <v>55.552180999999997</v>
      </c>
      <c r="G78" s="1">
        <v>-133.43003200000001</v>
      </c>
      <c r="H78" s="3">
        <v>43293</v>
      </c>
      <c r="I78" s="2">
        <v>0.32152777799999999</v>
      </c>
      <c r="J78" s="1">
        <v>2</v>
      </c>
      <c r="K78" s="1">
        <v>11</v>
      </c>
      <c r="M78" s="1">
        <v>409.2</v>
      </c>
      <c r="N78" s="1">
        <v>-2.14</v>
      </c>
      <c r="O78" s="1">
        <f t="shared" si="2"/>
        <v>-2.5619999999999998</v>
      </c>
      <c r="P78" s="1">
        <f t="shared" si="2"/>
        <v>-2.5619999999999998</v>
      </c>
      <c r="S78" s="1">
        <v>382</v>
      </c>
      <c r="T78" s="1">
        <v>393</v>
      </c>
      <c r="U78" s="1">
        <v>913</v>
      </c>
      <c r="V78" s="1">
        <v>32</v>
      </c>
      <c r="W78" s="1">
        <v>28</v>
      </c>
      <c r="X78" s="1">
        <v>1</v>
      </c>
      <c r="Y78" s="1">
        <v>0</v>
      </c>
      <c r="Z78" s="1">
        <v>0</v>
      </c>
      <c r="AA78" s="1">
        <v>0</v>
      </c>
    </row>
    <row r="79" spans="1:27" x14ac:dyDescent="0.2">
      <c r="A79" s="1" t="s">
        <v>39</v>
      </c>
      <c r="B79" s="1" t="s">
        <v>30</v>
      </c>
      <c r="C79" s="1" t="s">
        <v>30</v>
      </c>
      <c r="D79" s="1" t="s">
        <v>32</v>
      </c>
      <c r="E79" s="1" t="s">
        <v>33</v>
      </c>
      <c r="F79" s="1">
        <v>55.552180999999997</v>
      </c>
      <c r="G79" s="1">
        <v>-133.43003200000001</v>
      </c>
      <c r="H79" s="3">
        <v>43293</v>
      </c>
      <c r="I79" s="2">
        <v>0.32152777799999999</v>
      </c>
      <c r="J79" s="1">
        <v>2</v>
      </c>
      <c r="K79" s="1">
        <v>1</v>
      </c>
      <c r="L79" s="1">
        <v>410</v>
      </c>
      <c r="M79" s="1">
        <v>409.2</v>
      </c>
      <c r="N79" s="1">
        <v>-2.14</v>
      </c>
      <c r="O79" s="1">
        <f t="shared" si="2"/>
        <v>-2.5619999999999998</v>
      </c>
      <c r="P79" s="1">
        <f t="shared" si="2"/>
        <v>-2.5619999999999998</v>
      </c>
      <c r="Q79" s="1">
        <v>178</v>
      </c>
      <c r="R79" s="1">
        <v>275</v>
      </c>
      <c r="S79" s="1">
        <v>370</v>
      </c>
      <c r="T79" s="1">
        <v>383</v>
      </c>
      <c r="U79" s="1">
        <v>784</v>
      </c>
      <c r="V79" s="1">
        <v>92</v>
      </c>
      <c r="W79" s="1">
        <v>60</v>
      </c>
      <c r="X79" s="1">
        <v>2.5</v>
      </c>
      <c r="Y79" s="1">
        <v>0</v>
      </c>
      <c r="Z79" s="1">
        <v>0</v>
      </c>
      <c r="AA79" s="1">
        <v>0</v>
      </c>
    </row>
    <row r="80" spans="1:27" x14ac:dyDescent="0.2">
      <c r="A80" s="1" t="s">
        <v>39</v>
      </c>
      <c r="B80" s="1" t="s">
        <v>30</v>
      </c>
      <c r="C80" s="1" t="s">
        <v>30</v>
      </c>
      <c r="D80" s="1" t="s">
        <v>32</v>
      </c>
      <c r="E80" s="1" t="s">
        <v>33</v>
      </c>
      <c r="F80" s="1">
        <v>55.552180999999997</v>
      </c>
      <c r="G80" s="1">
        <v>-133.43003200000001</v>
      </c>
      <c r="H80" s="3">
        <v>43293</v>
      </c>
      <c r="I80" s="2">
        <v>0.32152777799999999</v>
      </c>
      <c r="J80" s="1">
        <v>2</v>
      </c>
      <c r="K80" s="1">
        <v>2</v>
      </c>
      <c r="L80" s="1">
        <v>410</v>
      </c>
      <c r="M80" s="1">
        <v>409.2</v>
      </c>
      <c r="N80" s="1">
        <v>-2.14</v>
      </c>
      <c r="O80" s="1">
        <f t="shared" si="2"/>
        <v>-2.5619999999999998</v>
      </c>
      <c r="P80" s="1">
        <f t="shared" si="2"/>
        <v>-2.5619999999999998</v>
      </c>
      <c r="Q80" s="1">
        <v>182</v>
      </c>
      <c r="R80" s="1">
        <v>270</v>
      </c>
      <c r="S80" s="1">
        <v>374</v>
      </c>
      <c r="T80" s="1">
        <v>380</v>
      </c>
      <c r="U80" s="1">
        <v>633</v>
      </c>
      <c r="V80" s="1">
        <v>49</v>
      </c>
      <c r="W80" s="1">
        <v>50</v>
      </c>
      <c r="X80" s="1">
        <v>1</v>
      </c>
      <c r="Y80" s="1">
        <v>0</v>
      </c>
      <c r="Z80" s="1">
        <v>0</v>
      </c>
      <c r="AA80" s="1">
        <v>0</v>
      </c>
    </row>
    <row r="81" spans="1:27" x14ac:dyDescent="0.2">
      <c r="A81" s="1" t="s">
        <v>39</v>
      </c>
      <c r="B81" s="1" t="s">
        <v>30</v>
      </c>
      <c r="C81" s="1" t="s">
        <v>30</v>
      </c>
      <c r="D81" s="1" t="s">
        <v>32</v>
      </c>
      <c r="E81" s="1" t="s">
        <v>33</v>
      </c>
      <c r="F81" s="1">
        <v>55.552180999999997</v>
      </c>
      <c r="G81" s="1">
        <v>-133.43003200000001</v>
      </c>
      <c r="H81" s="3">
        <v>43293</v>
      </c>
      <c r="I81" s="2">
        <v>0.32152777799999999</v>
      </c>
      <c r="J81" s="1">
        <v>2</v>
      </c>
      <c r="K81" s="1">
        <v>3</v>
      </c>
      <c r="L81" s="1">
        <v>408</v>
      </c>
      <c r="M81" s="1">
        <v>409.2</v>
      </c>
      <c r="N81" s="1">
        <v>-2.14</v>
      </c>
      <c r="O81" s="1">
        <f t="shared" si="2"/>
        <v>-2.5619999999999998</v>
      </c>
      <c r="P81" s="1">
        <f t="shared" si="2"/>
        <v>-2.5619999999999998</v>
      </c>
      <c r="Q81" s="1">
        <v>189</v>
      </c>
      <c r="R81" s="1">
        <v>271</v>
      </c>
      <c r="S81" s="1">
        <v>373</v>
      </c>
      <c r="T81" s="1">
        <v>381</v>
      </c>
      <c r="U81" s="1">
        <v>1298</v>
      </c>
      <c r="V81" s="1">
        <v>76</v>
      </c>
      <c r="W81" s="1">
        <v>58</v>
      </c>
      <c r="X81" s="1">
        <v>0.5</v>
      </c>
      <c r="Y81" s="1">
        <v>0</v>
      </c>
      <c r="Z81" s="1">
        <v>0</v>
      </c>
      <c r="AA81" s="1">
        <v>0</v>
      </c>
    </row>
    <row r="82" spans="1:27" x14ac:dyDescent="0.2">
      <c r="A82" s="1" t="s">
        <v>39</v>
      </c>
      <c r="B82" s="1" t="s">
        <v>30</v>
      </c>
      <c r="C82" s="1" t="s">
        <v>30</v>
      </c>
      <c r="D82" s="1" t="s">
        <v>32</v>
      </c>
      <c r="E82" s="1" t="s">
        <v>33</v>
      </c>
      <c r="F82" s="1">
        <v>55.552180999999997</v>
      </c>
      <c r="G82" s="1">
        <v>-133.43003200000001</v>
      </c>
      <c r="H82" s="3">
        <v>43293</v>
      </c>
      <c r="I82" s="2">
        <v>0.32152777799999999</v>
      </c>
      <c r="J82" s="1">
        <v>2</v>
      </c>
      <c r="K82" s="1">
        <v>4</v>
      </c>
      <c r="L82" s="1">
        <v>408</v>
      </c>
      <c r="M82" s="1">
        <v>409.2</v>
      </c>
      <c r="N82" s="1">
        <v>-2.14</v>
      </c>
      <c r="O82" s="1">
        <f t="shared" si="2"/>
        <v>-2.5619999999999998</v>
      </c>
      <c r="P82" s="1">
        <f t="shared" si="2"/>
        <v>-2.5619999999999998</v>
      </c>
      <c r="Q82" s="1">
        <v>183</v>
      </c>
      <c r="R82" s="1">
        <v>274</v>
      </c>
      <c r="S82" s="1">
        <v>371</v>
      </c>
      <c r="T82" s="1">
        <v>380</v>
      </c>
      <c r="U82" s="1">
        <v>602</v>
      </c>
      <c r="V82" s="1">
        <v>106</v>
      </c>
      <c r="W82" s="1">
        <v>59</v>
      </c>
      <c r="X82" s="1">
        <v>2</v>
      </c>
      <c r="Y82" s="1">
        <v>0</v>
      </c>
      <c r="Z82" s="1">
        <v>2</v>
      </c>
      <c r="AA82" s="1">
        <v>0</v>
      </c>
    </row>
    <row r="83" spans="1:27" x14ac:dyDescent="0.2">
      <c r="A83" s="1" t="s">
        <v>39</v>
      </c>
      <c r="B83" s="1" t="s">
        <v>30</v>
      </c>
      <c r="C83" s="1" t="s">
        <v>30</v>
      </c>
      <c r="D83" s="1" t="s">
        <v>32</v>
      </c>
      <c r="E83" s="1" t="s">
        <v>33</v>
      </c>
      <c r="F83" s="1">
        <v>55.552180999999997</v>
      </c>
      <c r="G83" s="1">
        <v>-133.43003200000001</v>
      </c>
      <c r="H83" s="3">
        <v>43293</v>
      </c>
      <c r="I83" s="2">
        <v>0.32152777799999999</v>
      </c>
      <c r="J83" s="1">
        <v>2</v>
      </c>
      <c r="K83" s="1">
        <v>5</v>
      </c>
      <c r="L83" s="1">
        <v>408</v>
      </c>
      <c r="M83" s="1">
        <v>409.2</v>
      </c>
      <c r="N83" s="1">
        <v>-2.14</v>
      </c>
      <c r="O83" s="1">
        <f t="shared" si="2"/>
        <v>-2.5619999999999998</v>
      </c>
      <c r="P83" s="1">
        <f t="shared" si="2"/>
        <v>-2.5619999999999998</v>
      </c>
      <c r="Q83" s="1">
        <v>186</v>
      </c>
      <c r="R83" s="1">
        <v>273</v>
      </c>
      <c r="S83" s="1">
        <v>370</v>
      </c>
      <c r="T83" s="1">
        <v>381</v>
      </c>
      <c r="U83" s="1">
        <v>604</v>
      </c>
      <c r="V83" s="1">
        <v>6</v>
      </c>
      <c r="W83" s="1">
        <v>26</v>
      </c>
      <c r="X83" s="1">
        <v>1.5</v>
      </c>
      <c r="Y83" s="1">
        <v>0</v>
      </c>
      <c r="Z83" s="1">
        <v>0</v>
      </c>
      <c r="AA83" s="1">
        <v>0</v>
      </c>
    </row>
    <row r="84" spans="1:27" x14ac:dyDescent="0.2">
      <c r="A84" s="1" t="s">
        <v>39</v>
      </c>
      <c r="B84" s="1" t="s">
        <v>30</v>
      </c>
      <c r="C84" s="1" t="s">
        <v>30</v>
      </c>
      <c r="D84" s="1" t="s">
        <v>32</v>
      </c>
      <c r="E84" s="1" t="s">
        <v>33</v>
      </c>
      <c r="F84" s="1">
        <v>55.552180999999997</v>
      </c>
      <c r="G84" s="1">
        <v>-133.43003200000001</v>
      </c>
      <c r="H84" s="3">
        <v>43293</v>
      </c>
      <c r="I84" s="2">
        <v>0.32152777799999999</v>
      </c>
      <c r="J84" s="1">
        <v>2</v>
      </c>
      <c r="K84" s="1">
        <v>6</v>
      </c>
      <c r="L84" s="1">
        <v>410</v>
      </c>
      <c r="M84" s="1">
        <v>409.2</v>
      </c>
      <c r="N84" s="1">
        <v>-2.14</v>
      </c>
      <c r="O84" s="1">
        <f t="shared" si="2"/>
        <v>-2.5619999999999998</v>
      </c>
      <c r="P84" s="1">
        <f t="shared" si="2"/>
        <v>-2.5619999999999998</v>
      </c>
      <c r="Q84" s="1">
        <v>190</v>
      </c>
      <c r="R84" s="1">
        <v>270</v>
      </c>
      <c r="V84" s="1">
        <v>3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">
      <c r="A85" s="1" t="s">
        <v>39</v>
      </c>
      <c r="B85" s="1" t="s">
        <v>30</v>
      </c>
      <c r="C85" s="1" t="s">
        <v>30</v>
      </c>
      <c r="D85" s="1" t="s">
        <v>32</v>
      </c>
      <c r="E85" s="1" t="s">
        <v>33</v>
      </c>
      <c r="F85" s="1">
        <v>55.552180999999997</v>
      </c>
      <c r="G85" s="1">
        <v>-133.43003200000001</v>
      </c>
      <c r="H85" s="3">
        <v>43293</v>
      </c>
      <c r="I85" s="2">
        <v>0.32152777799999999</v>
      </c>
      <c r="J85" s="1">
        <v>2</v>
      </c>
      <c r="K85" s="1">
        <v>7</v>
      </c>
      <c r="L85" s="1">
        <v>408</v>
      </c>
      <c r="M85" s="1">
        <v>409.2</v>
      </c>
      <c r="N85" s="1">
        <v>-2.14</v>
      </c>
      <c r="O85" s="1">
        <f t="shared" si="2"/>
        <v>-2.5619999999999998</v>
      </c>
      <c r="P85" s="1">
        <f t="shared" si="2"/>
        <v>-2.5619999999999998</v>
      </c>
      <c r="Q85" s="1">
        <v>190</v>
      </c>
      <c r="R85" s="1">
        <v>265</v>
      </c>
      <c r="S85" s="1">
        <v>376</v>
      </c>
      <c r="T85" s="1">
        <v>381</v>
      </c>
      <c r="U85" s="1">
        <v>430</v>
      </c>
      <c r="V85" s="1">
        <v>82</v>
      </c>
      <c r="W85" s="1">
        <v>44</v>
      </c>
      <c r="X85" s="1">
        <v>3.5</v>
      </c>
      <c r="Y85" s="1">
        <v>2</v>
      </c>
      <c r="Z85" s="1">
        <v>0</v>
      </c>
      <c r="AA85" s="1">
        <v>0</v>
      </c>
    </row>
    <row r="86" spans="1:27" x14ac:dyDescent="0.2">
      <c r="A86" s="1" t="s">
        <v>39</v>
      </c>
      <c r="B86" s="1" t="s">
        <v>30</v>
      </c>
      <c r="C86" s="1" t="s">
        <v>30</v>
      </c>
      <c r="D86" s="1" t="s">
        <v>32</v>
      </c>
      <c r="E86" s="1" t="s">
        <v>33</v>
      </c>
      <c r="F86" s="1">
        <v>55.552180999999997</v>
      </c>
      <c r="G86" s="1">
        <v>-133.43003200000001</v>
      </c>
      <c r="H86" s="3">
        <v>43293</v>
      </c>
      <c r="I86" s="2">
        <v>0.32152777799999999</v>
      </c>
      <c r="J86" s="1">
        <v>2</v>
      </c>
      <c r="K86" s="1">
        <v>8</v>
      </c>
      <c r="L86" s="1">
        <v>409</v>
      </c>
      <c r="M86" s="1">
        <v>409.2</v>
      </c>
      <c r="N86" s="1">
        <v>-2.14</v>
      </c>
      <c r="O86" s="1">
        <f t="shared" si="2"/>
        <v>-2.5619999999999998</v>
      </c>
      <c r="P86" s="1">
        <f t="shared" si="2"/>
        <v>-2.5619999999999998</v>
      </c>
      <c r="Q86" s="1">
        <v>190</v>
      </c>
      <c r="R86" s="1">
        <v>271</v>
      </c>
      <c r="S86" s="1">
        <v>377</v>
      </c>
      <c r="T86" s="1">
        <v>397</v>
      </c>
      <c r="U86" s="1">
        <v>2726</v>
      </c>
      <c r="V86" s="1">
        <v>29</v>
      </c>
      <c r="W86" s="1">
        <v>30</v>
      </c>
      <c r="X86" s="1">
        <v>1</v>
      </c>
      <c r="Y86" s="1">
        <v>1</v>
      </c>
      <c r="Z86" s="1">
        <v>0</v>
      </c>
      <c r="AA86" s="1">
        <v>0</v>
      </c>
    </row>
    <row r="87" spans="1:27" x14ac:dyDescent="0.2">
      <c r="A87" s="1" t="s">
        <v>39</v>
      </c>
      <c r="B87" s="1" t="s">
        <v>30</v>
      </c>
      <c r="C87" s="1" t="s">
        <v>30</v>
      </c>
      <c r="D87" s="1" t="s">
        <v>32</v>
      </c>
      <c r="E87" s="1" t="s">
        <v>33</v>
      </c>
      <c r="F87" s="1">
        <v>55.552180999999997</v>
      </c>
      <c r="G87" s="1">
        <v>-133.43003200000001</v>
      </c>
      <c r="H87" s="3">
        <v>43293</v>
      </c>
      <c r="I87" s="2">
        <v>0.32152777799999999</v>
      </c>
      <c r="J87" s="1">
        <v>2</v>
      </c>
      <c r="K87" s="1">
        <v>9</v>
      </c>
      <c r="L87" s="1">
        <v>410</v>
      </c>
      <c r="M87" s="1">
        <v>409.2</v>
      </c>
      <c r="N87" s="1">
        <v>-2.14</v>
      </c>
      <c r="O87" s="1">
        <f t="shared" si="2"/>
        <v>-2.5619999999999998</v>
      </c>
      <c r="P87" s="1">
        <f t="shared" si="2"/>
        <v>-2.5619999999999998</v>
      </c>
      <c r="Q87" s="1">
        <v>185</v>
      </c>
      <c r="R87" s="1">
        <v>263</v>
      </c>
      <c r="S87" s="1">
        <v>377</v>
      </c>
      <c r="T87" s="1">
        <v>398</v>
      </c>
      <c r="U87" s="1">
        <v>1727</v>
      </c>
      <c r="V87" s="1">
        <v>23</v>
      </c>
      <c r="W87" s="1">
        <v>21</v>
      </c>
      <c r="X87" s="1">
        <v>1</v>
      </c>
      <c r="Y87" s="1">
        <v>0</v>
      </c>
      <c r="Z87" s="1">
        <v>0</v>
      </c>
      <c r="AA87" s="1">
        <v>0</v>
      </c>
    </row>
    <row r="88" spans="1:27" x14ac:dyDescent="0.2">
      <c r="A88" s="1" t="s">
        <v>39</v>
      </c>
      <c r="B88" s="1" t="s">
        <v>30</v>
      </c>
      <c r="C88" s="1" t="s">
        <v>30</v>
      </c>
      <c r="D88" s="1" t="s">
        <v>32</v>
      </c>
      <c r="E88" s="1" t="s">
        <v>33</v>
      </c>
      <c r="F88" s="1">
        <v>55.552180999999997</v>
      </c>
      <c r="G88" s="1">
        <v>-133.43003200000001</v>
      </c>
      <c r="H88" s="3">
        <v>43293</v>
      </c>
      <c r="I88" s="2">
        <v>0.32152777799999999</v>
      </c>
      <c r="J88" s="1">
        <v>2</v>
      </c>
      <c r="K88" s="1">
        <v>10</v>
      </c>
      <c r="L88" s="1">
        <v>411</v>
      </c>
      <c r="M88" s="1">
        <v>409.2</v>
      </c>
      <c r="N88" s="1">
        <v>-2.14</v>
      </c>
      <c r="O88" s="1">
        <f t="shared" si="2"/>
        <v>-2.5619999999999998</v>
      </c>
      <c r="P88" s="1">
        <f t="shared" si="2"/>
        <v>-2.5619999999999998</v>
      </c>
      <c r="Q88" s="1">
        <v>195</v>
      </c>
      <c r="R88" s="1">
        <v>265</v>
      </c>
      <c r="S88" s="1">
        <v>383</v>
      </c>
      <c r="T88" s="1">
        <v>398</v>
      </c>
      <c r="U88" s="1">
        <v>1514</v>
      </c>
      <c r="V88" s="1">
        <v>48</v>
      </c>
      <c r="W88" s="1">
        <v>37</v>
      </c>
      <c r="X88" s="1">
        <v>1</v>
      </c>
      <c r="Y88" s="1">
        <v>0</v>
      </c>
      <c r="Z88" s="1">
        <v>1</v>
      </c>
      <c r="AA88" s="1">
        <v>0</v>
      </c>
    </row>
    <row r="89" spans="1:27" x14ac:dyDescent="0.2">
      <c r="A89" s="1" t="s">
        <v>39</v>
      </c>
      <c r="B89" s="1" t="s">
        <v>30</v>
      </c>
      <c r="C89" s="1" t="s">
        <v>30</v>
      </c>
      <c r="D89" s="1" t="s">
        <v>32</v>
      </c>
      <c r="E89" s="1" t="s">
        <v>33</v>
      </c>
      <c r="F89" s="1">
        <v>55.552180999999997</v>
      </c>
      <c r="G89" s="1">
        <v>-133.43003200000001</v>
      </c>
      <c r="H89" s="3">
        <v>43293</v>
      </c>
      <c r="I89" s="2">
        <v>0.32152777799999999</v>
      </c>
      <c r="J89" s="1">
        <v>2</v>
      </c>
      <c r="K89" s="1">
        <v>11</v>
      </c>
      <c r="M89" s="1">
        <v>409.2</v>
      </c>
      <c r="N89" s="1">
        <v>-2.14</v>
      </c>
      <c r="O89" s="1">
        <f t="shared" si="2"/>
        <v>-2.5619999999999998</v>
      </c>
      <c r="P89" s="1">
        <f t="shared" si="2"/>
        <v>-2.5619999999999998</v>
      </c>
      <c r="S89" s="1">
        <v>382</v>
      </c>
      <c r="T89" s="1">
        <v>393</v>
      </c>
      <c r="U89" s="1">
        <v>913</v>
      </c>
      <c r="V89" s="1">
        <v>32</v>
      </c>
      <c r="W89" s="1">
        <v>28</v>
      </c>
      <c r="X89" s="1">
        <v>1</v>
      </c>
      <c r="Y89" s="1">
        <v>0</v>
      </c>
      <c r="Z89" s="1">
        <v>0</v>
      </c>
      <c r="AA89" s="1">
        <v>0</v>
      </c>
    </row>
    <row r="90" spans="1:27" x14ac:dyDescent="0.2">
      <c r="A90" s="1" t="s">
        <v>40</v>
      </c>
      <c r="B90" s="1" t="s">
        <v>25</v>
      </c>
      <c r="C90" s="1" t="s">
        <v>25</v>
      </c>
      <c r="D90" s="1" t="s">
        <v>26</v>
      </c>
      <c r="E90" s="1" t="s">
        <v>33</v>
      </c>
      <c r="F90" s="1">
        <v>55.192860000000003</v>
      </c>
      <c r="G90" s="1">
        <v>-132.9</v>
      </c>
      <c r="H90" s="3">
        <v>43265</v>
      </c>
      <c r="I90" s="2">
        <v>0.36458333300000001</v>
      </c>
      <c r="J90" s="1">
        <v>1</v>
      </c>
      <c r="K90" s="1">
        <v>1</v>
      </c>
      <c r="L90" s="1">
        <v>430</v>
      </c>
      <c r="M90" s="1">
        <v>428.18181820000001</v>
      </c>
      <c r="N90" s="1">
        <v>-2.44</v>
      </c>
      <c r="P90" s="1">
        <v>-2.2799999999999998</v>
      </c>
      <c r="S90" s="1">
        <v>380</v>
      </c>
      <c r="T90" s="1">
        <v>386</v>
      </c>
      <c r="U90" s="1">
        <v>143</v>
      </c>
      <c r="V90" s="1">
        <v>92</v>
      </c>
      <c r="W90" s="1">
        <v>0</v>
      </c>
      <c r="X90" s="1">
        <v>6</v>
      </c>
      <c r="Y90" s="1">
        <v>0</v>
      </c>
      <c r="Z90" s="1">
        <v>0</v>
      </c>
      <c r="AA90" s="1">
        <v>0</v>
      </c>
    </row>
    <row r="91" spans="1:27" x14ac:dyDescent="0.2">
      <c r="A91" s="1" t="s">
        <v>40</v>
      </c>
      <c r="B91" s="1" t="s">
        <v>25</v>
      </c>
      <c r="C91" s="1" t="s">
        <v>25</v>
      </c>
      <c r="D91" s="1" t="s">
        <v>26</v>
      </c>
      <c r="E91" s="1" t="s">
        <v>33</v>
      </c>
      <c r="F91" s="1">
        <v>55.192860000000003</v>
      </c>
      <c r="G91" s="1">
        <v>-132.9</v>
      </c>
      <c r="H91" s="3">
        <v>43265</v>
      </c>
      <c r="I91" s="2">
        <v>0.36458333300000001</v>
      </c>
      <c r="J91" s="1">
        <v>1</v>
      </c>
      <c r="K91" s="1">
        <v>2</v>
      </c>
      <c r="L91" s="1">
        <v>427</v>
      </c>
      <c r="M91" s="1">
        <v>428.18181820000001</v>
      </c>
      <c r="N91" s="1">
        <v>-2.44</v>
      </c>
      <c r="P91" s="1">
        <v>-2.2799999999999998</v>
      </c>
      <c r="Q91" s="1">
        <v>141</v>
      </c>
      <c r="R91" s="1">
        <v>225</v>
      </c>
      <c r="S91" s="1">
        <v>383</v>
      </c>
      <c r="T91" s="1">
        <v>390</v>
      </c>
      <c r="U91" s="1">
        <v>110</v>
      </c>
      <c r="V91" s="1">
        <v>114</v>
      </c>
      <c r="W91" s="1">
        <v>30</v>
      </c>
      <c r="X91" s="1">
        <v>33</v>
      </c>
      <c r="Y91" s="1">
        <v>1</v>
      </c>
      <c r="Z91" s="1">
        <v>0</v>
      </c>
      <c r="AA91" s="1">
        <v>0</v>
      </c>
    </row>
    <row r="92" spans="1:27" x14ac:dyDescent="0.2">
      <c r="A92" s="1" t="s">
        <v>40</v>
      </c>
      <c r="B92" s="1" t="s">
        <v>25</v>
      </c>
      <c r="C92" s="1" t="s">
        <v>25</v>
      </c>
      <c r="D92" s="1" t="s">
        <v>26</v>
      </c>
      <c r="E92" s="1" t="s">
        <v>33</v>
      </c>
      <c r="F92" s="1">
        <v>55.192860000000003</v>
      </c>
      <c r="G92" s="1">
        <v>-132.9</v>
      </c>
      <c r="H92" s="3">
        <v>43265</v>
      </c>
      <c r="I92" s="2">
        <v>0.36458333300000001</v>
      </c>
      <c r="J92" s="1">
        <v>1</v>
      </c>
      <c r="K92" s="1">
        <v>3</v>
      </c>
      <c r="L92" s="1">
        <v>430</v>
      </c>
      <c r="M92" s="1">
        <v>428.18181820000001</v>
      </c>
      <c r="N92" s="1">
        <v>-2.44</v>
      </c>
      <c r="P92" s="1">
        <v>-2.2799999999999998</v>
      </c>
      <c r="Q92" s="1">
        <v>141</v>
      </c>
      <c r="R92" s="1">
        <v>232</v>
      </c>
      <c r="S92" s="1">
        <v>385</v>
      </c>
      <c r="T92" s="1">
        <v>390</v>
      </c>
      <c r="U92" s="1">
        <v>115</v>
      </c>
      <c r="V92" s="1">
        <v>88</v>
      </c>
      <c r="W92" s="1">
        <v>65</v>
      </c>
      <c r="X92" s="1">
        <v>0</v>
      </c>
      <c r="Y92" s="1">
        <v>1</v>
      </c>
      <c r="Z92" s="1">
        <v>1</v>
      </c>
      <c r="AA92" s="1">
        <v>0</v>
      </c>
    </row>
    <row r="93" spans="1:27" x14ac:dyDescent="0.2">
      <c r="A93" s="1" t="s">
        <v>40</v>
      </c>
      <c r="B93" s="1" t="s">
        <v>25</v>
      </c>
      <c r="C93" s="1" t="s">
        <v>25</v>
      </c>
      <c r="D93" s="1" t="s">
        <v>26</v>
      </c>
      <c r="E93" s="1" t="s">
        <v>33</v>
      </c>
      <c r="F93" s="1">
        <v>55.192860000000003</v>
      </c>
      <c r="G93" s="1">
        <v>-132.9</v>
      </c>
      <c r="H93" s="3">
        <v>43265</v>
      </c>
      <c r="I93" s="2">
        <v>0.36458333300000001</v>
      </c>
      <c r="J93" s="1">
        <v>1</v>
      </c>
      <c r="K93" s="1">
        <v>4</v>
      </c>
      <c r="L93" s="1">
        <v>430</v>
      </c>
      <c r="M93" s="1">
        <v>428.18181820000001</v>
      </c>
      <c r="N93" s="1">
        <v>-2.44</v>
      </c>
      <c r="P93" s="1">
        <v>-2.2799999999999998</v>
      </c>
      <c r="Q93" s="1">
        <v>138</v>
      </c>
      <c r="R93" s="1">
        <v>235</v>
      </c>
      <c r="S93" s="1">
        <v>396</v>
      </c>
      <c r="T93" s="1">
        <v>400</v>
      </c>
      <c r="U93" s="1">
        <v>126</v>
      </c>
      <c r="V93" s="1">
        <v>112</v>
      </c>
      <c r="W93" s="1">
        <v>89</v>
      </c>
      <c r="X93" s="1">
        <v>16</v>
      </c>
      <c r="Y93" s="1">
        <v>1</v>
      </c>
      <c r="Z93" s="1">
        <v>3</v>
      </c>
      <c r="AA93" s="1">
        <v>0</v>
      </c>
    </row>
    <row r="94" spans="1:27" x14ac:dyDescent="0.2">
      <c r="A94" s="1" t="s">
        <v>40</v>
      </c>
      <c r="B94" s="1" t="s">
        <v>25</v>
      </c>
      <c r="C94" s="1" t="s">
        <v>25</v>
      </c>
      <c r="D94" s="1" t="s">
        <v>26</v>
      </c>
      <c r="E94" s="1" t="s">
        <v>33</v>
      </c>
      <c r="F94" s="1">
        <v>55.192860000000003</v>
      </c>
      <c r="G94" s="1">
        <v>-132.9</v>
      </c>
      <c r="H94" s="3">
        <v>43265</v>
      </c>
      <c r="I94" s="2">
        <v>0.36458333300000001</v>
      </c>
      <c r="J94" s="1">
        <v>1</v>
      </c>
      <c r="K94" s="1">
        <v>5</v>
      </c>
      <c r="L94" s="1">
        <v>430</v>
      </c>
      <c r="M94" s="1">
        <v>428.18181820000001</v>
      </c>
      <c r="N94" s="1">
        <v>-2.44</v>
      </c>
      <c r="P94" s="1">
        <v>-2.2799999999999998</v>
      </c>
      <c r="Q94" s="1">
        <v>147</v>
      </c>
      <c r="R94" s="1">
        <v>235</v>
      </c>
      <c r="S94" s="1">
        <v>404</v>
      </c>
      <c r="T94" s="1">
        <v>406</v>
      </c>
      <c r="U94" s="1">
        <v>19</v>
      </c>
      <c r="V94" s="1">
        <v>86</v>
      </c>
      <c r="W94" s="1">
        <v>62</v>
      </c>
      <c r="X94" s="1">
        <v>33</v>
      </c>
      <c r="Y94" s="1">
        <v>2</v>
      </c>
      <c r="Z94" s="1">
        <v>0</v>
      </c>
      <c r="AA94" s="1">
        <v>0</v>
      </c>
    </row>
    <row r="95" spans="1:27" x14ac:dyDescent="0.2">
      <c r="A95" s="1" t="s">
        <v>40</v>
      </c>
      <c r="B95" s="1" t="s">
        <v>25</v>
      </c>
      <c r="C95" s="1" t="s">
        <v>25</v>
      </c>
      <c r="D95" s="1" t="s">
        <v>26</v>
      </c>
      <c r="E95" s="1" t="s">
        <v>33</v>
      </c>
      <c r="F95" s="1">
        <v>55.192860000000003</v>
      </c>
      <c r="G95" s="1">
        <v>-132.9</v>
      </c>
      <c r="H95" s="3">
        <v>43265</v>
      </c>
      <c r="I95" s="2">
        <v>0.36458333300000001</v>
      </c>
      <c r="J95" s="1">
        <v>1</v>
      </c>
      <c r="K95" s="1">
        <v>6</v>
      </c>
      <c r="L95" s="1">
        <v>426</v>
      </c>
      <c r="M95" s="1">
        <v>428.18181820000001</v>
      </c>
      <c r="N95" s="1">
        <v>-2.44</v>
      </c>
      <c r="P95" s="1">
        <v>-2.2799999999999998</v>
      </c>
      <c r="Q95" s="1">
        <v>137</v>
      </c>
      <c r="R95" s="1">
        <v>229</v>
      </c>
      <c r="S95" s="1">
        <v>404</v>
      </c>
      <c r="T95" s="1">
        <v>410</v>
      </c>
      <c r="U95" s="1">
        <v>109</v>
      </c>
      <c r="V95" s="1">
        <v>78</v>
      </c>
      <c r="W95" s="1">
        <v>37</v>
      </c>
      <c r="X95" s="1">
        <v>22</v>
      </c>
      <c r="Y95" s="1">
        <v>2</v>
      </c>
      <c r="Z95" s="1">
        <v>0</v>
      </c>
      <c r="AA95" s="1">
        <v>0</v>
      </c>
    </row>
    <row r="96" spans="1:27" x14ac:dyDescent="0.2">
      <c r="A96" s="1" t="s">
        <v>40</v>
      </c>
      <c r="B96" s="1" t="s">
        <v>25</v>
      </c>
      <c r="C96" s="1" t="s">
        <v>25</v>
      </c>
      <c r="D96" s="1" t="s">
        <v>26</v>
      </c>
      <c r="E96" s="1" t="s">
        <v>33</v>
      </c>
      <c r="F96" s="1">
        <v>55.192860000000003</v>
      </c>
      <c r="G96" s="1">
        <v>-132.9</v>
      </c>
      <c r="H96" s="3">
        <v>43265</v>
      </c>
      <c r="I96" s="2">
        <v>0.36458333300000001</v>
      </c>
      <c r="J96" s="1">
        <v>1</v>
      </c>
      <c r="K96" s="1">
        <v>7</v>
      </c>
      <c r="L96" s="1">
        <v>429</v>
      </c>
      <c r="M96" s="1">
        <v>428.18181820000001</v>
      </c>
      <c r="N96" s="1">
        <v>-2.44</v>
      </c>
      <c r="P96" s="1">
        <v>-2.2799999999999998</v>
      </c>
      <c r="Q96" s="1">
        <v>125</v>
      </c>
      <c r="R96" s="1">
        <v>239</v>
      </c>
      <c r="S96" s="1">
        <v>413</v>
      </c>
      <c r="T96" s="1">
        <v>415</v>
      </c>
      <c r="U96" s="1">
        <v>46</v>
      </c>
      <c r="V96" s="1">
        <v>99</v>
      </c>
      <c r="W96" s="1">
        <v>72</v>
      </c>
      <c r="X96" s="1">
        <v>26</v>
      </c>
      <c r="Y96" s="1">
        <v>1</v>
      </c>
      <c r="Z96" s="1">
        <v>1</v>
      </c>
      <c r="AA96" s="1">
        <v>0</v>
      </c>
    </row>
    <row r="97" spans="1:27" x14ac:dyDescent="0.2">
      <c r="A97" s="1" t="s">
        <v>40</v>
      </c>
      <c r="B97" s="1" t="s">
        <v>25</v>
      </c>
      <c r="C97" s="1" t="s">
        <v>25</v>
      </c>
      <c r="D97" s="1" t="s">
        <v>26</v>
      </c>
      <c r="E97" s="1" t="s">
        <v>33</v>
      </c>
      <c r="F97" s="1">
        <v>55.192860000000003</v>
      </c>
      <c r="G97" s="1">
        <v>-132.9</v>
      </c>
      <c r="H97" s="3">
        <v>43265</v>
      </c>
      <c r="I97" s="2">
        <v>0.36458333300000001</v>
      </c>
      <c r="J97" s="1">
        <v>1</v>
      </c>
      <c r="K97" s="1">
        <v>8</v>
      </c>
      <c r="L97" s="1">
        <v>428</v>
      </c>
      <c r="M97" s="1">
        <v>428.18181820000001</v>
      </c>
      <c r="N97" s="1">
        <v>-2.44</v>
      </c>
      <c r="P97" s="1">
        <v>-2.2799999999999998</v>
      </c>
      <c r="Q97" s="1">
        <v>127</v>
      </c>
      <c r="R97" s="1">
        <v>244</v>
      </c>
      <c r="S97" s="1">
        <v>413</v>
      </c>
      <c r="T97" s="1">
        <v>420</v>
      </c>
      <c r="U97" s="1">
        <v>106</v>
      </c>
      <c r="V97" s="1">
        <v>67</v>
      </c>
      <c r="W97" s="1">
        <v>42</v>
      </c>
      <c r="X97" s="1">
        <v>26</v>
      </c>
      <c r="Y97" s="1">
        <v>0</v>
      </c>
      <c r="Z97" s="1">
        <v>0</v>
      </c>
      <c r="AA97" s="1">
        <v>0</v>
      </c>
    </row>
    <row r="98" spans="1:27" x14ac:dyDescent="0.2">
      <c r="A98" s="1" t="s">
        <v>40</v>
      </c>
      <c r="B98" s="1" t="s">
        <v>25</v>
      </c>
      <c r="C98" s="1" t="s">
        <v>25</v>
      </c>
      <c r="D98" s="1" t="s">
        <v>26</v>
      </c>
      <c r="E98" s="1" t="s">
        <v>33</v>
      </c>
      <c r="F98" s="1">
        <v>55.192860000000003</v>
      </c>
      <c r="G98" s="1">
        <v>-132.9</v>
      </c>
      <c r="H98" s="3">
        <v>43265</v>
      </c>
      <c r="I98" s="2">
        <v>0.36458333300000001</v>
      </c>
      <c r="J98" s="1">
        <v>1</v>
      </c>
      <c r="K98" s="1">
        <v>9</v>
      </c>
      <c r="L98" s="1">
        <v>428</v>
      </c>
      <c r="M98" s="1">
        <v>428.18181820000001</v>
      </c>
      <c r="N98" s="1">
        <v>-2.44</v>
      </c>
      <c r="P98" s="1">
        <v>-2.2799999999999998</v>
      </c>
      <c r="Q98" s="1">
        <v>118</v>
      </c>
      <c r="R98" s="1">
        <v>239</v>
      </c>
      <c r="S98" s="1">
        <v>407</v>
      </c>
      <c r="T98" s="1">
        <v>408</v>
      </c>
      <c r="U98" s="1">
        <v>31</v>
      </c>
      <c r="V98" s="1">
        <v>44</v>
      </c>
      <c r="W98" s="1">
        <v>80</v>
      </c>
      <c r="X98" s="1">
        <v>30</v>
      </c>
      <c r="Y98" s="1">
        <v>0</v>
      </c>
      <c r="Z98" s="1">
        <v>0</v>
      </c>
      <c r="AA98" s="1">
        <v>0</v>
      </c>
    </row>
    <row r="99" spans="1:27" x14ac:dyDescent="0.2">
      <c r="A99" s="1" t="s">
        <v>40</v>
      </c>
      <c r="B99" s="1" t="s">
        <v>25</v>
      </c>
      <c r="C99" s="1" t="s">
        <v>25</v>
      </c>
      <c r="D99" s="1" t="s">
        <v>26</v>
      </c>
      <c r="E99" s="1" t="s">
        <v>33</v>
      </c>
      <c r="F99" s="1">
        <v>55.192860000000003</v>
      </c>
      <c r="G99" s="1">
        <v>-132.9</v>
      </c>
      <c r="H99" s="3">
        <v>43265</v>
      </c>
      <c r="I99" s="2">
        <v>0.36458333300000001</v>
      </c>
      <c r="J99" s="1">
        <v>1</v>
      </c>
      <c r="K99" s="1">
        <v>10</v>
      </c>
      <c r="L99" s="1">
        <v>426</v>
      </c>
      <c r="M99" s="1">
        <v>428.18181820000001</v>
      </c>
      <c r="N99" s="1">
        <v>-2.44</v>
      </c>
      <c r="P99" s="1">
        <v>-2.2799999999999998</v>
      </c>
      <c r="Q99" s="1">
        <v>111</v>
      </c>
      <c r="R99" s="1">
        <v>245</v>
      </c>
      <c r="S99" s="1">
        <v>400</v>
      </c>
      <c r="T99" s="1">
        <v>408</v>
      </c>
      <c r="U99" s="1">
        <v>111</v>
      </c>
      <c r="V99" s="1">
        <v>62</v>
      </c>
      <c r="W99" s="1">
        <v>48</v>
      </c>
      <c r="X99" s="1">
        <v>6</v>
      </c>
      <c r="Y99" s="1">
        <v>0</v>
      </c>
      <c r="Z99" s="1">
        <v>1</v>
      </c>
      <c r="AA99" s="1">
        <v>0</v>
      </c>
    </row>
    <row r="100" spans="1:27" x14ac:dyDescent="0.2">
      <c r="A100" s="1" t="s">
        <v>40</v>
      </c>
      <c r="B100" s="1" t="s">
        <v>25</v>
      </c>
      <c r="C100" s="1" t="s">
        <v>25</v>
      </c>
      <c r="D100" s="1" t="s">
        <v>26</v>
      </c>
      <c r="E100" s="1" t="s">
        <v>33</v>
      </c>
      <c r="F100" s="1">
        <v>55.192860000000003</v>
      </c>
      <c r="G100" s="1">
        <v>-132.9</v>
      </c>
      <c r="H100" s="3">
        <v>43265</v>
      </c>
      <c r="I100" s="2">
        <v>0.36458333300000001</v>
      </c>
      <c r="J100" s="1">
        <v>1</v>
      </c>
      <c r="K100" s="1">
        <v>11</v>
      </c>
      <c r="L100" s="1">
        <v>426</v>
      </c>
      <c r="M100" s="1">
        <v>428.18181820000001</v>
      </c>
      <c r="N100" s="1">
        <v>-2.44</v>
      </c>
      <c r="P100" s="1">
        <v>-2.2799999999999998</v>
      </c>
      <c r="Q100" s="1">
        <v>109</v>
      </c>
      <c r="R100" s="1">
        <v>241</v>
      </c>
      <c r="S100" s="1">
        <v>400</v>
      </c>
      <c r="T100" s="1">
        <v>406</v>
      </c>
      <c r="U100" s="1">
        <v>132</v>
      </c>
      <c r="V100" s="1">
        <v>80</v>
      </c>
      <c r="W100" s="1">
        <v>53</v>
      </c>
      <c r="X100" s="1">
        <v>17</v>
      </c>
      <c r="Y100" s="1">
        <v>0</v>
      </c>
      <c r="Z100" s="1">
        <v>0</v>
      </c>
      <c r="AA100" s="1">
        <v>0</v>
      </c>
    </row>
    <row r="101" spans="1:27" x14ac:dyDescent="0.2">
      <c r="A101" s="1" t="s">
        <v>41</v>
      </c>
      <c r="B101" s="1" t="s">
        <v>30</v>
      </c>
      <c r="C101" s="1" t="s">
        <v>30</v>
      </c>
      <c r="D101" s="1" t="s">
        <v>32</v>
      </c>
      <c r="E101" s="1" t="s">
        <v>35</v>
      </c>
      <c r="F101" s="1">
        <v>55.740264000000003</v>
      </c>
      <c r="G101" s="1">
        <v>-133.311306</v>
      </c>
      <c r="H101" s="3">
        <v>43251</v>
      </c>
      <c r="I101" s="2">
        <v>0.42222222199999998</v>
      </c>
      <c r="J101" s="1">
        <v>1</v>
      </c>
      <c r="K101" s="1">
        <v>1</v>
      </c>
      <c r="L101" s="1">
        <v>386</v>
      </c>
      <c r="M101" s="1">
        <v>385.2</v>
      </c>
      <c r="N101" s="1">
        <v>-0.28000000000000003</v>
      </c>
      <c r="O101" s="1">
        <v>-0.28000000000000003</v>
      </c>
      <c r="P101" s="1">
        <v>-0.28000000000000003</v>
      </c>
      <c r="Q101" s="1">
        <v>160</v>
      </c>
      <c r="R101" s="1">
        <v>234</v>
      </c>
      <c r="S101" s="1">
        <v>388</v>
      </c>
      <c r="T101" s="1">
        <v>407</v>
      </c>
      <c r="U101" s="1">
        <v>397</v>
      </c>
      <c r="V101" s="1">
        <v>66</v>
      </c>
      <c r="W101" s="1">
        <v>47</v>
      </c>
      <c r="X101" s="1">
        <v>6</v>
      </c>
      <c r="Y101" s="1">
        <v>0</v>
      </c>
      <c r="Z101" s="1">
        <v>0</v>
      </c>
      <c r="AA101" s="1">
        <v>0</v>
      </c>
    </row>
    <row r="102" spans="1:27" x14ac:dyDescent="0.2">
      <c r="A102" s="1" t="s">
        <v>41</v>
      </c>
      <c r="B102" s="1" t="s">
        <v>30</v>
      </c>
      <c r="C102" s="1" t="s">
        <v>30</v>
      </c>
      <c r="D102" s="1" t="s">
        <v>32</v>
      </c>
      <c r="E102" s="1" t="s">
        <v>35</v>
      </c>
      <c r="F102" s="1">
        <v>55.740264000000003</v>
      </c>
      <c r="G102" s="1">
        <v>-133.311306</v>
      </c>
      <c r="H102" s="3">
        <v>43251</v>
      </c>
      <c r="I102" s="2">
        <v>0.42222222199999998</v>
      </c>
      <c r="J102" s="1">
        <v>1</v>
      </c>
      <c r="K102" s="1">
        <v>2</v>
      </c>
      <c r="L102" s="1">
        <v>386</v>
      </c>
      <c r="M102" s="1">
        <v>385.2</v>
      </c>
      <c r="N102" s="1">
        <v>-0.28000000000000003</v>
      </c>
      <c r="O102" s="1">
        <v>-0.28000000000000003</v>
      </c>
      <c r="P102" s="1">
        <v>-0.28000000000000003</v>
      </c>
      <c r="Q102" s="1">
        <v>169</v>
      </c>
      <c r="R102" s="1">
        <v>235</v>
      </c>
      <c r="S102" s="1">
        <v>398</v>
      </c>
      <c r="T102" s="1">
        <v>408</v>
      </c>
      <c r="U102" s="1">
        <v>208</v>
      </c>
      <c r="V102" s="1">
        <v>61</v>
      </c>
      <c r="W102" s="1">
        <v>44</v>
      </c>
      <c r="X102" s="1">
        <v>2</v>
      </c>
      <c r="Y102" s="1">
        <v>0</v>
      </c>
      <c r="Z102" s="1">
        <v>0</v>
      </c>
      <c r="AA102" s="1">
        <v>0</v>
      </c>
    </row>
    <row r="103" spans="1:27" x14ac:dyDescent="0.2">
      <c r="A103" s="1" t="s">
        <v>41</v>
      </c>
      <c r="B103" s="1" t="s">
        <v>30</v>
      </c>
      <c r="C103" s="1" t="s">
        <v>30</v>
      </c>
      <c r="D103" s="1" t="s">
        <v>32</v>
      </c>
      <c r="E103" s="1" t="s">
        <v>35</v>
      </c>
      <c r="F103" s="1">
        <v>55.740264000000003</v>
      </c>
      <c r="G103" s="1">
        <v>-133.311306</v>
      </c>
      <c r="H103" s="3">
        <v>43251</v>
      </c>
      <c r="I103" s="2">
        <v>0.42222222199999998</v>
      </c>
      <c r="J103" s="1">
        <v>1</v>
      </c>
      <c r="K103" s="1">
        <v>3</v>
      </c>
      <c r="L103" s="1">
        <v>386</v>
      </c>
      <c r="M103" s="1">
        <v>385.2</v>
      </c>
      <c r="N103" s="1">
        <v>-0.28000000000000003</v>
      </c>
      <c r="O103" s="1">
        <v>-0.28000000000000003</v>
      </c>
      <c r="P103" s="1">
        <v>-0.28000000000000003</v>
      </c>
      <c r="Q103" s="1">
        <v>170</v>
      </c>
      <c r="R103" s="1">
        <v>231</v>
      </c>
      <c r="S103" s="1">
        <v>393</v>
      </c>
      <c r="T103" s="1">
        <v>409</v>
      </c>
      <c r="U103" s="1">
        <v>317</v>
      </c>
      <c r="V103" s="1">
        <v>52</v>
      </c>
      <c r="W103" s="1">
        <v>32</v>
      </c>
      <c r="X103" s="1">
        <v>4</v>
      </c>
      <c r="Y103" s="1">
        <v>0</v>
      </c>
      <c r="Z103" s="1">
        <v>0</v>
      </c>
      <c r="AA103" s="1">
        <v>0</v>
      </c>
    </row>
    <row r="104" spans="1:27" x14ac:dyDescent="0.2">
      <c r="A104" s="1" t="s">
        <v>41</v>
      </c>
      <c r="B104" s="1" t="s">
        <v>30</v>
      </c>
      <c r="C104" s="1" t="s">
        <v>30</v>
      </c>
      <c r="D104" s="1" t="s">
        <v>32</v>
      </c>
      <c r="E104" s="1" t="s">
        <v>35</v>
      </c>
      <c r="F104" s="1">
        <v>55.740264000000003</v>
      </c>
      <c r="G104" s="1">
        <v>-133.311306</v>
      </c>
      <c r="H104" s="3">
        <v>43251</v>
      </c>
      <c r="I104" s="2">
        <v>0.42222222199999998</v>
      </c>
      <c r="J104" s="1">
        <v>1</v>
      </c>
      <c r="K104" s="1">
        <v>4</v>
      </c>
      <c r="L104" s="1">
        <v>386</v>
      </c>
      <c r="M104" s="1">
        <v>385.2</v>
      </c>
      <c r="N104" s="1">
        <v>-0.28000000000000003</v>
      </c>
      <c r="O104" s="1">
        <v>-0.28000000000000003</v>
      </c>
      <c r="P104" s="1">
        <v>-0.28000000000000003</v>
      </c>
      <c r="Q104" s="1">
        <v>187</v>
      </c>
      <c r="R104" s="1">
        <v>235</v>
      </c>
      <c r="S104" s="1">
        <v>388</v>
      </c>
      <c r="T104" s="1">
        <v>396</v>
      </c>
      <c r="U104" s="1">
        <v>190</v>
      </c>
      <c r="V104" s="1">
        <v>58</v>
      </c>
      <c r="W104" s="1">
        <v>49</v>
      </c>
      <c r="X104" s="1">
        <v>1</v>
      </c>
      <c r="Y104" s="1">
        <v>1</v>
      </c>
      <c r="Z104" s="1">
        <v>1</v>
      </c>
      <c r="AA104" s="1">
        <v>0</v>
      </c>
    </row>
    <row r="105" spans="1:27" x14ac:dyDescent="0.2">
      <c r="A105" s="1" t="s">
        <v>41</v>
      </c>
      <c r="B105" s="1" t="s">
        <v>30</v>
      </c>
      <c r="C105" s="1" t="s">
        <v>30</v>
      </c>
      <c r="D105" s="1" t="s">
        <v>32</v>
      </c>
      <c r="E105" s="1" t="s">
        <v>35</v>
      </c>
      <c r="F105" s="1">
        <v>55.740264000000003</v>
      </c>
      <c r="G105" s="1">
        <v>-133.311306</v>
      </c>
      <c r="H105" s="3">
        <v>43251</v>
      </c>
      <c r="I105" s="2">
        <v>0.42222222199999998</v>
      </c>
      <c r="J105" s="1">
        <v>1</v>
      </c>
      <c r="K105" s="1">
        <v>5</v>
      </c>
      <c r="L105" s="1">
        <v>385</v>
      </c>
      <c r="M105" s="1">
        <v>385.2</v>
      </c>
      <c r="N105" s="1">
        <v>-0.28000000000000003</v>
      </c>
      <c r="O105" s="1">
        <v>-0.28000000000000003</v>
      </c>
      <c r="P105" s="1">
        <v>-0.28000000000000003</v>
      </c>
      <c r="Q105" s="1">
        <v>166</v>
      </c>
      <c r="R105" s="1">
        <v>235</v>
      </c>
      <c r="S105" s="1">
        <v>385</v>
      </c>
      <c r="T105" s="1">
        <v>407</v>
      </c>
      <c r="U105" s="1">
        <v>395</v>
      </c>
      <c r="V105" s="1">
        <v>45</v>
      </c>
      <c r="W105" s="1">
        <v>72</v>
      </c>
      <c r="X105" s="1">
        <v>22</v>
      </c>
      <c r="Y105" s="1">
        <v>0</v>
      </c>
      <c r="Z105" s="1">
        <v>4</v>
      </c>
      <c r="AA105" s="1">
        <v>0</v>
      </c>
    </row>
    <row r="106" spans="1:27" x14ac:dyDescent="0.2">
      <c r="A106" s="1" t="s">
        <v>41</v>
      </c>
      <c r="B106" s="1" t="s">
        <v>30</v>
      </c>
      <c r="C106" s="1" t="s">
        <v>30</v>
      </c>
      <c r="D106" s="1" t="s">
        <v>32</v>
      </c>
      <c r="E106" s="1" t="s">
        <v>35</v>
      </c>
      <c r="F106" s="1">
        <v>55.740264000000003</v>
      </c>
      <c r="G106" s="1">
        <v>-133.311306</v>
      </c>
      <c r="H106" s="3">
        <v>43251</v>
      </c>
      <c r="I106" s="2">
        <v>0.42222222199999998</v>
      </c>
      <c r="J106" s="1">
        <v>1</v>
      </c>
      <c r="K106" s="1">
        <v>6</v>
      </c>
      <c r="L106" s="1">
        <v>385</v>
      </c>
      <c r="M106" s="1">
        <v>385.2</v>
      </c>
      <c r="N106" s="1">
        <v>-0.28000000000000003</v>
      </c>
      <c r="O106" s="1">
        <v>-0.28000000000000003</v>
      </c>
      <c r="P106" s="1">
        <v>-0.28000000000000003</v>
      </c>
      <c r="Q106" s="1">
        <v>158</v>
      </c>
      <c r="R106" s="1">
        <v>233</v>
      </c>
      <c r="S106" s="1">
        <v>390</v>
      </c>
      <c r="T106" s="1">
        <v>402</v>
      </c>
      <c r="U106" s="1">
        <v>222</v>
      </c>
      <c r="V106" s="1">
        <v>60</v>
      </c>
      <c r="W106" s="1">
        <v>84</v>
      </c>
      <c r="X106" s="1">
        <v>11</v>
      </c>
      <c r="Y106" s="1">
        <v>0</v>
      </c>
      <c r="Z106" s="1">
        <v>4</v>
      </c>
      <c r="AA106" s="1">
        <v>0</v>
      </c>
    </row>
    <row r="107" spans="1:27" x14ac:dyDescent="0.2">
      <c r="A107" s="1" t="s">
        <v>41</v>
      </c>
      <c r="B107" s="1" t="s">
        <v>30</v>
      </c>
      <c r="C107" s="1" t="s">
        <v>30</v>
      </c>
      <c r="D107" s="1" t="s">
        <v>32</v>
      </c>
      <c r="E107" s="1" t="s">
        <v>35</v>
      </c>
      <c r="F107" s="1">
        <v>55.740264000000003</v>
      </c>
      <c r="G107" s="1">
        <v>-133.311306</v>
      </c>
      <c r="H107" s="3">
        <v>43251</v>
      </c>
      <c r="I107" s="2">
        <v>0.42222222199999998</v>
      </c>
      <c r="J107" s="1">
        <v>1</v>
      </c>
      <c r="K107" s="1">
        <v>7</v>
      </c>
      <c r="L107" s="1">
        <v>385</v>
      </c>
      <c r="M107" s="1">
        <v>385.2</v>
      </c>
      <c r="N107" s="1">
        <v>-0.28000000000000003</v>
      </c>
      <c r="O107" s="1">
        <v>-0.28000000000000003</v>
      </c>
      <c r="P107" s="1">
        <v>-0.28000000000000003</v>
      </c>
      <c r="Q107" s="1">
        <v>166</v>
      </c>
      <c r="R107" s="1">
        <v>229</v>
      </c>
      <c r="S107" s="1">
        <v>388</v>
      </c>
      <c r="T107" s="1">
        <v>395</v>
      </c>
      <c r="U107" s="1">
        <v>122</v>
      </c>
      <c r="V107" s="1">
        <v>86</v>
      </c>
      <c r="W107" s="1">
        <v>45</v>
      </c>
      <c r="X107" s="1">
        <v>9</v>
      </c>
      <c r="Y107" s="1">
        <v>0</v>
      </c>
      <c r="Z107" s="1">
        <v>0</v>
      </c>
      <c r="AA107" s="1">
        <v>0</v>
      </c>
    </row>
    <row r="108" spans="1:27" x14ac:dyDescent="0.2">
      <c r="A108" s="1" t="s">
        <v>41</v>
      </c>
      <c r="B108" s="1" t="s">
        <v>30</v>
      </c>
      <c r="C108" s="1" t="s">
        <v>30</v>
      </c>
      <c r="D108" s="1" t="s">
        <v>32</v>
      </c>
      <c r="E108" s="1" t="s">
        <v>35</v>
      </c>
      <c r="F108" s="1">
        <v>55.740264000000003</v>
      </c>
      <c r="G108" s="1">
        <v>-133.311306</v>
      </c>
      <c r="H108" s="3">
        <v>43251</v>
      </c>
      <c r="I108" s="2">
        <v>0.42222222199999998</v>
      </c>
      <c r="J108" s="1">
        <v>1</v>
      </c>
      <c r="K108" s="1">
        <v>8</v>
      </c>
      <c r="L108" s="1">
        <v>385</v>
      </c>
      <c r="M108" s="1">
        <v>385.2</v>
      </c>
      <c r="N108" s="1">
        <v>-0.28000000000000003</v>
      </c>
      <c r="O108" s="1">
        <v>-0.28000000000000003</v>
      </c>
      <c r="P108" s="1">
        <v>-0.28000000000000003</v>
      </c>
      <c r="Q108" s="1">
        <v>160</v>
      </c>
      <c r="R108" s="1">
        <v>232</v>
      </c>
      <c r="S108" s="1">
        <v>387</v>
      </c>
      <c r="T108" s="1">
        <v>401</v>
      </c>
      <c r="U108" s="1">
        <v>242</v>
      </c>
      <c r="V108" s="1">
        <v>56</v>
      </c>
      <c r="W108" s="1">
        <v>33</v>
      </c>
      <c r="X108" s="1">
        <v>8</v>
      </c>
      <c r="Y108" s="1">
        <v>1</v>
      </c>
      <c r="Z108" s="1">
        <v>0</v>
      </c>
      <c r="AA108" s="1">
        <v>0</v>
      </c>
    </row>
    <row r="109" spans="1:27" x14ac:dyDescent="0.2">
      <c r="A109" s="1" t="s">
        <v>41</v>
      </c>
      <c r="B109" s="1" t="s">
        <v>30</v>
      </c>
      <c r="C109" s="1" t="s">
        <v>30</v>
      </c>
      <c r="D109" s="1" t="s">
        <v>32</v>
      </c>
      <c r="E109" s="1" t="s">
        <v>35</v>
      </c>
      <c r="F109" s="1">
        <v>55.740264000000003</v>
      </c>
      <c r="G109" s="1">
        <v>-133.311306</v>
      </c>
      <c r="H109" s="3">
        <v>43251</v>
      </c>
      <c r="I109" s="2">
        <v>0.42222222199999998</v>
      </c>
      <c r="J109" s="1">
        <v>1</v>
      </c>
      <c r="K109" s="1">
        <v>9</v>
      </c>
      <c r="L109" s="1">
        <v>384</v>
      </c>
      <c r="M109" s="1">
        <v>385.2</v>
      </c>
      <c r="N109" s="1">
        <v>-0.28000000000000003</v>
      </c>
      <c r="O109" s="1">
        <v>-0.28000000000000003</v>
      </c>
      <c r="P109" s="1">
        <v>-0.28000000000000003</v>
      </c>
      <c r="Q109" s="1">
        <v>159</v>
      </c>
      <c r="R109" s="1">
        <v>222</v>
      </c>
      <c r="S109" s="1">
        <v>392</v>
      </c>
      <c r="T109" s="1">
        <v>402</v>
      </c>
      <c r="U109" s="1">
        <v>158</v>
      </c>
      <c r="V109" s="1">
        <v>77</v>
      </c>
      <c r="W109" s="1">
        <v>44</v>
      </c>
      <c r="X109" s="1">
        <v>1</v>
      </c>
      <c r="Y109" s="1">
        <v>2</v>
      </c>
      <c r="Z109" s="1">
        <v>0</v>
      </c>
      <c r="AA109" s="1">
        <v>0</v>
      </c>
    </row>
    <row r="110" spans="1:27" x14ac:dyDescent="0.2">
      <c r="A110" s="1" t="s">
        <v>41</v>
      </c>
      <c r="B110" s="1" t="s">
        <v>30</v>
      </c>
      <c r="C110" s="1" t="s">
        <v>30</v>
      </c>
      <c r="D110" s="1" t="s">
        <v>32</v>
      </c>
      <c r="E110" s="1" t="s">
        <v>35</v>
      </c>
      <c r="F110" s="1">
        <v>55.740264000000003</v>
      </c>
      <c r="G110" s="1">
        <v>-133.311306</v>
      </c>
      <c r="H110" s="3">
        <v>43251</v>
      </c>
      <c r="I110" s="2">
        <v>0.42222222199999998</v>
      </c>
      <c r="J110" s="1">
        <v>1</v>
      </c>
      <c r="K110" s="1">
        <v>10</v>
      </c>
      <c r="L110" s="1">
        <v>384</v>
      </c>
      <c r="M110" s="1">
        <v>385.2</v>
      </c>
      <c r="N110" s="1">
        <v>-0.28000000000000003</v>
      </c>
      <c r="O110" s="1">
        <v>-0.28000000000000003</v>
      </c>
      <c r="P110" s="1">
        <v>-0.28000000000000003</v>
      </c>
      <c r="Q110" s="1">
        <v>162</v>
      </c>
      <c r="S110" s="1">
        <v>399</v>
      </c>
      <c r="T110" s="1">
        <v>406</v>
      </c>
      <c r="U110" s="1">
        <v>134</v>
      </c>
      <c r="V110" s="1">
        <v>58</v>
      </c>
      <c r="W110" s="1">
        <v>71</v>
      </c>
      <c r="X110" s="1">
        <v>3</v>
      </c>
      <c r="Y110" s="1">
        <v>1</v>
      </c>
      <c r="Z110" s="1">
        <v>0</v>
      </c>
      <c r="AA110" s="1">
        <v>0</v>
      </c>
    </row>
    <row r="111" spans="1:27" x14ac:dyDescent="0.2">
      <c r="A111" s="1" t="s">
        <v>41</v>
      </c>
      <c r="B111" s="1" t="s">
        <v>30</v>
      </c>
      <c r="C111" s="1" t="s">
        <v>30</v>
      </c>
      <c r="D111" s="1" t="s">
        <v>32</v>
      </c>
      <c r="E111" s="1" t="s">
        <v>35</v>
      </c>
      <c r="F111" s="1">
        <v>55.740264000000003</v>
      </c>
      <c r="G111" s="1">
        <v>-133.311306</v>
      </c>
      <c r="H111" s="3">
        <v>43251</v>
      </c>
      <c r="I111" s="2">
        <v>0.42222222199999998</v>
      </c>
      <c r="J111" s="1">
        <v>1</v>
      </c>
      <c r="K111" s="1">
        <v>11</v>
      </c>
      <c r="M111" s="1">
        <v>385.2</v>
      </c>
      <c r="N111" s="1">
        <v>-0.28000000000000003</v>
      </c>
      <c r="O111" s="1">
        <v>-0.28000000000000003</v>
      </c>
      <c r="P111" s="1">
        <v>-0.28000000000000003</v>
      </c>
      <c r="S111" s="1">
        <v>394</v>
      </c>
      <c r="T111" s="1">
        <v>401</v>
      </c>
      <c r="U111" s="1">
        <v>145</v>
      </c>
      <c r="V111" s="1">
        <v>69</v>
      </c>
      <c r="W111" s="1">
        <v>59</v>
      </c>
      <c r="X111" s="1">
        <v>5</v>
      </c>
      <c r="Y111" s="1">
        <v>0</v>
      </c>
      <c r="Z111" s="1">
        <v>0</v>
      </c>
      <c r="AA111" s="1">
        <v>0</v>
      </c>
    </row>
    <row r="112" spans="1:27" x14ac:dyDescent="0.2">
      <c r="A112" s="1" t="s">
        <v>42</v>
      </c>
      <c r="B112" s="1" t="s">
        <v>30</v>
      </c>
      <c r="C112" s="1" t="s">
        <v>30</v>
      </c>
      <c r="D112" s="1" t="s">
        <v>32</v>
      </c>
      <c r="E112" s="1" t="s">
        <v>33</v>
      </c>
      <c r="F112" s="1">
        <v>55.865721000000001</v>
      </c>
      <c r="G112" s="1">
        <v>-133.15639899999999</v>
      </c>
      <c r="H112" s="3">
        <v>43248</v>
      </c>
      <c r="I112" s="2">
        <v>0.26041666699999999</v>
      </c>
      <c r="J112" s="1">
        <v>1</v>
      </c>
      <c r="K112" s="1">
        <v>1</v>
      </c>
      <c r="L112" s="1">
        <v>369</v>
      </c>
      <c r="M112" s="1">
        <v>367.8</v>
      </c>
      <c r="N112" s="1">
        <v>-0.9</v>
      </c>
      <c r="P112" s="1">
        <v>-0.83</v>
      </c>
      <c r="Q112" s="1">
        <v>85</v>
      </c>
      <c r="R112" s="1">
        <v>145</v>
      </c>
      <c r="S112" s="1">
        <v>381</v>
      </c>
      <c r="T112" s="1">
        <v>397</v>
      </c>
      <c r="U112" s="1">
        <v>335</v>
      </c>
      <c r="V112" s="1">
        <v>39</v>
      </c>
      <c r="W112" s="1">
        <v>28</v>
      </c>
      <c r="X112" s="1">
        <v>5</v>
      </c>
      <c r="Y112" s="1">
        <v>0</v>
      </c>
      <c r="Z112" s="1">
        <v>0</v>
      </c>
      <c r="AA112" s="1">
        <v>0</v>
      </c>
    </row>
    <row r="113" spans="1:27" x14ac:dyDescent="0.2">
      <c r="A113" s="1" t="s">
        <v>42</v>
      </c>
      <c r="B113" s="1" t="s">
        <v>30</v>
      </c>
      <c r="C113" s="1" t="s">
        <v>30</v>
      </c>
      <c r="D113" s="1" t="s">
        <v>32</v>
      </c>
      <c r="E113" s="1" t="s">
        <v>33</v>
      </c>
      <c r="F113" s="1">
        <v>55.865721000000001</v>
      </c>
      <c r="G113" s="1">
        <v>-133.15639899999999</v>
      </c>
      <c r="H113" s="3">
        <v>43248</v>
      </c>
      <c r="I113" s="2">
        <v>0.26041666699999999</v>
      </c>
      <c r="J113" s="1">
        <v>1</v>
      </c>
      <c r="K113" s="1">
        <v>2</v>
      </c>
      <c r="L113" s="1">
        <v>368</v>
      </c>
      <c r="M113" s="1">
        <v>367.8</v>
      </c>
      <c r="N113" s="1">
        <v>-0.9</v>
      </c>
      <c r="P113" s="1">
        <v>-0.83</v>
      </c>
      <c r="Q113" s="1">
        <v>87</v>
      </c>
      <c r="R113" s="1">
        <v>142</v>
      </c>
      <c r="S113" s="1">
        <v>380</v>
      </c>
      <c r="T113" s="1">
        <v>399</v>
      </c>
      <c r="U113" s="1">
        <v>390</v>
      </c>
      <c r="V113" s="1">
        <v>25</v>
      </c>
      <c r="W113" s="1">
        <v>19</v>
      </c>
      <c r="X113" s="1">
        <v>6</v>
      </c>
      <c r="Y113" s="1">
        <v>0</v>
      </c>
      <c r="Z113" s="1">
        <v>1</v>
      </c>
      <c r="AA113" s="1">
        <v>0</v>
      </c>
    </row>
    <row r="114" spans="1:27" x14ac:dyDescent="0.2">
      <c r="A114" s="1" t="s">
        <v>42</v>
      </c>
      <c r="B114" s="1" t="s">
        <v>30</v>
      </c>
      <c r="C114" s="1" t="s">
        <v>30</v>
      </c>
      <c r="D114" s="1" t="s">
        <v>32</v>
      </c>
      <c r="E114" s="1" t="s">
        <v>33</v>
      </c>
      <c r="F114" s="1">
        <v>55.865721000000001</v>
      </c>
      <c r="G114" s="1">
        <v>-133.15639899999999</v>
      </c>
      <c r="H114" s="3">
        <v>43248</v>
      </c>
      <c r="I114" s="2">
        <v>0.26041666699999999</v>
      </c>
      <c r="J114" s="1">
        <v>1</v>
      </c>
      <c r="K114" s="1">
        <v>3</v>
      </c>
      <c r="L114" s="1">
        <v>368</v>
      </c>
      <c r="M114" s="1">
        <v>367.8</v>
      </c>
      <c r="N114" s="1">
        <v>-0.9</v>
      </c>
      <c r="P114" s="1">
        <v>-0.83</v>
      </c>
      <c r="Q114" s="1">
        <v>91</v>
      </c>
      <c r="R114" s="1">
        <v>143</v>
      </c>
      <c r="S114" s="1">
        <v>378</v>
      </c>
      <c r="T114" s="1">
        <v>420</v>
      </c>
      <c r="U114" s="1">
        <v>649</v>
      </c>
      <c r="V114" s="1">
        <v>22</v>
      </c>
      <c r="W114" s="1">
        <v>18</v>
      </c>
      <c r="X114" s="1">
        <v>7</v>
      </c>
      <c r="Y114" s="1">
        <v>1</v>
      </c>
      <c r="Z114" s="1">
        <v>0</v>
      </c>
      <c r="AA114" s="1">
        <v>0</v>
      </c>
    </row>
    <row r="115" spans="1:27" x14ac:dyDescent="0.2">
      <c r="A115" s="1" t="s">
        <v>42</v>
      </c>
      <c r="B115" s="1" t="s">
        <v>30</v>
      </c>
      <c r="C115" s="1" t="s">
        <v>30</v>
      </c>
      <c r="D115" s="1" t="s">
        <v>32</v>
      </c>
      <c r="E115" s="1" t="s">
        <v>33</v>
      </c>
      <c r="F115" s="1">
        <v>55.865721000000001</v>
      </c>
      <c r="G115" s="1">
        <v>-133.15639899999999</v>
      </c>
      <c r="H115" s="3">
        <v>43248</v>
      </c>
      <c r="I115" s="2">
        <v>0.26041666699999999</v>
      </c>
      <c r="J115" s="1">
        <v>1</v>
      </c>
      <c r="K115" s="1">
        <v>4</v>
      </c>
      <c r="L115" s="1">
        <v>368</v>
      </c>
      <c r="M115" s="1">
        <v>367.8</v>
      </c>
      <c r="N115" s="1">
        <v>-0.9</v>
      </c>
      <c r="P115" s="1">
        <v>-0.83</v>
      </c>
      <c r="Q115" s="1">
        <v>96</v>
      </c>
      <c r="R115" s="1">
        <v>151</v>
      </c>
      <c r="S115" s="1">
        <v>287</v>
      </c>
      <c r="T115" s="1">
        <v>415</v>
      </c>
      <c r="U115" s="1">
        <v>458</v>
      </c>
      <c r="V115" s="1">
        <v>30</v>
      </c>
      <c r="W115" s="1">
        <v>21</v>
      </c>
      <c r="X115" s="1">
        <v>2</v>
      </c>
      <c r="Y115" s="1">
        <v>0</v>
      </c>
      <c r="Z115" s="1">
        <v>0</v>
      </c>
      <c r="AA115" s="1">
        <v>0</v>
      </c>
    </row>
    <row r="116" spans="1:27" x14ac:dyDescent="0.2">
      <c r="A116" s="1" t="s">
        <v>42</v>
      </c>
      <c r="B116" s="1" t="s">
        <v>30</v>
      </c>
      <c r="C116" s="1" t="s">
        <v>30</v>
      </c>
      <c r="D116" s="1" t="s">
        <v>32</v>
      </c>
      <c r="E116" s="1" t="s">
        <v>33</v>
      </c>
      <c r="F116" s="1">
        <v>55.865721000000001</v>
      </c>
      <c r="G116" s="1">
        <v>-133.15639899999999</v>
      </c>
      <c r="H116" s="3">
        <v>43248</v>
      </c>
      <c r="I116" s="2">
        <v>0.26041666699999999</v>
      </c>
      <c r="J116" s="1">
        <v>1</v>
      </c>
      <c r="K116" s="1">
        <v>5</v>
      </c>
      <c r="L116" s="1">
        <v>368</v>
      </c>
      <c r="M116" s="1">
        <v>367.8</v>
      </c>
      <c r="N116" s="1">
        <v>-0.9</v>
      </c>
      <c r="P116" s="1">
        <v>-0.83</v>
      </c>
      <c r="Q116" s="1">
        <v>88</v>
      </c>
      <c r="R116" s="1">
        <v>148</v>
      </c>
      <c r="S116" s="1">
        <v>287</v>
      </c>
      <c r="T116" s="1">
        <v>412</v>
      </c>
      <c r="U116" s="1">
        <v>293</v>
      </c>
      <c r="V116" s="1">
        <v>18</v>
      </c>
      <c r="W116" s="1">
        <v>24</v>
      </c>
      <c r="X116" s="1">
        <v>7</v>
      </c>
      <c r="Y116" s="1">
        <v>0</v>
      </c>
      <c r="Z116" s="1">
        <v>0</v>
      </c>
      <c r="AA116" s="1">
        <v>0</v>
      </c>
    </row>
    <row r="117" spans="1:27" x14ac:dyDescent="0.2">
      <c r="A117" s="1" t="s">
        <v>42</v>
      </c>
      <c r="B117" s="1" t="s">
        <v>30</v>
      </c>
      <c r="C117" s="1" t="s">
        <v>30</v>
      </c>
      <c r="D117" s="1" t="s">
        <v>32</v>
      </c>
      <c r="E117" s="1" t="s">
        <v>33</v>
      </c>
      <c r="F117" s="1">
        <v>55.865721000000001</v>
      </c>
      <c r="G117" s="1">
        <v>-133.15639899999999</v>
      </c>
      <c r="H117" s="3">
        <v>43248</v>
      </c>
      <c r="I117" s="2">
        <v>0.26041666699999999</v>
      </c>
      <c r="J117" s="1">
        <v>1</v>
      </c>
      <c r="K117" s="1">
        <v>6</v>
      </c>
      <c r="L117" s="1">
        <v>367</v>
      </c>
      <c r="M117" s="1">
        <v>367.8</v>
      </c>
      <c r="N117" s="1">
        <v>-0.9</v>
      </c>
      <c r="P117" s="1">
        <v>-0.83</v>
      </c>
      <c r="Q117" s="1">
        <v>92</v>
      </c>
      <c r="R117" s="1">
        <v>146</v>
      </c>
      <c r="S117" s="1">
        <v>397</v>
      </c>
      <c r="T117" s="1">
        <v>410</v>
      </c>
      <c r="U117" s="1">
        <v>115</v>
      </c>
      <c r="V117" s="1">
        <v>24</v>
      </c>
      <c r="W117" s="1">
        <v>11</v>
      </c>
      <c r="X117" s="1">
        <v>7</v>
      </c>
      <c r="Y117" s="1">
        <v>1</v>
      </c>
      <c r="Z117" s="1">
        <v>0</v>
      </c>
      <c r="AA117" s="1">
        <v>0</v>
      </c>
    </row>
    <row r="118" spans="1:27" x14ac:dyDescent="0.2">
      <c r="A118" s="1" t="s">
        <v>42</v>
      </c>
      <c r="B118" s="1" t="s">
        <v>30</v>
      </c>
      <c r="C118" s="1" t="s">
        <v>30</v>
      </c>
      <c r="D118" s="1" t="s">
        <v>32</v>
      </c>
      <c r="E118" s="1" t="s">
        <v>33</v>
      </c>
      <c r="F118" s="1">
        <v>55.865721000000001</v>
      </c>
      <c r="G118" s="1">
        <v>-133.15639899999999</v>
      </c>
      <c r="H118" s="3">
        <v>43248</v>
      </c>
      <c r="I118" s="2">
        <v>0.26041666699999999</v>
      </c>
      <c r="J118" s="1">
        <v>1</v>
      </c>
      <c r="K118" s="1">
        <v>7</v>
      </c>
      <c r="L118" s="1">
        <v>366</v>
      </c>
      <c r="M118" s="1">
        <v>367.8</v>
      </c>
      <c r="N118" s="1">
        <v>-0.9</v>
      </c>
      <c r="P118" s="1">
        <v>-0.83</v>
      </c>
      <c r="Q118" s="1">
        <v>102</v>
      </c>
      <c r="R118" s="1">
        <v>155</v>
      </c>
      <c r="S118" s="1">
        <v>376</v>
      </c>
      <c r="T118" s="1">
        <v>391</v>
      </c>
      <c r="U118" s="1">
        <v>309</v>
      </c>
      <c r="V118" s="1">
        <v>41</v>
      </c>
      <c r="W118" s="1">
        <v>25</v>
      </c>
      <c r="X118" s="1">
        <v>8</v>
      </c>
      <c r="Y118" s="1">
        <v>1</v>
      </c>
      <c r="Z118" s="1">
        <v>1</v>
      </c>
      <c r="AA118" s="1">
        <v>0</v>
      </c>
    </row>
    <row r="119" spans="1:27" x14ac:dyDescent="0.2">
      <c r="A119" s="1" t="s">
        <v>42</v>
      </c>
      <c r="B119" s="1" t="s">
        <v>30</v>
      </c>
      <c r="C119" s="1" t="s">
        <v>30</v>
      </c>
      <c r="D119" s="1" t="s">
        <v>32</v>
      </c>
      <c r="E119" s="1" t="s">
        <v>33</v>
      </c>
      <c r="F119" s="1">
        <v>55.865721000000001</v>
      </c>
      <c r="G119" s="1">
        <v>-133.15639899999999</v>
      </c>
      <c r="H119" s="3">
        <v>43248</v>
      </c>
      <c r="I119" s="2">
        <v>0.26041666699999999</v>
      </c>
      <c r="J119" s="1">
        <v>1</v>
      </c>
      <c r="K119" s="1">
        <v>8</v>
      </c>
      <c r="L119" s="1">
        <v>367</v>
      </c>
      <c r="M119" s="1">
        <v>367.8</v>
      </c>
      <c r="N119" s="1">
        <v>-0.9</v>
      </c>
      <c r="P119" s="1">
        <v>-0.83</v>
      </c>
      <c r="Q119" s="1">
        <v>97</v>
      </c>
      <c r="R119" s="1">
        <v>152</v>
      </c>
      <c r="S119" s="1">
        <v>381</v>
      </c>
      <c r="T119" s="1">
        <v>290</v>
      </c>
      <c r="U119" s="1">
        <v>150</v>
      </c>
      <c r="V119" s="1">
        <v>26</v>
      </c>
      <c r="W119" s="1">
        <v>18</v>
      </c>
      <c r="X119" s="1">
        <v>4</v>
      </c>
      <c r="Y119" s="1">
        <v>0</v>
      </c>
      <c r="Z119" s="1">
        <v>1</v>
      </c>
      <c r="AA119" s="1">
        <v>0</v>
      </c>
    </row>
    <row r="120" spans="1:27" x14ac:dyDescent="0.2">
      <c r="A120" s="1" t="s">
        <v>42</v>
      </c>
      <c r="B120" s="1" t="s">
        <v>30</v>
      </c>
      <c r="C120" s="1" t="s">
        <v>30</v>
      </c>
      <c r="D120" s="1" t="s">
        <v>32</v>
      </c>
      <c r="E120" s="1" t="s">
        <v>33</v>
      </c>
      <c r="F120" s="1">
        <v>55.865721000000001</v>
      </c>
      <c r="G120" s="1">
        <v>-133.15639899999999</v>
      </c>
      <c r="H120" s="3">
        <v>43248</v>
      </c>
      <c r="I120" s="2">
        <v>0.26041666699999999</v>
      </c>
      <c r="J120" s="1">
        <v>1</v>
      </c>
      <c r="K120" s="1">
        <v>9</v>
      </c>
      <c r="L120" s="1">
        <v>370</v>
      </c>
      <c r="M120" s="1">
        <v>367.8</v>
      </c>
      <c r="N120" s="1">
        <v>-0.9</v>
      </c>
      <c r="P120" s="1">
        <v>-0.83</v>
      </c>
      <c r="Q120" s="1">
        <v>97</v>
      </c>
      <c r="R120" s="1">
        <v>168</v>
      </c>
      <c r="S120" s="1">
        <v>370</v>
      </c>
      <c r="T120" s="1">
        <v>394</v>
      </c>
      <c r="U120" s="1">
        <v>508</v>
      </c>
      <c r="V120" s="1">
        <v>39</v>
      </c>
      <c r="W120" s="1">
        <v>29</v>
      </c>
      <c r="X120" s="1">
        <v>7</v>
      </c>
      <c r="Y120" s="1">
        <v>1</v>
      </c>
      <c r="Z120" s="1">
        <v>0</v>
      </c>
      <c r="AA120" s="1">
        <v>0</v>
      </c>
    </row>
    <row r="121" spans="1:27" x14ac:dyDescent="0.2">
      <c r="A121" s="1" t="s">
        <v>42</v>
      </c>
      <c r="B121" s="1" t="s">
        <v>30</v>
      </c>
      <c r="C121" s="1" t="s">
        <v>30</v>
      </c>
      <c r="D121" s="1" t="s">
        <v>32</v>
      </c>
      <c r="E121" s="1" t="s">
        <v>33</v>
      </c>
      <c r="F121" s="1">
        <v>55.865721000000001</v>
      </c>
      <c r="G121" s="1">
        <v>-133.15639899999999</v>
      </c>
      <c r="H121" s="3">
        <v>43248</v>
      </c>
      <c r="I121" s="2">
        <v>0.26041666699999999</v>
      </c>
      <c r="J121" s="1">
        <v>1</v>
      </c>
      <c r="K121" s="1">
        <v>10</v>
      </c>
      <c r="L121" s="1">
        <v>367</v>
      </c>
      <c r="M121" s="1">
        <v>367.8</v>
      </c>
      <c r="N121" s="1">
        <v>-0.9</v>
      </c>
      <c r="P121" s="1">
        <v>-0.83</v>
      </c>
      <c r="Q121" s="1">
        <v>99</v>
      </c>
      <c r="S121" s="1">
        <v>380</v>
      </c>
      <c r="T121" s="1">
        <v>386</v>
      </c>
      <c r="U121" s="1">
        <v>257</v>
      </c>
      <c r="V121" s="1">
        <v>22</v>
      </c>
      <c r="W121" s="1">
        <v>11</v>
      </c>
      <c r="X121" s="1">
        <v>3</v>
      </c>
      <c r="Y121" s="1">
        <v>0</v>
      </c>
      <c r="Z121" s="1">
        <v>0</v>
      </c>
      <c r="AA121" s="1">
        <v>0</v>
      </c>
    </row>
    <row r="122" spans="1:27" x14ac:dyDescent="0.2">
      <c r="A122" s="1" t="s">
        <v>42</v>
      </c>
      <c r="B122" s="1" t="s">
        <v>30</v>
      </c>
      <c r="C122" s="1" t="s">
        <v>30</v>
      </c>
      <c r="D122" s="1" t="s">
        <v>32</v>
      </c>
      <c r="E122" s="1" t="s">
        <v>33</v>
      </c>
      <c r="F122" s="1">
        <v>55.865721000000001</v>
      </c>
      <c r="G122" s="1">
        <v>-133.15639899999999</v>
      </c>
      <c r="H122" s="3">
        <v>43248</v>
      </c>
      <c r="I122" s="2">
        <v>0.26041666699999999</v>
      </c>
      <c r="J122" s="1">
        <v>1</v>
      </c>
      <c r="K122" s="1">
        <v>11</v>
      </c>
      <c r="M122" s="1">
        <v>367.8</v>
      </c>
      <c r="N122" s="1">
        <v>-0.9</v>
      </c>
      <c r="P122" s="1">
        <v>-0.83</v>
      </c>
      <c r="S122" s="1">
        <v>377</v>
      </c>
      <c r="T122" s="1">
        <v>390</v>
      </c>
      <c r="U122" s="1">
        <v>400</v>
      </c>
      <c r="V122" s="1">
        <v>31</v>
      </c>
      <c r="W122" s="1">
        <v>15</v>
      </c>
      <c r="X122" s="1">
        <v>6</v>
      </c>
      <c r="Y122" s="1">
        <v>0</v>
      </c>
      <c r="Z122" s="1">
        <v>0</v>
      </c>
      <c r="AA122" s="1">
        <v>0</v>
      </c>
    </row>
    <row r="123" spans="1:27" x14ac:dyDescent="0.2">
      <c r="A123" s="1" t="s">
        <v>43</v>
      </c>
      <c r="B123" s="1" t="s">
        <v>30</v>
      </c>
      <c r="C123" s="1" t="s">
        <v>30</v>
      </c>
      <c r="D123" s="1" t="s">
        <v>32</v>
      </c>
      <c r="E123" s="1" t="s">
        <v>35</v>
      </c>
      <c r="F123" s="1">
        <v>55.733423000000002</v>
      </c>
      <c r="G123" s="1">
        <v>-133.29047</v>
      </c>
      <c r="H123" s="3">
        <v>43250</v>
      </c>
      <c r="I123" s="2">
        <v>0.28749999999999998</v>
      </c>
      <c r="J123" s="1">
        <v>1</v>
      </c>
      <c r="K123" s="1">
        <v>1</v>
      </c>
      <c r="L123" s="1">
        <v>196</v>
      </c>
      <c r="M123" s="1">
        <v>194</v>
      </c>
      <c r="N123" s="1">
        <v>-0.12</v>
      </c>
      <c r="O123" s="1">
        <v>-0.12</v>
      </c>
      <c r="P123" s="1">
        <v>-0.12</v>
      </c>
      <c r="Q123" s="1">
        <v>18</v>
      </c>
      <c r="R123" s="1">
        <v>57</v>
      </c>
      <c r="S123" s="1">
        <v>227</v>
      </c>
      <c r="T123" s="1">
        <v>241</v>
      </c>
      <c r="U123" s="1">
        <v>365</v>
      </c>
      <c r="V123" s="1">
        <v>42</v>
      </c>
      <c r="W123" s="1">
        <v>31</v>
      </c>
      <c r="X123" s="1">
        <v>12</v>
      </c>
      <c r="Y123" s="1">
        <v>0</v>
      </c>
      <c r="Z123" s="1">
        <v>0</v>
      </c>
      <c r="AA123" s="1">
        <v>0</v>
      </c>
    </row>
    <row r="124" spans="1:27" x14ac:dyDescent="0.2">
      <c r="A124" s="1" t="s">
        <v>43</v>
      </c>
      <c r="B124" s="1" t="s">
        <v>30</v>
      </c>
      <c r="C124" s="1" t="s">
        <v>30</v>
      </c>
      <c r="D124" s="1" t="s">
        <v>32</v>
      </c>
      <c r="E124" s="1" t="s">
        <v>35</v>
      </c>
      <c r="F124" s="1">
        <v>55.733423000000002</v>
      </c>
      <c r="G124" s="1">
        <v>-133.29047</v>
      </c>
      <c r="H124" s="3">
        <v>43250</v>
      </c>
      <c r="I124" s="2">
        <v>0.28749999999999998</v>
      </c>
      <c r="J124" s="1">
        <v>1</v>
      </c>
      <c r="K124" s="1">
        <v>2</v>
      </c>
      <c r="L124" s="1">
        <v>196</v>
      </c>
      <c r="M124" s="1">
        <v>194</v>
      </c>
      <c r="N124" s="1">
        <v>-0.12</v>
      </c>
      <c r="O124" s="1">
        <v>-0.12</v>
      </c>
      <c r="P124" s="1">
        <v>-0.12</v>
      </c>
      <c r="Q124" s="1">
        <v>24</v>
      </c>
      <c r="R124" s="1">
        <v>70</v>
      </c>
      <c r="S124" s="1">
        <v>220</v>
      </c>
      <c r="T124" s="1">
        <v>225</v>
      </c>
      <c r="U124" s="1">
        <v>150</v>
      </c>
      <c r="V124" s="1">
        <v>39</v>
      </c>
      <c r="W124" s="1">
        <v>34</v>
      </c>
      <c r="X124" s="1">
        <v>12</v>
      </c>
      <c r="Y124" s="1">
        <v>0</v>
      </c>
      <c r="Z124" s="1">
        <v>0</v>
      </c>
      <c r="AA124" s="1">
        <v>0</v>
      </c>
    </row>
    <row r="125" spans="1:27" x14ac:dyDescent="0.2">
      <c r="A125" s="1" t="s">
        <v>43</v>
      </c>
      <c r="B125" s="1" t="s">
        <v>30</v>
      </c>
      <c r="C125" s="1" t="s">
        <v>30</v>
      </c>
      <c r="D125" s="1" t="s">
        <v>32</v>
      </c>
      <c r="E125" s="1" t="s">
        <v>35</v>
      </c>
      <c r="F125" s="1">
        <v>55.733423000000002</v>
      </c>
      <c r="G125" s="1">
        <v>-133.29047</v>
      </c>
      <c r="H125" s="3">
        <v>43250</v>
      </c>
      <c r="I125" s="2">
        <v>0.28749999999999998</v>
      </c>
      <c r="J125" s="1">
        <v>1</v>
      </c>
      <c r="K125" s="1">
        <v>3</v>
      </c>
      <c r="L125" s="1">
        <v>193</v>
      </c>
      <c r="M125" s="1">
        <v>194</v>
      </c>
      <c r="N125" s="1">
        <v>-0.12</v>
      </c>
      <c r="O125" s="1">
        <v>-0.12</v>
      </c>
      <c r="P125" s="1">
        <v>-0.12</v>
      </c>
      <c r="Q125" s="1">
        <v>22</v>
      </c>
      <c r="R125" s="1">
        <v>76</v>
      </c>
      <c r="S125" s="1">
        <v>226</v>
      </c>
      <c r="T125" s="1">
        <v>227</v>
      </c>
      <c r="U125" s="1">
        <v>104</v>
      </c>
      <c r="V125" s="1">
        <v>56</v>
      </c>
      <c r="W125" s="1">
        <v>50</v>
      </c>
      <c r="X125" s="1">
        <v>6</v>
      </c>
      <c r="Y125" s="1">
        <v>0</v>
      </c>
      <c r="Z125" s="1">
        <v>0</v>
      </c>
      <c r="AA125" s="1">
        <v>0</v>
      </c>
    </row>
    <row r="126" spans="1:27" x14ac:dyDescent="0.2">
      <c r="A126" s="1" t="s">
        <v>43</v>
      </c>
      <c r="B126" s="1" t="s">
        <v>30</v>
      </c>
      <c r="C126" s="1" t="s">
        <v>30</v>
      </c>
      <c r="D126" s="1" t="s">
        <v>32</v>
      </c>
      <c r="E126" s="1" t="s">
        <v>35</v>
      </c>
      <c r="F126" s="1">
        <v>55.733423000000002</v>
      </c>
      <c r="G126" s="1">
        <v>-133.29047</v>
      </c>
      <c r="H126" s="3">
        <v>43250</v>
      </c>
      <c r="I126" s="2">
        <v>0.28749999999999998</v>
      </c>
      <c r="J126" s="1">
        <v>1</v>
      </c>
      <c r="K126" s="1">
        <v>4</v>
      </c>
      <c r="L126" s="1">
        <v>194</v>
      </c>
      <c r="M126" s="1">
        <v>194</v>
      </c>
      <c r="N126" s="1">
        <v>-0.12</v>
      </c>
      <c r="O126" s="1">
        <v>-0.12</v>
      </c>
      <c r="P126" s="1">
        <v>-0.12</v>
      </c>
      <c r="Q126" s="1">
        <v>20</v>
      </c>
      <c r="R126" s="1">
        <v>57</v>
      </c>
      <c r="S126" s="1">
        <v>230</v>
      </c>
      <c r="T126" s="1">
        <v>233</v>
      </c>
      <c r="U126" s="1">
        <v>185</v>
      </c>
      <c r="V126" s="1">
        <v>26</v>
      </c>
      <c r="W126" s="1">
        <v>28</v>
      </c>
      <c r="X126" s="1">
        <v>10</v>
      </c>
      <c r="Y126" s="1">
        <v>0</v>
      </c>
      <c r="Z126" s="1">
        <v>0</v>
      </c>
      <c r="AA126" s="1">
        <v>0</v>
      </c>
    </row>
    <row r="127" spans="1:27" x14ac:dyDescent="0.2">
      <c r="A127" s="1" t="s">
        <v>43</v>
      </c>
      <c r="B127" s="1" t="s">
        <v>30</v>
      </c>
      <c r="C127" s="1" t="s">
        <v>30</v>
      </c>
      <c r="D127" s="1" t="s">
        <v>32</v>
      </c>
      <c r="E127" s="1" t="s">
        <v>35</v>
      </c>
      <c r="F127" s="1">
        <v>55.733423000000002</v>
      </c>
      <c r="G127" s="1">
        <v>-133.29047</v>
      </c>
      <c r="H127" s="3">
        <v>43250</v>
      </c>
      <c r="I127" s="2">
        <v>0.28749999999999998</v>
      </c>
      <c r="J127" s="1">
        <v>1</v>
      </c>
      <c r="K127" s="1">
        <v>5</v>
      </c>
      <c r="L127" s="1">
        <v>195</v>
      </c>
      <c r="M127" s="1">
        <v>194</v>
      </c>
      <c r="N127" s="1">
        <v>-0.12</v>
      </c>
      <c r="O127" s="1">
        <v>-0.12</v>
      </c>
      <c r="P127" s="1">
        <v>-0.12</v>
      </c>
      <c r="Q127" s="1">
        <v>19</v>
      </c>
      <c r="R127" s="1">
        <v>62</v>
      </c>
      <c r="S127" s="1">
        <v>235</v>
      </c>
      <c r="T127" s="1">
        <v>236</v>
      </c>
      <c r="U127" s="1">
        <v>58</v>
      </c>
      <c r="V127" s="1">
        <v>48</v>
      </c>
      <c r="W127" s="1">
        <v>41</v>
      </c>
      <c r="X127" s="1">
        <v>5</v>
      </c>
      <c r="Y127" s="1">
        <v>0</v>
      </c>
      <c r="Z127" s="1">
        <v>0</v>
      </c>
      <c r="AA127" s="1">
        <v>0</v>
      </c>
    </row>
    <row r="128" spans="1:27" x14ac:dyDescent="0.2">
      <c r="A128" s="1" t="s">
        <v>43</v>
      </c>
      <c r="B128" s="1" t="s">
        <v>30</v>
      </c>
      <c r="C128" s="1" t="s">
        <v>30</v>
      </c>
      <c r="D128" s="1" t="s">
        <v>32</v>
      </c>
      <c r="E128" s="1" t="s">
        <v>35</v>
      </c>
      <c r="F128" s="1">
        <v>55.733423000000002</v>
      </c>
      <c r="G128" s="1">
        <v>-133.29047</v>
      </c>
      <c r="H128" s="3">
        <v>43250</v>
      </c>
      <c r="I128" s="2">
        <v>0.28749999999999998</v>
      </c>
      <c r="J128" s="1">
        <v>1</v>
      </c>
      <c r="K128" s="1">
        <v>6</v>
      </c>
      <c r="L128" s="1">
        <v>195</v>
      </c>
      <c r="M128" s="1">
        <v>194</v>
      </c>
      <c r="N128" s="1">
        <v>-0.12</v>
      </c>
      <c r="O128" s="1">
        <v>-0.12</v>
      </c>
      <c r="P128" s="1">
        <v>-0.12</v>
      </c>
      <c r="S128" s="1">
        <v>227</v>
      </c>
      <c r="T128" s="1">
        <v>243</v>
      </c>
      <c r="U128" s="1">
        <v>330</v>
      </c>
      <c r="V128" s="1">
        <v>41</v>
      </c>
      <c r="W128" s="1">
        <v>25</v>
      </c>
      <c r="X128" s="1">
        <v>11</v>
      </c>
      <c r="Y128" s="1">
        <v>0</v>
      </c>
      <c r="Z128" s="1">
        <v>0</v>
      </c>
      <c r="AA128" s="1">
        <v>0</v>
      </c>
    </row>
    <row r="129" spans="1:27" x14ac:dyDescent="0.2">
      <c r="A129" s="1" t="s">
        <v>43</v>
      </c>
      <c r="B129" s="1" t="s">
        <v>30</v>
      </c>
      <c r="C129" s="1" t="s">
        <v>30</v>
      </c>
      <c r="D129" s="1" t="s">
        <v>32</v>
      </c>
      <c r="E129" s="1" t="s">
        <v>35</v>
      </c>
      <c r="F129" s="1">
        <v>55.733423000000002</v>
      </c>
      <c r="G129" s="1">
        <v>-133.29047</v>
      </c>
      <c r="H129" s="3">
        <v>43250</v>
      </c>
      <c r="I129" s="2">
        <v>0.28749999999999998</v>
      </c>
      <c r="J129" s="1">
        <v>1</v>
      </c>
      <c r="K129" s="1">
        <v>7</v>
      </c>
      <c r="L129" s="1">
        <v>194</v>
      </c>
      <c r="M129" s="1">
        <v>194</v>
      </c>
      <c r="N129" s="1">
        <v>-0.12</v>
      </c>
      <c r="O129" s="1">
        <v>-0.12</v>
      </c>
      <c r="P129" s="1">
        <v>-0.12</v>
      </c>
      <c r="S129" s="1">
        <v>222</v>
      </c>
      <c r="T129" s="1">
        <v>225</v>
      </c>
      <c r="U129" s="1">
        <v>105</v>
      </c>
      <c r="V129" s="1">
        <v>47</v>
      </c>
      <c r="W129" s="1">
        <v>22</v>
      </c>
      <c r="X129" s="1">
        <v>8</v>
      </c>
      <c r="Y129" s="1">
        <v>0</v>
      </c>
      <c r="Z129" s="1">
        <v>0</v>
      </c>
      <c r="AA129" s="1">
        <v>0</v>
      </c>
    </row>
    <row r="130" spans="1:27" x14ac:dyDescent="0.2">
      <c r="A130" s="1" t="s">
        <v>43</v>
      </c>
      <c r="B130" s="1" t="s">
        <v>30</v>
      </c>
      <c r="C130" s="1" t="s">
        <v>30</v>
      </c>
      <c r="D130" s="1" t="s">
        <v>32</v>
      </c>
      <c r="E130" s="1" t="s">
        <v>35</v>
      </c>
      <c r="F130" s="1">
        <v>55.733423000000002</v>
      </c>
      <c r="G130" s="1">
        <v>-133.29047</v>
      </c>
      <c r="H130" s="3">
        <v>43250</v>
      </c>
      <c r="I130" s="2">
        <v>0.28749999999999998</v>
      </c>
      <c r="J130" s="1">
        <v>1</v>
      </c>
      <c r="K130" s="1">
        <v>8</v>
      </c>
      <c r="L130" s="1">
        <v>192</v>
      </c>
      <c r="M130" s="1">
        <v>194</v>
      </c>
      <c r="N130" s="1">
        <v>-0.12</v>
      </c>
      <c r="O130" s="1">
        <v>-0.12</v>
      </c>
      <c r="P130" s="1">
        <v>-0.12</v>
      </c>
      <c r="S130" s="1">
        <v>225</v>
      </c>
      <c r="T130" s="1">
        <v>240</v>
      </c>
      <c r="U130" s="1">
        <v>250</v>
      </c>
      <c r="V130" s="1">
        <v>44</v>
      </c>
      <c r="W130" s="1">
        <v>31</v>
      </c>
      <c r="X130" s="1">
        <v>6</v>
      </c>
      <c r="Y130" s="1">
        <v>0</v>
      </c>
      <c r="Z130" s="1">
        <v>0</v>
      </c>
      <c r="AA130" s="1">
        <v>0</v>
      </c>
    </row>
    <row r="131" spans="1:27" x14ac:dyDescent="0.2">
      <c r="A131" s="1" t="s">
        <v>43</v>
      </c>
      <c r="B131" s="1" t="s">
        <v>30</v>
      </c>
      <c r="C131" s="1" t="s">
        <v>30</v>
      </c>
      <c r="D131" s="1" t="s">
        <v>32</v>
      </c>
      <c r="E131" s="1" t="s">
        <v>35</v>
      </c>
      <c r="F131" s="1">
        <v>55.733423000000002</v>
      </c>
      <c r="G131" s="1">
        <v>-133.29047</v>
      </c>
      <c r="H131" s="3">
        <v>43250</v>
      </c>
      <c r="I131" s="2">
        <v>0.28749999999999998</v>
      </c>
      <c r="J131" s="1">
        <v>1</v>
      </c>
      <c r="K131" s="1">
        <v>9</v>
      </c>
      <c r="L131" s="1">
        <v>193</v>
      </c>
      <c r="M131" s="1">
        <v>194</v>
      </c>
      <c r="N131" s="1">
        <v>-0.12</v>
      </c>
      <c r="O131" s="1">
        <v>-0.12</v>
      </c>
      <c r="P131" s="1">
        <v>-0.12</v>
      </c>
      <c r="S131" s="1">
        <v>225</v>
      </c>
      <c r="T131" s="1">
        <v>230</v>
      </c>
      <c r="U131" s="1">
        <v>99</v>
      </c>
      <c r="V131" s="1">
        <v>54</v>
      </c>
      <c r="W131" s="1">
        <v>47</v>
      </c>
      <c r="X131" s="1">
        <v>13</v>
      </c>
      <c r="Y131" s="1">
        <v>0</v>
      </c>
      <c r="Z131" s="1">
        <v>0</v>
      </c>
      <c r="AA131" s="1">
        <v>0</v>
      </c>
    </row>
    <row r="132" spans="1:27" x14ac:dyDescent="0.2">
      <c r="A132" s="1" t="s">
        <v>43</v>
      </c>
      <c r="B132" s="1" t="s">
        <v>30</v>
      </c>
      <c r="C132" s="1" t="s">
        <v>30</v>
      </c>
      <c r="D132" s="1" t="s">
        <v>32</v>
      </c>
      <c r="E132" s="1" t="s">
        <v>35</v>
      </c>
      <c r="F132" s="1">
        <v>55.733423000000002</v>
      </c>
      <c r="G132" s="1">
        <v>-133.29047</v>
      </c>
      <c r="H132" s="3">
        <v>43250</v>
      </c>
      <c r="I132" s="2">
        <v>0.28749999999999998</v>
      </c>
      <c r="J132" s="1">
        <v>1</v>
      </c>
      <c r="K132" s="1">
        <v>10</v>
      </c>
      <c r="L132" s="1">
        <v>192</v>
      </c>
      <c r="M132" s="1">
        <v>194</v>
      </c>
      <c r="N132" s="1">
        <v>-0.12</v>
      </c>
      <c r="O132" s="1">
        <v>-0.12</v>
      </c>
      <c r="P132" s="1">
        <v>-0.12</v>
      </c>
      <c r="S132" s="1">
        <v>215</v>
      </c>
      <c r="T132" s="1">
        <v>227</v>
      </c>
      <c r="U132" s="1">
        <v>223</v>
      </c>
      <c r="V132" s="1">
        <v>63</v>
      </c>
      <c r="W132" s="1">
        <v>41</v>
      </c>
      <c r="X132" s="1">
        <v>14</v>
      </c>
      <c r="Y132" s="1">
        <v>0</v>
      </c>
      <c r="Z132" s="1">
        <v>0</v>
      </c>
      <c r="AA132" s="1">
        <v>0</v>
      </c>
    </row>
    <row r="133" spans="1:27" x14ac:dyDescent="0.2">
      <c r="A133" s="1" t="s">
        <v>43</v>
      </c>
      <c r="B133" s="1" t="s">
        <v>30</v>
      </c>
      <c r="C133" s="1" t="s">
        <v>30</v>
      </c>
      <c r="D133" s="1" t="s">
        <v>32</v>
      </c>
      <c r="E133" s="1" t="s">
        <v>35</v>
      </c>
      <c r="F133" s="1">
        <v>55.733423000000002</v>
      </c>
      <c r="G133" s="1">
        <v>-133.29047</v>
      </c>
      <c r="H133" s="3">
        <v>43250</v>
      </c>
      <c r="I133" s="2">
        <v>0.28749999999999998</v>
      </c>
      <c r="J133" s="1">
        <v>1</v>
      </c>
      <c r="K133" s="1">
        <v>11</v>
      </c>
      <c r="M133" s="1">
        <v>194</v>
      </c>
      <c r="N133" s="1">
        <v>-0.12</v>
      </c>
      <c r="O133" s="1">
        <v>-0.12</v>
      </c>
      <c r="P133" s="1">
        <v>-0.12</v>
      </c>
      <c r="V133" s="1">
        <v>22</v>
      </c>
      <c r="W133" s="1">
        <v>19</v>
      </c>
      <c r="X133" s="1">
        <v>4</v>
      </c>
      <c r="Y133" s="1">
        <v>0</v>
      </c>
      <c r="Z133" s="1">
        <v>0</v>
      </c>
      <c r="AA133" s="1">
        <v>0</v>
      </c>
    </row>
    <row r="134" spans="1:27" x14ac:dyDescent="0.2">
      <c r="A134" s="1" t="s">
        <v>44</v>
      </c>
      <c r="B134" s="1" t="s">
        <v>30</v>
      </c>
      <c r="C134" s="1" t="s">
        <v>30</v>
      </c>
      <c r="D134" s="1" t="s">
        <v>32</v>
      </c>
      <c r="E134" s="1" t="s">
        <v>35</v>
      </c>
      <c r="F134" s="1">
        <v>55.733423000000002</v>
      </c>
      <c r="G134" s="1">
        <v>-133.29047</v>
      </c>
      <c r="H134" s="3">
        <v>43250</v>
      </c>
      <c r="I134" s="2">
        <v>0.28749999999999998</v>
      </c>
      <c r="J134" s="1">
        <v>1</v>
      </c>
      <c r="K134" s="1">
        <v>1</v>
      </c>
      <c r="L134" s="1">
        <v>196</v>
      </c>
      <c r="M134" s="1">
        <v>194</v>
      </c>
      <c r="N134" s="1">
        <v>-0.12</v>
      </c>
      <c r="O134" s="1">
        <v>-0.12</v>
      </c>
      <c r="P134" s="1">
        <v>-0.12</v>
      </c>
      <c r="Q134" s="1">
        <v>-41</v>
      </c>
      <c r="R134" s="1">
        <v>74</v>
      </c>
      <c r="S134" s="1">
        <v>227</v>
      </c>
      <c r="T134" s="1">
        <v>241</v>
      </c>
      <c r="U134" s="1">
        <v>365</v>
      </c>
      <c r="V134" s="1">
        <v>42</v>
      </c>
      <c r="W134" s="1">
        <v>31</v>
      </c>
      <c r="X134" s="1">
        <v>12</v>
      </c>
      <c r="Y134" s="1">
        <v>0</v>
      </c>
      <c r="Z134" s="1">
        <v>0</v>
      </c>
      <c r="AA134" s="1">
        <v>0</v>
      </c>
    </row>
    <row r="135" spans="1:27" x14ac:dyDescent="0.2">
      <c r="A135" s="1" t="s">
        <v>44</v>
      </c>
      <c r="B135" s="1" t="s">
        <v>30</v>
      </c>
      <c r="C135" s="1" t="s">
        <v>30</v>
      </c>
      <c r="D135" s="1" t="s">
        <v>32</v>
      </c>
      <c r="E135" s="1" t="s">
        <v>35</v>
      </c>
      <c r="F135" s="1">
        <v>55.733423000000002</v>
      </c>
      <c r="G135" s="1">
        <v>-133.29047</v>
      </c>
      <c r="H135" s="3">
        <v>43250</v>
      </c>
      <c r="I135" s="2">
        <v>0.28749999999999998</v>
      </c>
      <c r="J135" s="1">
        <v>1</v>
      </c>
      <c r="K135" s="1">
        <v>2</v>
      </c>
      <c r="L135" s="1">
        <v>196</v>
      </c>
      <c r="M135" s="1">
        <v>194</v>
      </c>
      <c r="N135" s="1">
        <v>-0.12</v>
      </c>
      <c r="O135" s="1">
        <v>-0.12</v>
      </c>
      <c r="P135" s="1">
        <v>-0.12</v>
      </c>
      <c r="Q135" s="1">
        <v>-35</v>
      </c>
      <c r="R135" s="1">
        <v>87</v>
      </c>
      <c r="S135" s="1">
        <v>220</v>
      </c>
      <c r="T135" s="1">
        <v>225</v>
      </c>
      <c r="U135" s="1">
        <v>150</v>
      </c>
      <c r="V135" s="1">
        <v>39</v>
      </c>
      <c r="W135" s="1">
        <v>34</v>
      </c>
      <c r="X135" s="1">
        <v>12</v>
      </c>
      <c r="Y135" s="1">
        <v>0</v>
      </c>
      <c r="Z135" s="1">
        <v>0</v>
      </c>
      <c r="AA135" s="1">
        <v>0</v>
      </c>
    </row>
    <row r="136" spans="1:27" x14ac:dyDescent="0.2">
      <c r="A136" s="1" t="s">
        <v>44</v>
      </c>
      <c r="B136" s="1" t="s">
        <v>30</v>
      </c>
      <c r="C136" s="1" t="s">
        <v>30</v>
      </c>
      <c r="D136" s="1" t="s">
        <v>32</v>
      </c>
      <c r="E136" s="1" t="s">
        <v>35</v>
      </c>
      <c r="F136" s="1">
        <v>55.733423000000002</v>
      </c>
      <c r="G136" s="1">
        <v>-133.29047</v>
      </c>
      <c r="H136" s="3">
        <v>43250</v>
      </c>
      <c r="I136" s="2">
        <v>0.28749999999999998</v>
      </c>
      <c r="J136" s="1">
        <v>1</v>
      </c>
      <c r="K136" s="1">
        <v>3</v>
      </c>
      <c r="L136" s="1">
        <v>193</v>
      </c>
      <c r="M136" s="1">
        <v>194</v>
      </c>
      <c r="N136" s="1">
        <v>-0.12</v>
      </c>
      <c r="O136" s="1">
        <v>-0.12</v>
      </c>
      <c r="P136" s="1">
        <v>-0.12</v>
      </c>
      <c r="Q136" s="1">
        <v>-37</v>
      </c>
      <c r="R136" s="1">
        <v>93</v>
      </c>
      <c r="S136" s="1">
        <v>226</v>
      </c>
      <c r="T136" s="1">
        <v>227</v>
      </c>
      <c r="U136" s="1">
        <v>104</v>
      </c>
      <c r="V136" s="1">
        <v>56</v>
      </c>
      <c r="W136" s="1">
        <v>50</v>
      </c>
      <c r="X136" s="1">
        <v>6</v>
      </c>
      <c r="Y136" s="1">
        <v>0</v>
      </c>
      <c r="Z136" s="1">
        <v>0</v>
      </c>
      <c r="AA136" s="1">
        <v>0</v>
      </c>
    </row>
    <row r="137" spans="1:27" x14ac:dyDescent="0.2">
      <c r="A137" s="1" t="s">
        <v>44</v>
      </c>
      <c r="B137" s="1" t="s">
        <v>30</v>
      </c>
      <c r="C137" s="1" t="s">
        <v>30</v>
      </c>
      <c r="D137" s="1" t="s">
        <v>32</v>
      </c>
      <c r="E137" s="1" t="s">
        <v>35</v>
      </c>
      <c r="F137" s="1">
        <v>55.733423000000002</v>
      </c>
      <c r="G137" s="1">
        <v>-133.29047</v>
      </c>
      <c r="H137" s="3">
        <v>43250</v>
      </c>
      <c r="I137" s="2">
        <v>0.28749999999999998</v>
      </c>
      <c r="J137" s="1">
        <v>1</v>
      </c>
      <c r="K137" s="1">
        <v>4</v>
      </c>
      <c r="L137" s="1">
        <v>194</v>
      </c>
      <c r="M137" s="1">
        <v>194</v>
      </c>
      <c r="N137" s="1">
        <v>-0.12</v>
      </c>
      <c r="O137" s="1">
        <v>-0.12</v>
      </c>
      <c r="P137" s="1">
        <v>-0.12</v>
      </c>
      <c r="Q137" s="1">
        <v>-39</v>
      </c>
      <c r="R137" s="1">
        <v>74</v>
      </c>
      <c r="S137" s="1">
        <v>230</v>
      </c>
      <c r="T137" s="1">
        <v>233</v>
      </c>
      <c r="U137" s="1">
        <v>185</v>
      </c>
      <c r="V137" s="1">
        <v>26</v>
      </c>
      <c r="W137" s="1">
        <v>28</v>
      </c>
      <c r="X137" s="1">
        <v>10</v>
      </c>
      <c r="Y137" s="1">
        <v>0</v>
      </c>
      <c r="Z137" s="1">
        <v>0</v>
      </c>
      <c r="AA137" s="1">
        <v>0</v>
      </c>
    </row>
    <row r="138" spans="1:27" x14ac:dyDescent="0.2">
      <c r="A138" s="1" t="s">
        <v>44</v>
      </c>
      <c r="B138" s="1" t="s">
        <v>30</v>
      </c>
      <c r="C138" s="1" t="s">
        <v>30</v>
      </c>
      <c r="D138" s="1" t="s">
        <v>32</v>
      </c>
      <c r="E138" s="1" t="s">
        <v>35</v>
      </c>
      <c r="F138" s="1">
        <v>55.733423000000002</v>
      </c>
      <c r="G138" s="1">
        <v>-133.29047</v>
      </c>
      <c r="H138" s="3">
        <v>43250</v>
      </c>
      <c r="I138" s="2">
        <v>0.28749999999999998</v>
      </c>
      <c r="J138" s="1">
        <v>1</v>
      </c>
      <c r="K138" s="1">
        <v>5</v>
      </c>
      <c r="L138" s="1">
        <v>195</v>
      </c>
      <c r="M138" s="1">
        <v>194</v>
      </c>
      <c r="N138" s="1">
        <v>-0.12</v>
      </c>
      <c r="O138" s="1">
        <v>-0.12</v>
      </c>
      <c r="P138" s="1">
        <v>-0.12</v>
      </c>
      <c r="Q138" s="1">
        <v>-40</v>
      </c>
      <c r="R138" s="1">
        <v>79</v>
      </c>
      <c r="S138" s="1">
        <v>235</v>
      </c>
      <c r="T138" s="1">
        <v>236</v>
      </c>
      <c r="U138" s="1">
        <v>58</v>
      </c>
      <c r="V138" s="1">
        <v>48</v>
      </c>
      <c r="W138" s="1">
        <v>41</v>
      </c>
      <c r="X138" s="1">
        <v>5</v>
      </c>
      <c r="Y138" s="1">
        <v>0</v>
      </c>
      <c r="Z138" s="1">
        <v>0</v>
      </c>
      <c r="AA138" s="1">
        <v>0</v>
      </c>
    </row>
    <row r="139" spans="1:27" x14ac:dyDescent="0.2">
      <c r="A139" s="1" t="s">
        <v>44</v>
      </c>
      <c r="B139" s="1" t="s">
        <v>30</v>
      </c>
      <c r="C139" s="1" t="s">
        <v>30</v>
      </c>
      <c r="D139" s="1" t="s">
        <v>32</v>
      </c>
      <c r="E139" s="1" t="s">
        <v>35</v>
      </c>
      <c r="F139" s="1">
        <v>55.733423000000002</v>
      </c>
      <c r="G139" s="1">
        <v>-133.29047</v>
      </c>
      <c r="H139" s="3">
        <v>43250</v>
      </c>
      <c r="I139" s="2">
        <v>0.28749999999999998</v>
      </c>
      <c r="J139" s="1">
        <v>1</v>
      </c>
      <c r="K139" s="1">
        <v>6</v>
      </c>
      <c r="L139" s="1">
        <v>195</v>
      </c>
      <c r="M139" s="1">
        <v>194</v>
      </c>
      <c r="N139" s="1">
        <v>-0.12</v>
      </c>
      <c r="O139" s="1">
        <v>-0.12</v>
      </c>
      <c r="P139" s="1">
        <v>-0.12</v>
      </c>
      <c r="S139" s="1">
        <v>227</v>
      </c>
      <c r="T139" s="1">
        <v>243</v>
      </c>
      <c r="U139" s="1">
        <v>330</v>
      </c>
      <c r="V139" s="1">
        <v>41</v>
      </c>
      <c r="W139" s="1">
        <v>25</v>
      </c>
      <c r="X139" s="1">
        <v>11</v>
      </c>
      <c r="Y139" s="1">
        <v>0</v>
      </c>
      <c r="Z139" s="1">
        <v>0</v>
      </c>
      <c r="AA139" s="1">
        <v>0</v>
      </c>
    </row>
    <row r="140" spans="1:27" x14ac:dyDescent="0.2">
      <c r="A140" s="1" t="s">
        <v>44</v>
      </c>
      <c r="B140" s="1" t="s">
        <v>30</v>
      </c>
      <c r="C140" s="1" t="s">
        <v>30</v>
      </c>
      <c r="D140" s="1" t="s">
        <v>32</v>
      </c>
      <c r="E140" s="1" t="s">
        <v>35</v>
      </c>
      <c r="F140" s="1">
        <v>55.733423000000002</v>
      </c>
      <c r="G140" s="1">
        <v>-133.29047</v>
      </c>
      <c r="H140" s="3">
        <v>43250</v>
      </c>
      <c r="I140" s="2">
        <v>0.28749999999999998</v>
      </c>
      <c r="J140" s="1">
        <v>1</v>
      </c>
      <c r="K140" s="1">
        <v>7</v>
      </c>
      <c r="L140" s="1">
        <v>194</v>
      </c>
      <c r="M140" s="1">
        <v>194</v>
      </c>
      <c r="N140" s="1">
        <v>-0.12</v>
      </c>
      <c r="O140" s="1">
        <v>-0.12</v>
      </c>
      <c r="P140" s="1">
        <v>-0.12</v>
      </c>
      <c r="S140" s="1">
        <v>222</v>
      </c>
      <c r="T140" s="1">
        <v>225</v>
      </c>
      <c r="U140" s="1">
        <v>105</v>
      </c>
      <c r="V140" s="1">
        <v>47</v>
      </c>
      <c r="W140" s="1">
        <v>22</v>
      </c>
      <c r="X140" s="1">
        <v>8</v>
      </c>
      <c r="Y140" s="1">
        <v>0</v>
      </c>
      <c r="Z140" s="1">
        <v>0</v>
      </c>
      <c r="AA140" s="1">
        <v>0</v>
      </c>
    </row>
    <row r="141" spans="1:27" x14ac:dyDescent="0.2">
      <c r="A141" s="1" t="s">
        <v>44</v>
      </c>
      <c r="B141" s="1" t="s">
        <v>30</v>
      </c>
      <c r="C141" s="1" t="s">
        <v>30</v>
      </c>
      <c r="D141" s="1" t="s">
        <v>32</v>
      </c>
      <c r="E141" s="1" t="s">
        <v>35</v>
      </c>
      <c r="F141" s="1">
        <v>55.733423000000002</v>
      </c>
      <c r="G141" s="1">
        <v>-133.29047</v>
      </c>
      <c r="H141" s="3">
        <v>43250</v>
      </c>
      <c r="I141" s="2">
        <v>0.28749999999999998</v>
      </c>
      <c r="J141" s="1">
        <v>1</v>
      </c>
      <c r="K141" s="1">
        <v>8</v>
      </c>
      <c r="L141" s="1">
        <v>192</v>
      </c>
      <c r="M141" s="1">
        <v>194</v>
      </c>
      <c r="N141" s="1">
        <v>-0.12</v>
      </c>
      <c r="O141" s="1">
        <v>-0.12</v>
      </c>
      <c r="P141" s="1">
        <v>-0.12</v>
      </c>
      <c r="S141" s="1">
        <v>225</v>
      </c>
      <c r="T141" s="1">
        <v>240</v>
      </c>
      <c r="U141" s="1">
        <v>250</v>
      </c>
      <c r="V141" s="1">
        <v>44</v>
      </c>
      <c r="W141" s="1">
        <v>31</v>
      </c>
      <c r="X141" s="1">
        <v>6</v>
      </c>
      <c r="Y141" s="1">
        <v>0</v>
      </c>
      <c r="Z141" s="1">
        <v>0</v>
      </c>
      <c r="AA141" s="1">
        <v>0</v>
      </c>
    </row>
    <row r="142" spans="1:27" x14ac:dyDescent="0.2">
      <c r="A142" s="1" t="s">
        <v>44</v>
      </c>
      <c r="B142" s="1" t="s">
        <v>30</v>
      </c>
      <c r="C142" s="1" t="s">
        <v>30</v>
      </c>
      <c r="D142" s="1" t="s">
        <v>32</v>
      </c>
      <c r="E142" s="1" t="s">
        <v>35</v>
      </c>
      <c r="F142" s="1">
        <v>55.733423000000002</v>
      </c>
      <c r="G142" s="1">
        <v>-133.29047</v>
      </c>
      <c r="H142" s="3">
        <v>43250</v>
      </c>
      <c r="I142" s="2">
        <v>0.28749999999999998</v>
      </c>
      <c r="J142" s="1">
        <v>1</v>
      </c>
      <c r="K142" s="1">
        <v>9</v>
      </c>
      <c r="L142" s="1">
        <v>193</v>
      </c>
      <c r="M142" s="1">
        <v>194</v>
      </c>
      <c r="N142" s="1">
        <v>-0.12</v>
      </c>
      <c r="O142" s="1">
        <v>-0.12</v>
      </c>
      <c r="P142" s="1">
        <v>-0.12</v>
      </c>
      <c r="S142" s="1">
        <v>225</v>
      </c>
      <c r="T142" s="1">
        <v>230</v>
      </c>
      <c r="U142" s="1">
        <v>99</v>
      </c>
      <c r="V142" s="1">
        <v>54</v>
      </c>
      <c r="W142" s="1">
        <v>47</v>
      </c>
      <c r="X142" s="1">
        <v>13</v>
      </c>
      <c r="Y142" s="1">
        <v>0</v>
      </c>
      <c r="Z142" s="1">
        <v>0</v>
      </c>
      <c r="AA142" s="1">
        <v>0</v>
      </c>
    </row>
    <row r="143" spans="1:27" x14ac:dyDescent="0.2">
      <c r="A143" s="1" t="s">
        <v>44</v>
      </c>
      <c r="B143" s="1" t="s">
        <v>30</v>
      </c>
      <c r="C143" s="1" t="s">
        <v>30</v>
      </c>
      <c r="D143" s="1" t="s">
        <v>32</v>
      </c>
      <c r="E143" s="1" t="s">
        <v>35</v>
      </c>
      <c r="F143" s="1">
        <v>55.733423000000002</v>
      </c>
      <c r="G143" s="1">
        <v>-133.29047</v>
      </c>
      <c r="H143" s="3">
        <v>43250</v>
      </c>
      <c r="I143" s="2">
        <v>0.28749999999999998</v>
      </c>
      <c r="J143" s="1">
        <v>1</v>
      </c>
      <c r="K143" s="1">
        <v>10</v>
      </c>
      <c r="L143" s="1">
        <v>192</v>
      </c>
      <c r="M143" s="1">
        <v>194</v>
      </c>
      <c r="N143" s="1">
        <v>-0.12</v>
      </c>
      <c r="O143" s="1">
        <v>-0.12</v>
      </c>
      <c r="P143" s="1">
        <v>-0.12</v>
      </c>
      <c r="S143" s="1">
        <v>215</v>
      </c>
      <c r="T143" s="1">
        <v>227</v>
      </c>
      <c r="U143" s="1">
        <v>223</v>
      </c>
      <c r="V143" s="1">
        <v>63</v>
      </c>
      <c r="W143" s="1">
        <v>41</v>
      </c>
      <c r="X143" s="1">
        <v>14</v>
      </c>
      <c r="Y143" s="1">
        <v>0</v>
      </c>
      <c r="Z143" s="1">
        <v>0</v>
      </c>
      <c r="AA143" s="1">
        <v>0</v>
      </c>
    </row>
    <row r="144" spans="1:27" x14ac:dyDescent="0.2">
      <c r="A144" s="1" t="s">
        <v>44</v>
      </c>
      <c r="B144" s="1" t="s">
        <v>30</v>
      </c>
      <c r="C144" s="1" t="s">
        <v>30</v>
      </c>
      <c r="D144" s="1" t="s">
        <v>32</v>
      </c>
      <c r="E144" s="1" t="s">
        <v>35</v>
      </c>
      <c r="F144" s="1">
        <v>55.733423000000002</v>
      </c>
      <c r="G144" s="1">
        <v>-133.29047</v>
      </c>
      <c r="H144" s="3">
        <v>43250</v>
      </c>
      <c r="I144" s="2">
        <v>0.28749999999999998</v>
      </c>
      <c r="J144" s="1">
        <v>1</v>
      </c>
      <c r="K144" s="1">
        <v>11</v>
      </c>
      <c r="M144" s="1">
        <v>194</v>
      </c>
      <c r="N144" s="1">
        <v>-0.12</v>
      </c>
      <c r="O144" s="1">
        <v>-0.12</v>
      </c>
      <c r="P144" s="1">
        <v>-0.12</v>
      </c>
      <c r="V144" s="1">
        <v>22</v>
      </c>
      <c r="W144" s="1">
        <v>19</v>
      </c>
      <c r="X144" s="1">
        <v>4</v>
      </c>
      <c r="Y144" s="1">
        <v>0</v>
      </c>
      <c r="Z144" s="1">
        <v>0</v>
      </c>
      <c r="AA144" s="1">
        <v>0</v>
      </c>
    </row>
    <row r="145" spans="1:27" x14ac:dyDescent="0.2">
      <c r="A145" s="1" t="s">
        <v>45</v>
      </c>
      <c r="B145" s="1" t="s">
        <v>30</v>
      </c>
      <c r="C145" s="1" t="s">
        <v>30</v>
      </c>
      <c r="D145" s="1" t="s">
        <v>26</v>
      </c>
      <c r="E145" s="1" t="s">
        <v>35</v>
      </c>
      <c r="F145" s="1">
        <v>55.889904000000001</v>
      </c>
      <c r="G145" s="1">
        <v>-133.25000600000001</v>
      </c>
      <c r="H145" s="3">
        <v>43295</v>
      </c>
      <c r="I145" s="2">
        <v>0.25486111099999997</v>
      </c>
      <c r="J145" s="1">
        <v>1</v>
      </c>
      <c r="K145" s="1">
        <v>1</v>
      </c>
      <c r="L145" s="1">
        <v>245</v>
      </c>
      <c r="M145" s="1">
        <v>245.5</v>
      </c>
      <c r="N145" s="1">
        <v>0.87</v>
      </c>
      <c r="O145" s="1">
        <v>0.87</v>
      </c>
      <c r="P145" s="1">
        <v>0.87</v>
      </c>
      <c r="Q145" s="1">
        <v>52</v>
      </c>
      <c r="R145" s="1">
        <v>194</v>
      </c>
      <c r="S145" s="1">
        <v>261</v>
      </c>
      <c r="T145" s="1">
        <v>297</v>
      </c>
      <c r="U145" s="1">
        <v>1077</v>
      </c>
      <c r="V145" s="1">
        <v>86</v>
      </c>
      <c r="W145" s="1">
        <v>36</v>
      </c>
      <c r="X145" s="1">
        <v>10.5</v>
      </c>
      <c r="Y145" s="1">
        <v>0</v>
      </c>
      <c r="Z145" s="1">
        <v>0</v>
      </c>
      <c r="AA145" s="1">
        <v>0</v>
      </c>
    </row>
    <row r="146" spans="1:27" x14ac:dyDescent="0.2">
      <c r="A146" s="1" t="s">
        <v>45</v>
      </c>
      <c r="B146" s="1" t="s">
        <v>30</v>
      </c>
      <c r="C146" s="1" t="s">
        <v>30</v>
      </c>
      <c r="D146" s="1" t="s">
        <v>26</v>
      </c>
      <c r="E146" s="1" t="s">
        <v>35</v>
      </c>
      <c r="F146" s="1">
        <v>55.889904000000001</v>
      </c>
      <c r="G146" s="1">
        <v>-133.25000600000001</v>
      </c>
      <c r="H146" s="3">
        <v>43295</v>
      </c>
      <c r="I146" s="2">
        <v>0.25486111099999997</v>
      </c>
      <c r="J146" s="1">
        <v>1</v>
      </c>
      <c r="K146" s="1">
        <v>2</v>
      </c>
      <c r="L146" s="1">
        <v>247</v>
      </c>
      <c r="M146" s="1">
        <v>245.5</v>
      </c>
      <c r="N146" s="1">
        <v>0.87</v>
      </c>
      <c r="O146" s="1">
        <v>0.87</v>
      </c>
      <c r="P146" s="1">
        <v>0.87</v>
      </c>
      <c r="Q146" s="1">
        <v>31</v>
      </c>
      <c r="R146" s="1">
        <v>191</v>
      </c>
      <c r="S146" s="1">
        <v>244</v>
      </c>
      <c r="T146" s="1">
        <v>282</v>
      </c>
      <c r="U146" s="1">
        <v>1337</v>
      </c>
      <c r="V146" s="1">
        <v>73</v>
      </c>
      <c r="W146" s="1">
        <v>109</v>
      </c>
      <c r="X146" s="1">
        <v>11</v>
      </c>
      <c r="Y146" s="1">
        <v>0</v>
      </c>
      <c r="Z146" s="1">
        <v>3</v>
      </c>
      <c r="AA146" s="1">
        <v>0</v>
      </c>
    </row>
    <row r="147" spans="1:27" x14ac:dyDescent="0.2">
      <c r="A147" s="1" t="s">
        <v>45</v>
      </c>
      <c r="B147" s="1" t="s">
        <v>30</v>
      </c>
      <c r="C147" s="1" t="s">
        <v>30</v>
      </c>
      <c r="D147" s="1" t="s">
        <v>26</v>
      </c>
      <c r="E147" s="1" t="s">
        <v>35</v>
      </c>
      <c r="F147" s="1">
        <v>55.889904000000001</v>
      </c>
      <c r="G147" s="1">
        <v>-133.25000600000001</v>
      </c>
      <c r="H147" s="3">
        <v>43295</v>
      </c>
      <c r="I147" s="2">
        <v>0.25486111099999997</v>
      </c>
      <c r="J147" s="1">
        <v>1</v>
      </c>
      <c r="K147" s="1">
        <v>3</v>
      </c>
      <c r="L147" s="1">
        <v>245</v>
      </c>
      <c r="M147" s="1">
        <v>245.5</v>
      </c>
      <c r="N147" s="1">
        <v>0.87</v>
      </c>
      <c r="O147" s="1">
        <v>0.87</v>
      </c>
      <c r="P147" s="1">
        <v>0.87</v>
      </c>
      <c r="Q147" s="1">
        <v>32</v>
      </c>
      <c r="R147" s="1">
        <v>200</v>
      </c>
      <c r="S147" s="1">
        <v>243</v>
      </c>
      <c r="T147" s="1">
        <v>280</v>
      </c>
      <c r="U147" s="1">
        <v>1263</v>
      </c>
      <c r="V147" s="1">
        <v>103</v>
      </c>
      <c r="W147" s="1">
        <v>48</v>
      </c>
      <c r="X147" s="1">
        <v>4</v>
      </c>
      <c r="Y147" s="1">
        <v>1</v>
      </c>
      <c r="Z147" s="1">
        <v>1</v>
      </c>
      <c r="AA147" s="1">
        <v>0</v>
      </c>
    </row>
    <row r="148" spans="1:27" x14ac:dyDescent="0.2">
      <c r="A148" s="1" t="s">
        <v>45</v>
      </c>
      <c r="B148" s="1" t="s">
        <v>30</v>
      </c>
      <c r="C148" s="1" t="s">
        <v>30</v>
      </c>
      <c r="D148" s="1" t="s">
        <v>26</v>
      </c>
      <c r="E148" s="1" t="s">
        <v>35</v>
      </c>
      <c r="F148" s="1">
        <v>55.889904000000001</v>
      </c>
      <c r="G148" s="1">
        <v>-133.25000600000001</v>
      </c>
      <c r="H148" s="3">
        <v>43295</v>
      </c>
      <c r="I148" s="2">
        <v>0.25486111099999997</v>
      </c>
      <c r="J148" s="1">
        <v>1</v>
      </c>
      <c r="K148" s="1">
        <v>4</v>
      </c>
      <c r="L148" s="1">
        <v>245</v>
      </c>
      <c r="M148" s="1">
        <v>245.5</v>
      </c>
      <c r="N148" s="1">
        <v>0.87</v>
      </c>
      <c r="O148" s="1">
        <v>0.87</v>
      </c>
      <c r="P148" s="1">
        <v>0.87</v>
      </c>
      <c r="Q148" s="1">
        <v>38</v>
      </c>
      <c r="R148" s="1">
        <v>196</v>
      </c>
      <c r="S148" s="1">
        <v>260</v>
      </c>
      <c r="T148" s="1">
        <v>281</v>
      </c>
      <c r="U148" s="1">
        <v>686</v>
      </c>
      <c r="V148" s="1">
        <v>99</v>
      </c>
      <c r="W148" s="1">
        <v>66</v>
      </c>
      <c r="X148" s="1">
        <v>3.5</v>
      </c>
      <c r="Y148" s="1">
        <v>1</v>
      </c>
      <c r="Z148" s="1">
        <v>0</v>
      </c>
      <c r="AA148" s="1">
        <v>0</v>
      </c>
    </row>
    <row r="149" spans="1:27" x14ac:dyDescent="0.2">
      <c r="A149" s="1" t="s">
        <v>45</v>
      </c>
      <c r="B149" s="1" t="s">
        <v>30</v>
      </c>
      <c r="C149" s="1" t="s">
        <v>30</v>
      </c>
      <c r="D149" s="1" t="s">
        <v>26</v>
      </c>
      <c r="E149" s="1" t="s">
        <v>35</v>
      </c>
      <c r="F149" s="1">
        <v>55.889904000000001</v>
      </c>
      <c r="G149" s="1">
        <v>-133.25000600000001</v>
      </c>
      <c r="H149" s="3">
        <v>43295</v>
      </c>
      <c r="I149" s="2">
        <v>0.25486111099999997</v>
      </c>
      <c r="J149" s="1">
        <v>1</v>
      </c>
      <c r="K149" s="1">
        <v>5</v>
      </c>
      <c r="L149" s="1">
        <v>245</v>
      </c>
      <c r="M149" s="1">
        <v>245.5</v>
      </c>
      <c r="N149" s="1">
        <v>0.87</v>
      </c>
      <c r="O149" s="1">
        <v>0.87</v>
      </c>
      <c r="P149" s="1">
        <v>0.87</v>
      </c>
      <c r="Q149" s="1">
        <v>42</v>
      </c>
      <c r="R149" s="1">
        <v>182</v>
      </c>
      <c r="S149" s="1">
        <v>268</v>
      </c>
      <c r="T149" s="1">
        <v>284</v>
      </c>
      <c r="U149" s="1">
        <v>506</v>
      </c>
      <c r="V149" s="1">
        <v>76</v>
      </c>
      <c r="W149" s="1">
        <v>74</v>
      </c>
      <c r="X149" s="1">
        <v>1</v>
      </c>
      <c r="Y149" s="1">
        <v>0</v>
      </c>
      <c r="Z149" s="1">
        <v>0</v>
      </c>
      <c r="AA149" s="1">
        <v>0</v>
      </c>
    </row>
    <row r="150" spans="1:27" x14ac:dyDescent="0.2">
      <c r="A150" s="1" t="s">
        <v>45</v>
      </c>
      <c r="B150" s="1" t="s">
        <v>30</v>
      </c>
      <c r="C150" s="1" t="s">
        <v>30</v>
      </c>
      <c r="D150" s="1" t="s">
        <v>26</v>
      </c>
      <c r="E150" s="1" t="s">
        <v>35</v>
      </c>
      <c r="F150" s="1">
        <v>55.889904000000001</v>
      </c>
      <c r="G150" s="1">
        <v>-133.25000600000001</v>
      </c>
      <c r="H150" s="3">
        <v>43295</v>
      </c>
      <c r="I150" s="2">
        <v>0.25486111099999997</v>
      </c>
      <c r="J150" s="1">
        <v>1</v>
      </c>
      <c r="K150" s="1">
        <v>6</v>
      </c>
      <c r="L150" s="1">
        <v>245</v>
      </c>
      <c r="M150" s="1">
        <v>245.5</v>
      </c>
      <c r="N150" s="1">
        <v>0.87</v>
      </c>
      <c r="O150" s="1">
        <v>0.87</v>
      </c>
      <c r="P150" s="1">
        <v>0.87</v>
      </c>
      <c r="Q150" s="1">
        <v>39</v>
      </c>
      <c r="R150" s="1">
        <v>187</v>
      </c>
      <c r="S150" s="1">
        <v>293</v>
      </c>
      <c r="T150" s="1">
        <v>247</v>
      </c>
      <c r="U150" s="1">
        <v>65</v>
      </c>
      <c r="V150" s="1">
        <v>102</v>
      </c>
      <c r="W150" s="1">
        <v>83</v>
      </c>
      <c r="X150" s="1">
        <v>1.5</v>
      </c>
      <c r="Y150" s="1">
        <v>0</v>
      </c>
      <c r="Z150" s="1">
        <v>0</v>
      </c>
      <c r="AA150" s="1">
        <v>0</v>
      </c>
    </row>
    <row r="151" spans="1:27" x14ac:dyDescent="0.2">
      <c r="A151" s="1" t="s">
        <v>45</v>
      </c>
      <c r="B151" s="1" t="s">
        <v>30</v>
      </c>
      <c r="C151" s="1" t="s">
        <v>30</v>
      </c>
      <c r="D151" s="1" t="s">
        <v>26</v>
      </c>
      <c r="E151" s="1" t="s">
        <v>35</v>
      </c>
      <c r="F151" s="1">
        <v>55.889904000000001</v>
      </c>
      <c r="G151" s="1">
        <v>-133.25000600000001</v>
      </c>
      <c r="H151" s="3">
        <v>43295</v>
      </c>
      <c r="I151" s="2">
        <v>0.25486111099999997</v>
      </c>
      <c r="J151" s="1">
        <v>1</v>
      </c>
      <c r="K151" s="1">
        <v>7</v>
      </c>
      <c r="L151" s="1">
        <v>245</v>
      </c>
      <c r="M151" s="1">
        <v>245.5</v>
      </c>
      <c r="N151" s="1">
        <v>0.87</v>
      </c>
      <c r="O151" s="1">
        <v>0.87</v>
      </c>
      <c r="P151" s="1">
        <v>0.87</v>
      </c>
      <c r="Q151" s="1">
        <v>47</v>
      </c>
      <c r="R151" s="1">
        <v>193</v>
      </c>
      <c r="S151" s="1">
        <v>298</v>
      </c>
      <c r="T151" s="1">
        <v>307</v>
      </c>
      <c r="U151" s="1">
        <v>193</v>
      </c>
      <c r="V151" s="1">
        <v>85</v>
      </c>
      <c r="W151" s="1">
        <v>32</v>
      </c>
      <c r="X151" s="1">
        <v>6</v>
      </c>
      <c r="Y151" s="1">
        <v>0</v>
      </c>
      <c r="Z151" s="1">
        <v>1</v>
      </c>
      <c r="AA151" s="1">
        <v>0</v>
      </c>
    </row>
    <row r="152" spans="1:27" x14ac:dyDescent="0.2">
      <c r="A152" s="1" t="s">
        <v>45</v>
      </c>
      <c r="B152" s="1" t="s">
        <v>30</v>
      </c>
      <c r="C152" s="1" t="s">
        <v>30</v>
      </c>
      <c r="D152" s="1" t="s">
        <v>26</v>
      </c>
      <c r="E152" s="1" t="s">
        <v>35</v>
      </c>
      <c r="F152" s="1">
        <v>55.889904000000001</v>
      </c>
      <c r="G152" s="1">
        <v>-133.25000600000001</v>
      </c>
      <c r="H152" s="3">
        <v>43295</v>
      </c>
      <c r="I152" s="2">
        <v>0.25486111099999997</v>
      </c>
      <c r="J152" s="1">
        <v>1</v>
      </c>
      <c r="K152" s="1">
        <v>8</v>
      </c>
      <c r="L152" s="1">
        <v>246</v>
      </c>
      <c r="M152" s="1">
        <v>245.5</v>
      </c>
      <c r="N152" s="1">
        <v>0.87</v>
      </c>
      <c r="O152" s="1">
        <v>0.87</v>
      </c>
      <c r="P152" s="1">
        <v>0.87</v>
      </c>
      <c r="Q152" s="1">
        <v>38</v>
      </c>
      <c r="R152" s="1">
        <v>195</v>
      </c>
      <c r="S152" s="1">
        <v>307</v>
      </c>
      <c r="T152" s="1">
        <v>318</v>
      </c>
      <c r="U152" s="1">
        <v>300</v>
      </c>
      <c r="V152" s="1">
        <v>98</v>
      </c>
      <c r="W152" s="1">
        <v>72</v>
      </c>
      <c r="X152" s="1">
        <v>1</v>
      </c>
      <c r="Y152" s="1">
        <v>0</v>
      </c>
      <c r="Z152" s="1">
        <v>1</v>
      </c>
      <c r="AA152" s="1">
        <v>1</v>
      </c>
    </row>
    <row r="153" spans="1:27" x14ac:dyDescent="0.2">
      <c r="A153" s="1" t="s">
        <v>45</v>
      </c>
      <c r="B153" s="1" t="s">
        <v>30</v>
      </c>
      <c r="C153" s="1" t="s">
        <v>30</v>
      </c>
      <c r="D153" s="1" t="s">
        <v>26</v>
      </c>
      <c r="E153" s="1" t="s">
        <v>35</v>
      </c>
      <c r="F153" s="1">
        <v>55.889904000000001</v>
      </c>
      <c r="G153" s="1">
        <v>-133.25000600000001</v>
      </c>
      <c r="H153" s="3">
        <v>43295</v>
      </c>
      <c r="I153" s="2">
        <v>0.25486111099999997</v>
      </c>
      <c r="J153" s="1">
        <v>1</v>
      </c>
      <c r="K153" s="1">
        <v>9</v>
      </c>
      <c r="L153" s="1">
        <v>246</v>
      </c>
      <c r="M153" s="1">
        <v>245.5</v>
      </c>
      <c r="N153" s="1">
        <v>0.87</v>
      </c>
      <c r="O153" s="1">
        <v>0.87</v>
      </c>
      <c r="P153" s="1">
        <v>0.87</v>
      </c>
      <c r="Q153" s="1">
        <v>35</v>
      </c>
      <c r="R153" s="1">
        <v>195</v>
      </c>
      <c r="S153" s="1">
        <v>312</v>
      </c>
      <c r="T153" s="1">
        <v>316</v>
      </c>
      <c r="U153" s="1">
        <v>71</v>
      </c>
      <c r="V153" s="1">
        <v>101</v>
      </c>
      <c r="W153" s="1">
        <v>75</v>
      </c>
      <c r="X153" s="1">
        <v>10</v>
      </c>
      <c r="Y153" s="1">
        <v>0</v>
      </c>
      <c r="Z153" s="1">
        <v>2</v>
      </c>
      <c r="AA153" s="1">
        <v>0</v>
      </c>
    </row>
    <row r="154" spans="1:27" x14ac:dyDescent="0.2">
      <c r="A154" s="1" t="s">
        <v>45</v>
      </c>
      <c r="B154" s="1" t="s">
        <v>30</v>
      </c>
      <c r="C154" s="1" t="s">
        <v>30</v>
      </c>
      <c r="D154" s="1" t="s">
        <v>26</v>
      </c>
      <c r="E154" s="1" t="s">
        <v>35</v>
      </c>
      <c r="F154" s="1">
        <v>55.889904000000001</v>
      </c>
      <c r="G154" s="1">
        <v>-133.25000600000001</v>
      </c>
      <c r="H154" s="3">
        <v>43295</v>
      </c>
      <c r="I154" s="2">
        <v>0.25486111099999997</v>
      </c>
      <c r="J154" s="1">
        <v>1</v>
      </c>
      <c r="K154" s="1">
        <v>10</v>
      </c>
      <c r="L154" s="1">
        <v>246</v>
      </c>
      <c r="M154" s="1">
        <v>245.5</v>
      </c>
      <c r="N154" s="1">
        <v>0.87</v>
      </c>
      <c r="O154" s="1">
        <v>0.87</v>
      </c>
      <c r="P154" s="1">
        <v>0.87</v>
      </c>
      <c r="Q154" s="1">
        <v>48</v>
      </c>
      <c r="R154" s="1">
        <v>197</v>
      </c>
      <c r="S154" s="1">
        <v>318</v>
      </c>
      <c r="T154" s="1">
        <v>325</v>
      </c>
      <c r="U154" s="1">
        <v>100</v>
      </c>
      <c r="V154" s="1">
        <v>101</v>
      </c>
      <c r="W154" s="1">
        <v>40</v>
      </c>
      <c r="X154" s="1">
        <v>2</v>
      </c>
      <c r="Y154" s="1">
        <v>0</v>
      </c>
      <c r="Z154" s="1">
        <v>0</v>
      </c>
      <c r="AA154" s="1">
        <v>0</v>
      </c>
    </row>
    <row r="155" spans="1:27" x14ac:dyDescent="0.2">
      <c r="A155" s="1" t="s">
        <v>45</v>
      </c>
      <c r="B155" s="1" t="s">
        <v>30</v>
      </c>
      <c r="C155" s="1" t="s">
        <v>30</v>
      </c>
      <c r="D155" s="1" t="s">
        <v>26</v>
      </c>
      <c r="E155" s="1" t="s">
        <v>35</v>
      </c>
      <c r="F155" s="1">
        <v>55.889904000000001</v>
      </c>
      <c r="G155" s="1">
        <v>-133.25000600000001</v>
      </c>
      <c r="H155" s="3">
        <v>43295</v>
      </c>
      <c r="I155" s="2">
        <v>0.25486111099999997</v>
      </c>
      <c r="J155" s="1">
        <v>1</v>
      </c>
      <c r="K155" s="1">
        <v>11</v>
      </c>
      <c r="M155" s="1">
        <v>245.5</v>
      </c>
      <c r="N155" s="1">
        <v>0.87</v>
      </c>
      <c r="O155" s="1">
        <v>0.87</v>
      </c>
      <c r="P155" s="1">
        <v>0.87</v>
      </c>
      <c r="S155" s="1">
        <v>311</v>
      </c>
      <c r="T155" s="1">
        <v>324</v>
      </c>
      <c r="U155" s="1">
        <v>203</v>
      </c>
      <c r="V155" s="1">
        <v>67</v>
      </c>
      <c r="W155" s="1">
        <v>56</v>
      </c>
      <c r="X155" s="1">
        <v>2.5</v>
      </c>
      <c r="Y155" s="1">
        <v>1</v>
      </c>
      <c r="Z155" s="1">
        <v>1</v>
      </c>
      <c r="AA155" s="1">
        <v>0</v>
      </c>
    </row>
    <row r="156" spans="1:27" x14ac:dyDescent="0.2">
      <c r="A156" s="1" t="s">
        <v>46</v>
      </c>
      <c r="B156" s="1" t="s">
        <v>25</v>
      </c>
      <c r="C156" s="1" t="s">
        <v>25</v>
      </c>
      <c r="D156" s="1" t="s">
        <v>26</v>
      </c>
      <c r="E156" s="1" t="s">
        <v>35</v>
      </c>
      <c r="F156" s="1">
        <v>55.21407</v>
      </c>
      <c r="G156" s="1">
        <v>-132.84723299999999</v>
      </c>
      <c r="H156" s="3">
        <v>43267</v>
      </c>
      <c r="I156" s="2">
        <v>0.45694444400000001</v>
      </c>
      <c r="J156" s="1">
        <v>1</v>
      </c>
      <c r="K156" s="1">
        <v>1</v>
      </c>
      <c r="L156" s="1">
        <v>357</v>
      </c>
      <c r="M156" s="1">
        <v>358.7</v>
      </c>
      <c r="N156" s="1">
        <v>-1.48</v>
      </c>
      <c r="O156" s="1">
        <f>(-0.88)*0.82</f>
        <v>-0.72159999999999991</v>
      </c>
      <c r="P156" s="1">
        <f>(-0.88)*0.82</f>
        <v>-0.72159999999999991</v>
      </c>
      <c r="Q156" s="1">
        <v>55</v>
      </c>
      <c r="R156" s="1">
        <v>272</v>
      </c>
      <c r="S156" s="1">
        <v>313</v>
      </c>
      <c r="T156" s="1">
        <v>353</v>
      </c>
      <c r="U156" s="1">
        <v>823</v>
      </c>
      <c r="V156" s="1">
        <v>66</v>
      </c>
      <c r="W156" s="1">
        <v>22</v>
      </c>
      <c r="X156" s="1">
        <v>10</v>
      </c>
      <c r="Y156" s="1">
        <v>3</v>
      </c>
      <c r="Z156" s="1">
        <v>0</v>
      </c>
      <c r="AA156" s="1">
        <v>1</v>
      </c>
    </row>
    <row r="157" spans="1:27" x14ac:dyDescent="0.2">
      <c r="A157" s="1" t="s">
        <v>46</v>
      </c>
      <c r="B157" s="1" t="s">
        <v>25</v>
      </c>
      <c r="C157" s="1" t="s">
        <v>25</v>
      </c>
      <c r="D157" s="1" t="s">
        <v>26</v>
      </c>
      <c r="E157" s="1" t="s">
        <v>35</v>
      </c>
      <c r="F157" s="1">
        <v>55.21407</v>
      </c>
      <c r="G157" s="1">
        <v>-132.84723299999999</v>
      </c>
      <c r="H157" s="3">
        <v>43267</v>
      </c>
      <c r="I157" s="2">
        <v>0.45694444400000001</v>
      </c>
      <c r="J157" s="1">
        <v>1</v>
      </c>
      <c r="K157" s="1">
        <v>2</v>
      </c>
      <c r="L157" s="1">
        <v>357</v>
      </c>
      <c r="M157" s="1">
        <v>358.7</v>
      </c>
      <c r="N157" s="1">
        <v>-1.48</v>
      </c>
      <c r="O157" s="1">
        <f>(-0.88)*0.82</f>
        <v>-0.72159999999999991</v>
      </c>
      <c r="P157" s="1">
        <f>(-0.88)*0.82</f>
        <v>-0.72159999999999991</v>
      </c>
      <c r="Q157" s="1">
        <v>75</v>
      </c>
      <c r="R157" s="1">
        <v>265</v>
      </c>
      <c r="S157" s="1">
        <v>308</v>
      </c>
      <c r="T157" s="1">
        <v>360</v>
      </c>
      <c r="U157" s="1">
        <v>1065</v>
      </c>
      <c r="V157" s="1">
        <v>75</v>
      </c>
      <c r="W157" s="1">
        <v>22</v>
      </c>
      <c r="X157" s="1">
        <v>13</v>
      </c>
      <c r="Y157" s="1">
        <v>2</v>
      </c>
      <c r="Z157" s="1">
        <v>0</v>
      </c>
      <c r="AA157" s="1">
        <v>0</v>
      </c>
    </row>
    <row r="158" spans="1:27" x14ac:dyDescent="0.2">
      <c r="A158" s="1" t="s">
        <v>46</v>
      </c>
      <c r="B158" s="1" t="s">
        <v>25</v>
      </c>
      <c r="C158" s="1" t="s">
        <v>25</v>
      </c>
      <c r="D158" s="1" t="s">
        <v>26</v>
      </c>
      <c r="E158" s="1" t="s">
        <v>35</v>
      </c>
      <c r="F158" s="1">
        <v>55.21407</v>
      </c>
      <c r="G158" s="1">
        <v>-132.84723299999999</v>
      </c>
      <c r="H158" s="3">
        <v>43267</v>
      </c>
      <c r="I158" s="2">
        <v>0.45694444400000001</v>
      </c>
      <c r="J158" s="1">
        <v>1</v>
      </c>
      <c r="K158" s="1">
        <v>3</v>
      </c>
      <c r="L158" s="1">
        <v>359</v>
      </c>
      <c r="M158" s="1">
        <v>358.7</v>
      </c>
      <c r="N158" s="1">
        <v>-1.48</v>
      </c>
      <c r="O158" s="1">
        <f t="shared" ref="O158:P166" si="3">(-0.88)*0.82</f>
        <v>-0.72159999999999991</v>
      </c>
      <c r="P158" s="1">
        <f t="shared" si="3"/>
        <v>-0.72159999999999991</v>
      </c>
      <c r="Q158" s="1">
        <v>50</v>
      </c>
      <c r="R158" s="1">
        <v>287</v>
      </c>
      <c r="S158" s="1">
        <v>320</v>
      </c>
      <c r="T158" s="1">
        <v>343</v>
      </c>
      <c r="U158" s="1">
        <v>350</v>
      </c>
      <c r="V158" s="1">
        <v>96</v>
      </c>
      <c r="W158" s="1">
        <v>54</v>
      </c>
      <c r="X158" s="1">
        <v>19</v>
      </c>
      <c r="Y158" s="1">
        <v>1</v>
      </c>
      <c r="Z158" s="1">
        <v>3</v>
      </c>
      <c r="AA158" s="1">
        <v>2</v>
      </c>
    </row>
    <row r="159" spans="1:27" x14ac:dyDescent="0.2">
      <c r="A159" s="1" t="s">
        <v>46</v>
      </c>
      <c r="B159" s="1" t="s">
        <v>25</v>
      </c>
      <c r="C159" s="1" t="s">
        <v>25</v>
      </c>
      <c r="D159" s="1" t="s">
        <v>26</v>
      </c>
      <c r="E159" s="1" t="s">
        <v>35</v>
      </c>
      <c r="F159" s="1">
        <v>55.21407</v>
      </c>
      <c r="G159" s="1">
        <v>-132.84723299999999</v>
      </c>
      <c r="H159" s="3">
        <v>43267</v>
      </c>
      <c r="I159" s="2">
        <v>0.45694444400000001</v>
      </c>
      <c r="J159" s="1">
        <v>1</v>
      </c>
      <c r="K159" s="1">
        <v>4</v>
      </c>
      <c r="L159" s="1">
        <v>359</v>
      </c>
      <c r="M159" s="1">
        <v>358.7</v>
      </c>
      <c r="N159" s="1">
        <v>-1.48</v>
      </c>
      <c r="O159" s="1">
        <f t="shared" si="3"/>
        <v>-0.72159999999999991</v>
      </c>
      <c r="P159" s="1">
        <f t="shared" si="3"/>
        <v>-0.72159999999999991</v>
      </c>
      <c r="Q159" s="1">
        <v>66</v>
      </c>
      <c r="R159" s="1">
        <v>287</v>
      </c>
      <c r="S159" s="1">
        <v>312</v>
      </c>
      <c r="T159" s="1">
        <v>332</v>
      </c>
      <c r="U159" s="1">
        <v>398</v>
      </c>
      <c r="V159" s="1">
        <v>95</v>
      </c>
      <c r="W159" s="1">
        <v>60</v>
      </c>
      <c r="X159" s="1">
        <v>20</v>
      </c>
      <c r="Y159" s="1">
        <v>1</v>
      </c>
      <c r="Z159" s="1">
        <v>0</v>
      </c>
      <c r="AA159" s="1">
        <v>0</v>
      </c>
    </row>
    <row r="160" spans="1:27" x14ac:dyDescent="0.2">
      <c r="A160" s="1" t="s">
        <v>46</v>
      </c>
      <c r="B160" s="1" t="s">
        <v>25</v>
      </c>
      <c r="C160" s="1" t="s">
        <v>25</v>
      </c>
      <c r="D160" s="1" t="s">
        <v>26</v>
      </c>
      <c r="E160" s="1" t="s">
        <v>35</v>
      </c>
      <c r="F160" s="1">
        <v>55.21407</v>
      </c>
      <c r="G160" s="1">
        <v>-132.84723299999999</v>
      </c>
      <c r="H160" s="3">
        <v>43267</v>
      </c>
      <c r="I160" s="2">
        <v>0.45694444400000001</v>
      </c>
      <c r="J160" s="1">
        <v>1</v>
      </c>
      <c r="K160" s="1">
        <v>5</v>
      </c>
      <c r="L160" s="1">
        <v>360</v>
      </c>
      <c r="M160" s="1">
        <v>358.7</v>
      </c>
      <c r="N160" s="1">
        <v>-1.48</v>
      </c>
      <c r="O160" s="1">
        <f t="shared" si="3"/>
        <v>-0.72159999999999991</v>
      </c>
      <c r="P160" s="1">
        <f t="shared" si="3"/>
        <v>-0.72159999999999991</v>
      </c>
      <c r="Q160" s="1">
        <v>56</v>
      </c>
      <c r="R160" s="1">
        <v>272</v>
      </c>
      <c r="S160" s="1">
        <v>296</v>
      </c>
      <c r="T160" s="1">
        <v>320</v>
      </c>
      <c r="U160" s="1">
        <v>500</v>
      </c>
      <c r="V160" s="1">
        <v>51</v>
      </c>
      <c r="W160" s="1">
        <v>49</v>
      </c>
      <c r="X160" s="1">
        <v>25</v>
      </c>
      <c r="Y160" s="1">
        <v>0</v>
      </c>
      <c r="Z160" s="1">
        <v>1</v>
      </c>
      <c r="AA160" s="1">
        <v>0</v>
      </c>
    </row>
    <row r="161" spans="1:27" x14ac:dyDescent="0.2">
      <c r="A161" s="1" t="s">
        <v>46</v>
      </c>
      <c r="B161" s="1" t="s">
        <v>25</v>
      </c>
      <c r="C161" s="1" t="s">
        <v>25</v>
      </c>
      <c r="D161" s="1" t="s">
        <v>26</v>
      </c>
      <c r="E161" s="1" t="s">
        <v>35</v>
      </c>
      <c r="F161" s="1">
        <v>55.21407</v>
      </c>
      <c r="G161" s="1">
        <v>-132.84723299999999</v>
      </c>
      <c r="H161" s="3">
        <v>43267</v>
      </c>
      <c r="I161" s="2">
        <v>0.45694444400000001</v>
      </c>
      <c r="J161" s="1">
        <v>1</v>
      </c>
      <c r="K161" s="1">
        <v>6</v>
      </c>
      <c r="L161" s="1">
        <v>360</v>
      </c>
      <c r="M161" s="1">
        <v>358.7</v>
      </c>
      <c r="N161" s="1">
        <v>-1.48</v>
      </c>
      <c r="O161" s="1">
        <f t="shared" si="3"/>
        <v>-0.72159999999999991</v>
      </c>
      <c r="P161" s="1">
        <f t="shared" si="3"/>
        <v>-0.72159999999999991</v>
      </c>
      <c r="Q161" s="1">
        <v>60</v>
      </c>
      <c r="R161" s="1">
        <v>273</v>
      </c>
      <c r="S161" s="1">
        <v>301</v>
      </c>
      <c r="T161" s="1">
        <v>306</v>
      </c>
      <c r="U161" s="1">
        <v>211</v>
      </c>
      <c r="V161" s="1">
        <v>103</v>
      </c>
      <c r="W161" s="1">
        <v>79</v>
      </c>
      <c r="X161" s="1">
        <v>62</v>
      </c>
      <c r="Y161" s="1">
        <v>0</v>
      </c>
      <c r="Z161" s="1">
        <v>0</v>
      </c>
      <c r="AA161" s="1">
        <v>0</v>
      </c>
    </row>
    <row r="162" spans="1:27" x14ac:dyDescent="0.2">
      <c r="A162" s="1" t="s">
        <v>46</v>
      </c>
      <c r="B162" s="1" t="s">
        <v>25</v>
      </c>
      <c r="C162" s="1" t="s">
        <v>25</v>
      </c>
      <c r="D162" s="1" t="s">
        <v>26</v>
      </c>
      <c r="E162" s="1" t="s">
        <v>35</v>
      </c>
      <c r="F162" s="1">
        <v>55.21407</v>
      </c>
      <c r="G162" s="1">
        <v>-132.84723299999999</v>
      </c>
      <c r="H162" s="3">
        <v>43267</v>
      </c>
      <c r="I162" s="2">
        <v>0.45694444400000001</v>
      </c>
      <c r="J162" s="1">
        <v>1</v>
      </c>
      <c r="K162" s="1">
        <v>7</v>
      </c>
      <c r="L162" s="1">
        <v>359</v>
      </c>
      <c r="M162" s="1">
        <v>358.7</v>
      </c>
      <c r="N162" s="1">
        <v>-1.48</v>
      </c>
      <c r="O162" s="1">
        <f t="shared" si="3"/>
        <v>-0.72159999999999991</v>
      </c>
      <c r="P162" s="1">
        <f t="shared" si="3"/>
        <v>-0.72159999999999991</v>
      </c>
      <c r="Q162" s="1">
        <v>73</v>
      </c>
      <c r="R162" s="1">
        <v>278</v>
      </c>
      <c r="S162" s="1">
        <v>305</v>
      </c>
      <c r="T162" s="1">
        <v>312</v>
      </c>
      <c r="U162" s="1">
        <v>155</v>
      </c>
      <c r="V162" s="1">
        <v>113</v>
      </c>
      <c r="W162" s="1">
        <v>80</v>
      </c>
      <c r="X162" s="1">
        <v>32</v>
      </c>
      <c r="Y162" s="1">
        <v>2</v>
      </c>
      <c r="Z162" s="1">
        <v>0</v>
      </c>
      <c r="AA162" s="1">
        <v>0</v>
      </c>
    </row>
    <row r="163" spans="1:27" x14ac:dyDescent="0.2">
      <c r="A163" s="1" t="s">
        <v>46</v>
      </c>
      <c r="B163" s="1" t="s">
        <v>25</v>
      </c>
      <c r="C163" s="1" t="s">
        <v>25</v>
      </c>
      <c r="D163" s="1" t="s">
        <v>26</v>
      </c>
      <c r="E163" s="1" t="s">
        <v>35</v>
      </c>
      <c r="F163" s="1">
        <v>55.21407</v>
      </c>
      <c r="G163" s="1">
        <v>-132.84723299999999</v>
      </c>
      <c r="H163" s="3">
        <v>43267</v>
      </c>
      <c r="I163" s="2">
        <v>0.45694444400000001</v>
      </c>
      <c r="J163" s="1">
        <v>1</v>
      </c>
      <c r="K163" s="1">
        <v>8</v>
      </c>
      <c r="L163" s="1">
        <v>359</v>
      </c>
      <c r="M163" s="1">
        <v>358.7</v>
      </c>
      <c r="N163" s="1">
        <v>-1.48</v>
      </c>
      <c r="O163" s="1">
        <f t="shared" si="3"/>
        <v>-0.72159999999999991</v>
      </c>
      <c r="P163" s="1">
        <f t="shared" si="3"/>
        <v>-0.72159999999999991</v>
      </c>
      <c r="Q163" s="1">
        <v>79</v>
      </c>
      <c r="R163" s="1">
        <v>283</v>
      </c>
      <c r="S163" s="1">
        <v>302</v>
      </c>
      <c r="T163" s="1">
        <v>323</v>
      </c>
      <c r="U163" s="1">
        <v>440</v>
      </c>
      <c r="V163" s="1">
        <v>70</v>
      </c>
      <c r="W163" s="1">
        <v>49</v>
      </c>
      <c r="X163" s="1">
        <v>10</v>
      </c>
      <c r="Y163" s="1">
        <v>1</v>
      </c>
      <c r="Z163" s="1">
        <v>0</v>
      </c>
      <c r="AA163" s="1">
        <v>0</v>
      </c>
    </row>
    <row r="164" spans="1:27" x14ac:dyDescent="0.2">
      <c r="A164" s="1" t="s">
        <v>46</v>
      </c>
      <c r="B164" s="1" t="s">
        <v>25</v>
      </c>
      <c r="C164" s="1" t="s">
        <v>25</v>
      </c>
      <c r="D164" s="1" t="s">
        <v>26</v>
      </c>
      <c r="E164" s="1" t="s">
        <v>35</v>
      </c>
      <c r="F164" s="1">
        <v>55.21407</v>
      </c>
      <c r="G164" s="1">
        <v>-132.84723299999999</v>
      </c>
      <c r="H164" s="3">
        <v>43267</v>
      </c>
      <c r="I164" s="2">
        <v>0.45694444400000001</v>
      </c>
      <c r="J164" s="1">
        <v>1</v>
      </c>
      <c r="K164" s="1">
        <v>9</v>
      </c>
      <c r="L164" s="1">
        <v>358</v>
      </c>
      <c r="M164" s="1">
        <v>358.7</v>
      </c>
      <c r="N164" s="1">
        <v>-1.48</v>
      </c>
      <c r="O164" s="1">
        <f t="shared" si="3"/>
        <v>-0.72159999999999991</v>
      </c>
      <c r="P164" s="1">
        <f t="shared" si="3"/>
        <v>-0.72159999999999991</v>
      </c>
      <c r="Q164" s="1">
        <v>88</v>
      </c>
      <c r="R164" s="1">
        <v>272</v>
      </c>
      <c r="S164" s="1">
        <v>304</v>
      </c>
      <c r="T164" s="1">
        <v>318</v>
      </c>
      <c r="U164" s="1">
        <v>293</v>
      </c>
      <c r="V164" s="1">
        <v>83</v>
      </c>
      <c r="W164" s="1">
        <v>29</v>
      </c>
      <c r="X164" s="1">
        <v>20</v>
      </c>
      <c r="Y164" s="1">
        <v>1</v>
      </c>
      <c r="Z164" s="1">
        <v>0</v>
      </c>
      <c r="AA164" s="1">
        <v>0</v>
      </c>
    </row>
    <row r="165" spans="1:27" x14ac:dyDescent="0.2">
      <c r="A165" s="1" t="s">
        <v>46</v>
      </c>
      <c r="B165" s="1" t="s">
        <v>25</v>
      </c>
      <c r="C165" s="1" t="s">
        <v>25</v>
      </c>
      <c r="D165" s="1" t="s">
        <v>26</v>
      </c>
      <c r="E165" s="1" t="s">
        <v>35</v>
      </c>
      <c r="F165" s="1">
        <v>55.21407</v>
      </c>
      <c r="G165" s="1">
        <v>-132.84723299999999</v>
      </c>
      <c r="H165" s="3">
        <v>43267</v>
      </c>
      <c r="I165" s="2">
        <v>0.45694444400000001</v>
      </c>
      <c r="J165" s="1">
        <v>1</v>
      </c>
      <c r="K165" s="1">
        <v>10</v>
      </c>
      <c r="L165" s="1">
        <v>359</v>
      </c>
      <c r="M165" s="1">
        <v>358.7</v>
      </c>
      <c r="N165" s="1">
        <v>-1.48</v>
      </c>
      <c r="O165" s="1">
        <f t="shared" si="3"/>
        <v>-0.72159999999999991</v>
      </c>
      <c r="P165" s="1">
        <f t="shared" si="3"/>
        <v>-0.72159999999999991</v>
      </c>
      <c r="Q165" s="1">
        <v>96</v>
      </c>
      <c r="R165" s="1">
        <v>267</v>
      </c>
      <c r="S165" s="1">
        <v>327</v>
      </c>
      <c r="T165" s="1">
        <v>331</v>
      </c>
      <c r="U165" s="1">
        <v>117</v>
      </c>
      <c r="V165" s="1">
        <v>98</v>
      </c>
      <c r="W165" s="1">
        <v>14</v>
      </c>
      <c r="X165" s="1">
        <v>22</v>
      </c>
      <c r="Y165" s="1">
        <v>2</v>
      </c>
      <c r="Z165" s="1">
        <v>3</v>
      </c>
      <c r="AA165" s="1">
        <v>0</v>
      </c>
    </row>
    <row r="166" spans="1:27" x14ac:dyDescent="0.2">
      <c r="A166" s="1" t="s">
        <v>46</v>
      </c>
      <c r="B166" s="1" t="s">
        <v>25</v>
      </c>
      <c r="C166" s="1" t="s">
        <v>25</v>
      </c>
      <c r="D166" s="1" t="s">
        <v>26</v>
      </c>
      <c r="E166" s="1" t="s">
        <v>35</v>
      </c>
      <c r="F166" s="1">
        <v>55.21407</v>
      </c>
      <c r="G166" s="1">
        <v>-132.84723299999999</v>
      </c>
      <c r="H166" s="3">
        <v>43267</v>
      </c>
      <c r="I166" s="2">
        <v>0.45694444400000001</v>
      </c>
      <c r="J166" s="1">
        <v>1</v>
      </c>
      <c r="K166" s="1">
        <v>11</v>
      </c>
      <c r="M166" s="1">
        <v>358.7</v>
      </c>
      <c r="N166" s="1">
        <v>-1.48</v>
      </c>
      <c r="O166" s="1">
        <f t="shared" si="3"/>
        <v>-0.72159999999999991</v>
      </c>
      <c r="P166" s="1">
        <f t="shared" si="3"/>
        <v>-0.72159999999999991</v>
      </c>
      <c r="S166" s="1">
        <v>330</v>
      </c>
      <c r="T166" s="1">
        <v>340</v>
      </c>
      <c r="U166" s="1">
        <v>190</v>
      </c>
      <c r="V166" s="1">
        <v>54</v>
      </c>
      <c r="W166" s="1">
        <v>80</v>
      </c>
      <c r="X166" s="1">
        <v>4</v>
      </c>
      <c r="Y166" s="1">
        <v>1</v>
      </c>
      <c r="Z166" s="1">
        <v>0</v>
      </c>
      <c r="AA166" s="1">
        <v>0</v>
      </c>
    </row>
    <row r="167" spans="1:27" x14ac:dyDescent="0.2">
      <c r="A167" s="1" t="s">
        <v>47</v>
      </c>
      <c r="B167" s="1" t="s">
        <v>25</v>
      </c>
      <c r="C167" s="1" t="s">
        <v>25</v>
      </c>
      <c r="D167" s="1" t="s">
        <v>26</v>
      </c>
      <c r="E167" s="1" t="s">
        <v>33</v>
      </c>
      <c r="F167" s="1">
        <v>55.247154999999999</v>
      </c>
      <c r="G167" s="1">
        <v>-132.87913699999999</v>
      </c>
      <c r="H167" s="3">
        <v>43266</v>
      </c>
      <c r="I167" s="2">
        <v>0.30833333299999999</v>
      </c>
      <c r="J167" s="1">
        <v>1</v>
      </c>
      <c r="K167" s="1">
        <v>1</v>
      </c>
      <c r="L167" s="1">
        <v>404</v>
      </c>
      <c r="M167" s="1">
        <v>403.4</v>
      </c>
      <c r="N167" s="1">
        <v>-1.74</v>
      </c>
      <c r="O167" s="1">
        <f>(-2.63)*0.82</f>
        <v>-2.1565999999999996</v>
      </c>
      <c r="P167" s="1">
        <v>-1.595</v>
      </c>
      <c r="Q167" s="1">
        <v>125</v>
      </c>
      <c r="R167" s="1">
        <v>221</v>
      </c>
      <c r="S167" s="1">
        <v>376</v>
      </c>
      <c r="T167" s="1">
        <v>393</v>
      </c>
      <c r="U167" s="1">
        <v>230</v>
      </c>
      <c r="V167" s="1">
        <v>33</v>
      </c>
      <c r="W167" s="1">
        <v>45</v>
      </c>
      <c r="X167" s="1">
        <v>12</v>
      </c>
      <c r="Y167" s="1">
        <v>0</v>
      </c>
      <c r="Z167" s="1">
        <v>1</v>
      </c>
      <c r="AA167" s="1">
        <v>0</v>
      </c>
    </row>
    <row r="168" spans="1:27" x14ac:dyDescent="0.2">
      <c r="A168" s="1" t="s">
        <v>47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55.247154999999999</v>
      </c>
      <c r="G168" s="1">
        <v>-132.87913699999999</v>
      </c>
      <c r="H168" s="3">
        <v>43266</v>
      </c>
      <c r="I168" s="2">
        <v>0.30833333299999999</v>
      </c>
      <c r="J168" s="1">
        <v>1</v>
      </c>
      <c r="K168" s="1">
        <v>2</v>
      </c>
      <c r="L168" s="1">
        <v>404</v>
      </c>
      <c r="M168" s="1">
        <v>403.4</v>
      </c>
      <c r="N168" s="1">
        <v>-1.74</v>
      </c>
      <c r="O168" s="1">
        <f>(-2.63)*0.82</f>
        <v>-2.1565999999999996</v>
      </c>
      <c r="P168" s="1">
        <v>-1.595</v>
      </c>
      <c r="Q168" s="1">
        <v>100</v>
      </c>
      <c r="R168" s="1">
        <v>222</v>
      </c>
      <c r="S168" s="1">
        <v>380</v>
      </c>
      <c r="T168" s="1">
        <v>388</v>
      </c>
      <c r="U168" s="1">
        <v>200</v>
      </c>
      <c r="V168" s="1">
        <v>42</v>
      </c>
      <c r="W168" s="1">
        <v>17</v>
      </c>
      <c r="X168" s="1">
        <v>18</v>
      </c>
      <c r="Y168" s="1">
        <v>0</v>
      </c>
      <c r="Z168" s="1">
        <v>0</v>
      </c>
      <c r="AA168" s="1">
        <v>0</v>
      </c>
    </row>
    <row r="169" spans="1:27" x14ac:dyDescent="0.2">
      <c r="A169" s="1" t="s">
        <v>47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55.247154999999999</v>
      </c>
      <c r="G169" s="1">
        <v>-132.87913699999999</v>
      </c>
      <c r="H169" s="3">
        <v>43266</v>
      </c>
      <c r="I169" s="2">
        <v>0.30833333299999999</v>
      </c>
      <c r="J169" s="1">
        <v>1</v>
      </c>
      <c r="K169" s="1">
        <v>3</v>
      </c>
      <c r="L169" s="1">
        <v>404</v>
      </c>
      <c r="M169" s="1">
        <v>403.4</v>
      </c>
      <c r="N169" s="1">
        <v>-1.74</v>
      </c>
      <c r="O169" s="1">
        <f>(-2.63)*0.82</f>
        <v>-2.1565999999999996</v>
      </c>
      <c r="P169" s="1">
        <v>-1.595</v>
      </c>
      <c r="Q169" s="1">
        <v>90</v>
      </c>
      <c r="R169" s="1">
        <v>227</v>
      </c>
      <c r="S169" s="1">
        <v>360</v>
      </c>
      <c r="T169" s="1">
        <v>372</v>
      </c>
      <c r="U169" s="1">
        <v>236</v>
      </c>
      <c r="V169" s="1">
        <v>55</v>
      </c>
      <c r="W169" s="1">
        <v>32</v>
      </c>
      <c r="X169" s="1">
        <v>8</v>
      </c>
      <c r="Y169" s="1">
        <v>0</v>
      </c>
      <c r="Z169" s="1">
        <v>2</v>
      </c>
      <c r="AA169" s="1">
        <v>0</v>
      </c>
    </row>
    <row r="170" spans="1:27" x14ac:dyDescent="0.2">
      <c r="A170" s="1" t="s">
        <v>47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55.247154999999999</v>
      </c>
      <c r="G170" s="1">
        <v>-132.87913699999999</v>
      </c>
      <c r="H170" s="3">
        <v>43266</v>
      </c>
      <c r="I170" s="2">
        <v>0.30833333299999999</v>
      </c>
      <c r="J170" s="1">
        <v>1</v>
      </c>
      <c r="K170" s="1">
        <v>4</v>
      </c>
      <c r="L170" s="1">
        <v>405</v>
      </c>
      <c r="M170" s="1">
        <v>403.4</v>
      </c>
      <c r="N170" s="1">
        <v>-1.74</v>
      </c>
      <c r="O170" s="1">
        <f t="shared" ref="O170:O177" si="4">(-2.63)*0.82</f>
        <v>-2.1565999999999996</v>
      </c>
      <c r="P170" s="1">
        <v>-1.595</v>
      </c>
      <c r="Q170" s="1">
        <v>110</v>
      </c>
      <c r="R170" s="1">
        <v>259</v>
      </c>
      <c r="S170" s="1">
        <v>346</v>
      </c>
      <c r="T170" s="1">
        <v>359</v>
      </c>
      <c r="U170" s="1">
        <v>330</v>
      </c>
      <c r="V170" s="1">
        <v>69</v>
      </c>
      <c r="W170" s="1">
        <v>63</v>
      </c>
      <c r="X170" s="1">
        <v>12</v>
      </c>
      <c r="Y170" s="1">
        <v>2</v>
      </c>
      <c r="Z170" s="1">
        <v>0</v>
      </c>
      <c r="AA170" s="1">
        <v>0</v>
      </c>
    </row>
    <row r="171" spans="1:27" x14ac:dyDescent="0.2">
      <c r="A171" s="1" t="s">
        <v>47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55.247154999999999</v>
      </c>
      <c r="G171" s="1">
        <v>-132.87913699999999</v>
      </c>
      <c r="H171" s="3">
        <v>43266</v>
      </c>
      <c r="I171" s="2">
        <v>0.30833333299999999</v>
      </c>
      <c r="J171" s="1">
        <v>1</v>
      </c>
      <c r="K171" s="1">
        <v>5</v>
      </c>
      <c r="L171" s="1">
        <v>404</v>
      </c>
      <c r="M171" s="1">
        <v>403.4</v>
      </c>
      <c r="N171" s="1">
        <v>-1.74</v>
      </c>
      <c r="O171" s="1">
        <f t="shared" si="4"/>
        <v>-2.1565999999999996</v>
      </c>
      <c r="P171" s="1">
        <v>-1.595</v>
      </c>
      <c r="Q171" s="1">
        <v>82</v>
      </c>
      <c r="R171" s="1">
        <v>230</v>
      </c>
      <c r="S171" s="1">
        <v>362</v>
      </c>
      <c r="T171" s="1">
        <v>367</v>
      </c>
      <c r="U171" s="1">
        <v>90</v>
      </c>
      <c r="V171" s="1">
        <v>61</v>
      </c>
      <c r="W171" s="1">
        <v>16</v>
      </c>
      <c r="X171" s="1">
        <v>16</v>
      </c>
      <c r="Y171" s="1">
        <v>1</v>
      </c>
      <c r="Z171" s="1">
        <v>1</v>
      </c>
      <c r="AA171" s="1">
        <v>0</v>
      </c>
    </row>
    <row r="172" spans="1:27" x14ac:dyDescent="0.2">
      <c r="A172" s="1" t="s">
        <v>47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55.247154999999999</v>
      </c>
      <c r="G172" s="1">
        <v>-132.87913699999999</v>
      </c>
      <c r="H172" s="3">
        <v>43266</v>
      </c>
      <c r="I172" s="2">
        <v>0.30833333299999999</v>
      </c>
      <c r="J172" s="1">
        <v>1</v>
      </c>
      <c r="K172" s="1">
        <v>6</v>
      </c>
      <c r="L172" s="1">
        <v>403</v>
      </c>
      <c r="M172" s="1">
        <v>403.4</v>
      </c>
      <c r="N172" s="1">
        <v>-1.74</v>
      </c>
      <c r="O172" s="1">
        <f t="shared" si="4"/>
        <v>-2.1565999999999996</v>
      </c>
      <c r="P172" s="1">
        <v>-1.595</v>
      </c>
      <c r="Q172" s="1">
        <v>101</v>
      </c>
      <c r="R172" s="1">
        <v>238</v>
      </c>
      <c r="S172" s="1">
        <v>370</v>
      </c>
      <c r="T172" s="1">
        <v>369</v>
      </c>
      <c r="U172" s="1">
        <v>64</v>
      </c>
      <c r="V172" s="1">
        <v>70</v>
      </c>
      <c r="W172" s="1">
        <v>32</v>
      </c>
      <c r="X172" s="1">
        <v>11</v>
      </c>
      <c r="Y172" s="1">
        <v>2</v>
      </c>
      <c r="Z172" s="1">
        <v>2</v>
      </c>
      <c r="AA172" s="1">
        <v>0</v>
      </c>
    </row>
    <row r="173" spans="1:27" x14ac:dyDescent="0.2">
      <c r="A173" s="1" t="s">
        <v>47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55.247154999999999</v>
      </c>
      <c r="G173" s="1">
        <v>-132.87913699999999</v>
      </c>
      <c r="H173" s="3">
        <v>43266</v>
      </c>
      <c r="I173" s="2">
        <v>0.30833333299999999</v>
      </c>
      <c r="J173" s="1">
        <v>1</v>
      </c>
      <c r="K173" s="1">
        <v>7</v>
      </c>
      <c r="L173" s="1">
        <v>403</v>
      </c>
      <c r="M173" s="1">
        <v>403.4</v>
      </c>
      <c r="N173" s="1">
        <v>-1.74</v>
      </c>
      <c r="O173" s="1">
        <f t="shared" si="4"/>
        <v>-2.1565999999999996</v>
      </c>
      <c r="P173" s="1">
        <v>-1.595</v>
      </c>
      <c r="Q173" s="1">
        <v>102</v>
      </c>
      <c r="R173" s="1">
        <v>227</v>
      </c>
      <c r="S173" s="1">
        <v>359</v>
      </c>
      <c r="T173" s="1">
        <v>359</v>
      </c>
      <c r="U173" s="1">
        <v>110</v>
      </c>
      <c r="V173" s="1">
        <v>58</v>
      </c>
      <c r="W173" s="1">
        <v>60</v>
      </c>
      <c r="X173" s="1">
        <v>15</v>
      </c>
      <c r="Y173" s="1">
        <v>0</v>
      </c>
      <c r="Z173" s="1">
        <v>0</v>
      </c>
      <c r="AA173" s="1">
        <v>0</v>
      </c>
    </row>
    <row r="174" spans="1:27" x14ac:dyDescent="0.2">
      <c r="A174" s="1" t="s">
        <v>47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55.247154999999999</v>
      </c>
      <c r="G174" s="1">
        <v>-132.87913699999999</v>
      </c>
      <c r="H174" s="3">
        <v>43266</v>
      </c>
      <c r="I174" s="2">
        <v>0.30833333299999999</v>
      </c>
      <c r="J174" s="1">
        <v>1</v>
      </c>
      <c r="K174" s="1">
        <v>8</v>
      </c>
      <c r="L174" s="1">
        <v>404</v>
      </c>
      <c r="M174" s="1">
        <v>403.4</v>
      </c>
      <c r="N174" s="1">
        <v>-1.74</v>
      </c>
      <c r="O174" s="1">
        <f t="shared" si="4"/>
        <v>-2.1565999999999996</v>
      </c>
      <c r="P174" s="1">
        <v>-1.595</v>
      </c>
      <c r="Q174" s="1">
        <v>83</v>
      </c>
      <c r="R174" s="1">
        <v>226</v>
      </c>
      <c r="S174" s="1">
        <v>374</v>
      </c>
      <c r="T174" s="1">
        <v>374</v>
      </c>
      <c r="U174" s="1">
        <v>19</v>
      </c>
      <c r="V174" s="1">
        <v>86</v>
      </c>
      <c r="W174" s="1">
        <v>33</v>
      </c>
      <c r="X174" s="1">
        <v>9</v>
      </c>
      <c r="Y174" s="1">
        <v>0</v>
      </c>
      <c r="Z174" s="1">
        <v>0</v>
      </c>
      <c r="AA174" s="1">
        <v>0</v>
      </c>
    </row>
    <row r="175" spans="1:27" x14ac:dyDescent="0.2">
      <c r="A175" s="1" t="s">
        <v>47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55.247154999999999</v>
      </c>
      <c r="G175" s="1">
        <v>-132.87913699999999</v>
      </c>
      <c r="H175" s="3">
        <v>43266</v>
      </c>
      <c r="I175" s="2">
        <v>0.30833333299999999</v>
      </c>
      <c r="J175" s="1">
        <v>1</v>
      </c>
      <c r="K175" s="1">
        <v>9</v>
      </c>
      <c r="L175" s="1">
        <v>401</v>
      </c>
      <c r="M175" s="1">
        <v>403.4</v>
      </c>
      <c r="N175" s="1">
        <v>-1.74</v>
      </c>
      <c r="O175" s="1">
        <f t="shared" si="4"/>
        <v>-2.1565999999999996</v>
      </c>
      <c r="P175" s="1">
        <v>-1.595</v>
      </c>
      <c r="Q175" s="1">
        <v>84</v>
      </c>
      <c r="R175" s="1">
        <v>221</v>
      </c>
      <c r="S175" s="1">
        <v>370</v>
      </c>
      <c r="T175" s="1">
        <v>374</v>
      </c>
      <c r="U175" s="1">
        <v>63</v>
      </c>
      <c r="V175" s="1">
        <v>69</v>
      </c>
      <c r="W175" s="1">
        <v>34</v>
      </c>
      <c r="X175" s="1">
        <v>10</v>
      </c>
      <c r="Y175" s="1">
        <v>2</v>
      </c>
      <c r="Z175" s="1">
        <v>2</v>
      </c>
      <c r="AA175" s="1">
        <v>0</v>
      </c>
    </row>
    <row r="176" spans="1:27" x14ac:dyDescent="0.2">
      <c r="A176" s="1" t="s">
        <v>47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55.247154999999999</v>
      </c>
      <c r="G176" s="1">
        <v>-132.87913699999999</v>
      </c>
      <c r="H176" s="3">
        <v>43266</v>
      </c>
      <c r="I176" s="2">
        <v>0.30833333299999999</v>
      </c>
      <c r="J176" s="1">
        <v>1</v>
      </c>
      <c r="K176" s="1">
        <v>10</v>
      </c>
      <c r="L176" s="1">
        <v>402</v>
      </c>
      <c r="M176" s="1">
        <v>403.4</v>
      </c>
      <c r="N176" s="1">
        <v>-1.74</v>
      </c>
      <c r="O176" s="1">
        <f t="shared" si="4"/>
        <v>-2.1565999999999996</v>
      </c>
      <c r="P176" s="1">
        <v>-1.595</v>
      </c>
      <c r="Q176" s="1">
        <v>83</v>
      </c>
      <c r="R176" s="1">
        <v>222</v>
      </c>
      <c r="S176" s="1">
        <v>372</v>
      </c>
      <c r="T176" s="1">
        <v>372</v>
      </c>
      <c r="U176" s="1">
        <v>28</v>
      </c>
      <c r="V176" s="1">
        <v>68</v>
      </c>
      <c r="W176" s="1">
        <v>28</v>
      </c>
      <c r="X176" s="1">
        <v>20</v>
      </c>
      <c r="Y176" s="1">
        <v>0</v>
      </c>
      <c r="Z176" s="1">
        <v>0</v>
      </c>
      <c r="AA176" s="1">
        <v>0</v>
      </c>
    </row>
    <row r="177" spans="1:27" x14ac:dyDescent="0.2">
      <c r="A177" s="1" t="s">
        <v>47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55.247154999999999</v>
      </c>
      <c r="G177" s="1">
        <v>-132.87913699999999</v>
      </c>
      <c r="H177" s="3">
        <v>43266</v>
      </c>
      <c r="I177" s="2">
        <v>0.30833333299999999</v>
      </c>
      <c r="J177" s="1">
        <v>1</v>
      </c>
      <c r="K177" s="1">
        <v>11</v>
      </c>
      <c r="M177" s="1">
        <v>403.4</v>
      </c>
      <c r="N177" s="1">
        <v>-1.74</v>
      </c>
      <c r="O177" s="1">
        <f t="shared" si="4"/>
        <v>-2.1565999999999996</v>
      </c>
      <c r="P177" s="1">
        <v>-1.595</v>
      </c>
      <c r="R177" s="1">
        <v>203</v>
      </c>
      <c r="S177" s="1">
        <v>372</v>
      </c>
      <c r="T177" s="1">
        <v>384</v>
      </c>
      <c r="U177" s="1">
        <v>194</v>
      </c>
      <c r="V177" s="1">
        <v>91</v>
      </c>
      <c r="W177" s="1">
        <v>32</v>
      </c>
      <c r="X177" s="1">
        <v>25</v>
      </c>
      <c r="Y177" s="1">
        <v>1</v>
      </c>
      <c r="Z177" s="1">
        <v>0</v>
      </c>
      <c r="AA177" s="1">
        <v>0</v>
      </c>
    </row>
    <row r="178" spans="1:27" x14ac:dyDescent="0.2">
      <c r="A178" s="1" t="s">
        <v>48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55.241886999999998</v>
      </c>
      <c r="G178" s="1">
        <v>-132.837131</v>
      </c>
      <c r="H178" s="3">
        <v>43267</v>
      </c>
      <c r="I178" s="2">
        <v>0.31666666700000001</v>
      </c>
      <c r="J178" s="1">
        <v>1</v>
      </c>
      <c r="K178" s="1">
        <v>1</v>
      </c>
      <c r="L178" s="1">
        <v>320</v>
      </c>
      <c r="M178" s="1">
        <v>319.3</v>
      </c>
      <c r="N178" s="1">
        <v>0.42</v>
      </c>
      <c r="O178" s="1">
        <f>(-0.32)*0.82</f>
        <v>-0.26239999999999997</v>
      </c>
      <c r="P178" s="1">
        <v>0.375</v>
      </c>
      <c r="Q178" s="1">
        <v>101</v>
      </c>
      <c r="R178" s="1">
        <v>271</v>
      </c>
      <c r="S178" s="1">
        <v>368</v>
      </c>
      <c r="T178" s="1">
        <v>378</v>
      </c>
      <c r="U178" s="1">
        <v>105</v>
      </c>
      <c r="V178" s="1">
        <v>17</v>
      </c>
      <c r="W178" s="1">
        <v>29</v>
      </c>
      <c r="X178" s="1">
        <v>3</v>
      </c>
      <c r="Y178" s="1">
        <v>0</v>
      </c>
      <c r="Z178" s="1">
        <v>2</v>
      </c>
      <c r="AA178" s="1">
        <v>0</v>
      </c>
    </row>
    <row r="179" spans="1:27" x14ac:dyDescent="0.2">
      <c r="A179" s="1" t="s">
        <v>48</v>
      </c>
      <c r="B179" s="1" t="s">
        <v>25</v>
      </c>
      <c r="C179" s="1" t="s">
        <v>25</v>
      </c>
      <c r="D179" s="1" t="s">
        <v>26</v>
      </c>
      <c r="E179" s="1" t="s">
        <v>33</v>
      </c>
      <c r="F179" s="1">
        <v>55.241886999999998</v>
      </c>
      <c r="G179" s="1">
        <v>-132.837131</v>
      </c>
      <c r="H179" s="3">
        <v>43267</v>
      </c>
      <c r="I179" s="2">
        <v>0.31666666700000001</v>
      </c>
      <c r="J179" s="1">
        <v>1</v>
      </c>
      <c r="K179" s="1">
        <v>2</v>
      </c>
      <c r="L179" s="1">
        <v>320</v>
      </c>
      <c r="M179" s="1">
        <v>319.3</v>
      </c>
      <c r="N179" s="1">
        <v>0.42</v>
      </c>
      <c r="O179" s="1">
        <f>(-0.32)*0.82</f>
        <v>-0.26239999999999997</v>
      </c>
      <c r="P179" s="1">
        <v>0.375</v>
      </c>
      <c r="Q179" s="1">
        <v>109</v>
      </c>
      <c r="R179" s="1">
        <v>273</v>
      </c>
      <c r="S179" s="1">
        <v>366</v>
      </c>
      <c r="T179" s="1">
        <v>374</v>
      </c>
      <c r="U179" s="1">
        <v>143</v>
      </c>
      <c r="V179" s="1">
        <v>22</v>
      </c>
      <c r="W179" s="1">
        <v>11</v>
      </c>
      <c r="X179" s="1">
        <v>9</v>
      </c>
      <c r="Y179" s="1">
        <v>1</v>
      </c>
      <c r="Z179" s="1">
        <v>1</v>
      </c>
      <c r="AA179" s="1">
        <v>1</v>
      </c>
    </row>
    <row r="180" spans="1:27" x14ac:dyDescent="0.2">
      <c r="A180" s="1" t="s">
        <v>48</v>
      </c>
      <c r="B180" s="1" t="s">
        <v>25</v>
      </c>
      <c r="C180" s="1" t="s">
        <v>25</v>
      </c>
      <c r="D180" s="1" t="s">
        <v>26</v>
      </c>
      <c r="E180" s="1" t="s">
        <v>33</v>
      </c>
      <c r="F180" s="1">
        <v>55.241886999999998</v>
      </c>
      <c r="G180" s="1">
        <v>-132.837131</v>
      </c>
      <c r="H180" s="3">
        <v>43267</v>
      </c>
      <c r="I180" s="2">
        <v>0.31666666700000001</v>
      </c>
      <c r="J180" s="1">
        <v>1</v>
      </c>
      <c r="K180" s="1">
        <v>3</v>
      </c>
      <c r="L180" s="1">
        <v>320</v>
      </c>
      <c r="M180" s="1">
        <v>319.3</v>
      </c>
      <c r="N180" s="1">
        <v>0.42</v>
      </c>
      <c r="O180" s="1">
        <f t="shared" ref="O180:O188" si="5">(-0.32)*0.82</f>
        <v>-0.26239999999999997</v>
      </c>
      <c r="P180" s="1">
        <v>0.375</v>
      </c>
      <c r="Q180" s="1">
        <v>107</v>
      </c>
      <c r="R180" s="1">
        <v>263</v>
      </c>
      <c r="S180" s="1">
        <v>347</v>
      </c>
      <c r="T180" s="1">
        <v>358</v>
      </c>
      <c r="U180" s="1">
        <v>125</v>
      </c>
      <c r="V180" s="1">
        <v>40</v>
      </c>
      <c r="W180" s="1">
        <v>10</v>
      </c>
      <c r="X180" s="1">
        <v>5</v>
      </c>
      <c r="Y180" s="1">
        <v>0</v>
      </c>
      <c r="Z180" s="1">
        <v>1</v>
      </c>
      <c r="AA180" s="1">
        <v>0</v>
      </c>
    </row>
    <row r="181" spans="1:27" x14ac:dyDescent="0.2">
      <c r="A181" s="1" t="s">
        <v>48</v>
      </c>
      <c r="B181" s="1" t="s">
        <v>25</v>
      </c>
      <c r="C181" s="1" t="s">
        <v>25</v>
      </c>
      <c r="D181" s="1" t="s">
        <v>26</v>
      </c>
      <c r="E181" s="1" t="s">
        <v>33</v>
      </c>
      <c r="F181" s="1">
        <v>55.241886999999998</v>
      </c>
      <c r="G181" s="1">
        <v>-132.837131</v>
      </c>
      <c r="H181" s="3">
        <v>43267</v>
      </c>
      <c r="I181" s="2">
        <v>0.31666666700000001</v>
      </c>
      <c r="J181" s="1">
        <v>1</v>
      </c>
      <c r="K181" s="1">
        <v>4</v>
      </c>
      <c r="L181" s="1">
        <v>320</v>
      </c>
      <c r="M181" s="1">
        <v>319.3</v>
      </c>
      <c r="N181" s="1">
        <v>0.42</v>
      </c>
      <c r="O181" s="1">
        <f t="shared" si="5"/>
        <v>-0.26239999999999997</v>
      </c>
      <c r="P181" s="1">
        <v>0.375</v>
      </c>
      <c r="Q181" s="1">
        <v>104</v>
      </c>
      <c r="R181" s="1">
        <v>272</v>
      </c>
      <c r="S181" s="1">
        <v>342</v>
      </c>
      <c r="T181" s="1">
        <v>349</v>
      </c>
      <c r="U181" s="1">
        <v>81</v>
      </c>
      <c r="V181" s="1">
        <v>28</v>
      </c>
      <c r="W181" s="1">
        <v>20</v>
      </c>
      <c r="X181" s="1">
        <v>16</v>
      </c>
      <c r="Y181" s="1">
        <v>0</v>
      </c>
      <c r="Z181" s="1">
        <v>0</v>
      </c>
      <c r="AA181" s="1">
        <v>0</v>
      </c>
    </row>
    <row r="182" spans="1:27" x14ac:dyDescent="0.2">
      <c r="A182" s="1" t="s">
        <v>48</v>
      </c>
      <c r="B182" s="1" t="s">
        <v>25</v>
      </c>
      <c r="C182" s="1" t="s">
        <v>25</v>
      </c>
      <c r="D182" s="1" t="s">
        <v>26</v>
      </c>
      <c r="E182" s="1" t="s">
        <v>33</v>
      </c>
      <c r="F182" s="1">
        <v>55.241886999999998</v>
      </c>
      <c r="G182" s="1">
        <v>-132.837131</v>
      </c>
      <c r="H182" s="3">
        <v>43267</v>
      </c>
      <c r="I182" s="2">
        <v>0.31666666700000001</v>
      </c>
      <c r="J182" s="1">
        <v>1</v>
      </c>
      <c r="K182" s="1">
        <v>5</v>
      </c>
      <c r="L182" s="1">
        <v>318</v>
      </c>
      <c r="M182" s="1">
        <v>319.3</v>
      </c>
      <c r="N182" s="1">
        <v>0.42</v>
      </c>
      <c r="O182" s="1">
        <f t="shared" si="5"/>
        <v>-0.26239999999999997</v>
      </c>
      <c r="P182" s="1">
        <v>0.375</v>
      </c>
      <c r="Q182" s="1">
        <v>99</v>
      </c>
      <c r="R182" s="1">
        <v>265</v>
      </c>
      <c r="S182" s="1">
        <v>340</v>
      </c>
      <c r="T182" s="1">
        <v>350</v>
      </c>
      <c r="U182" s="1">
        <v>210</v>
      </c>
      <c r="V182" s="1">
        <v>30</v>
      </c>
      <c r="W182" s="1">
        <v>9</v>
      </c>
      <c r="X182" s="1">
        <v>2</v>
      </c>
      <c r="Y182" s="1">
        <v>1</v>
      </c>
      <c r="Z182" s="1">
        <v>0</v>
      </c>
      <c r="AA182" s="1">
        <v>0</v>
      </c>
    </row>
    <row r="183" spans="1:27" x14ac:dyDescent="0.2">
      <c r="A183" s="1" t="s">
        <v>48</v>
      </c>
      <c r="B183" s="1" t="s">
        <v>25</v>
      </c>
      <c r="C183" s="1" t="s">
        <v>25</v>
      </c>
      <c r="D183" s="1" t="s">
        <v>26</v>
      </c>
      <c r="E183" s="1" t="s">
        <v>33</v>
      </c>
      <c r="F183" s="1">
        <v>55.241886999999998</v>
      </c>
      <c r="G183" s="1">
        <v>-132.837131</v>
      </c>
      <c r="H183" s="3">
        <v>43267</v>
      </c>
      <c r="I183" s="2">
        <v>0.31666666700000001</v>
      </c>
      <c r="J183" s="1">
        <v>1</v>
      </c>
      <c r="K183" s="1">
        <v>6</v>
      </c>
      <c r="L183" s="1">
        <v>320</v>
      </c>
      <c r="M183" s="1">
        <v>319.3</v>
      </c>
      <c r="N183" s="1">
        <v>0.42</v>
      </c>
      <c r="O183" s="1">
        <f t="shared" si="5"/>
        <v>-0.26239999999999997</v>
      </c>
      <c r="P183" s="1">
        <v>0.375</v>
      </c>
      <c r="Q183" s="1">
        <v>78</v>
      </c>
      <c r="R183" s="1">
        <v>276</v>
      </c>
      <c r="S183" s="1">
        <v>356</v>
      </c>
      <c r="T183" s="1">
        <v>350</v>
      </c>
      <c r="U183" s="1">
        <v>340</v>
      </c>
      <c r="V183" s="1">
        <v>29</v>
      </c>
      <c r="W183" s="1">
        <v>25</v>
      </c>
      <c r="X183" s="1">
        <v>4</v>
      </c>
      <c r="Y183" s="1">
        <v>0</v>
      </c>
      <c r="Z183" s="1">
        <v>1</v>
      </c>
      <c r="AA183" s="1">
        <v>0</v>
      </c>
    </row>
    <row r="184" spans="1:27" x14ac:dyDescent="0.2">
      <c r="A184" s="1" t="s">
        <v>48</v>
      </c>
      <c r="B184" s="1" t="s">
        <v>25</v>
      </c>
      <c r="C184" s="1" t="s">
        <v>25</v>
      </c>
      <c r="D184" s="1" t="s">
        <v>26</v>
      </c>
      <c r="E184" s="1" t="s">
        <v>33</v>
      </c>
      <c r="F184" s="1">
        <v>55.241886999999998</v>
      </c>
      <c r="G184" s="1">
        <v>-132.837131</v>
      </c>
      <c r="H184" s="3">
        <v>43267</v>
      </c>
      <c r="I184" s="2">
        <v>0.31666666700000001</v>
      </c>
      <c r="J184" s="1">
        <v>1</v>
      </c>
      <c r="K184" s="1">
        <v>7</v>
      </c>
      <c r="L184" s="1">
        <v>319</v>
      </c>
      <c r="M184" s="1">
        <v>319.3</v>
      </c>
      <c r="N184" s="1">
        <v>0.42</v>
      </c>
      <c r="O184" s="1">
        <f t="shared" si="5"/>
        <v>-0.26239999999999997</v>
      </c>
      <c r="P184" s="1">
        <v>0.375</v>
      </c>
      <c r="Q184" s="1">
        <v>86</v>
      </c>
      <c r="R184" s="1">
        <v>269</v>
      </c>
      <c r="S184" s="1">
        <v>354</v>
      </c>
      <c r="T184" s="1">
        <v>361</v>
      </c>
      <c r="U184" s="1">
        <v>200</v>
      </c>
      <c r="V184" s="1">
        <v>30</v>
      </c>
      <c r="W184" s="1">
        <v>50</v>
      </c>
      <c r="X184" s="1">
        <v>15</v>
      </c>
      <c r="Y184" s="1">
        <v>0</v>
      </c>
      <c r="Z184" s="1">
        <v>2</v>
      </c>
      <c r="AA184" s="1">
        <v>0</v>
      </c>
    </row>
    <row r="185" spans="1:27" x14ac:dyDescent="0.2">
      <c r="A185" s="1" t="s">
        <v>48</v>
      </c>
      <c r="B185" s="1" t="s">
        <v>25</v>
      </c>
      <c r="C185" s="1" t="s">
        <v>25</v>
      </c>
      <c r="D185" s="1" t="s">
        <v>26</v>
      </c>
      <c r="E185" s="1" t="s">
        <v>33</v>
      </c>
      <c r="F185" s="1">
        <v>55.241886999999998</v>
      </c>
      <c r="G185" s="1">
        <v>-132.837131</v>
      </c>
      <c r="H185" s="3">
        <v>43267</v>
      </c>
      <c r="I185" s="2">
        <v>0.31666666700000001</v>
      </c>
      <c r="J185" s="1">
        <v>1</v>
      </c>
      <c r="K185" s="1">
        <v>8</v>
      </c>
      <c r="L185" s="1">
        <v>318</v>
      </c>
      <c r="M185" s="1">
        <v>319.3</v>
      </c>
      <c r="N185" s="1">
        <v>0.42</v>
      </c>
      <c r="O185" s="1">
        <f t="shared" si="5"/>
        <v>-0.26239999999999997</v>
      </c>
      <c r="P185" s="1">
        <v>0.375</v>
      </c>
      <c r="Q185" s="1">
        <v>86</v>
      </c>
      <c r="R185" s="1">
        <v>272</v>
      </c>
      <c r="S185" s="1">
        <v>366</v>
      </c>
      <c r="T185" s="1">
        <v>380</v>
      </c>
      <c r="U185" s="1">
        <v>235</v>
      </c>
      <c r="V185" s="1">
        <v>36</v>
      </c>
      <c r="W185" s="1">
        <v>24</v>
      </c>
      <c r="X185" s="1">
        <v>6</v>
      </c>
      <c r="Y185" s="1">
        <v>1</v>
      </c>
      <c r="Z185" s="1">
        <v>0</v>
      </c>
      <c r="AA185" s="1">
        <v>0</v>
      </c>
    </row>
    <row r="186" spans="1:27" x14ac:dyDescent="0.2">
      <c r="A186" s="1" t="s">
        <v>48</v>
      </c>
      <c r="B186" s="1" t="s">
        <v>25</v>
      </c>
      <c r="C186" s="1" t="s">
        <v>25</v>
      </c>
      <c r="D186" s="1" t="s">
        <v>26</v>
      </c>
      <c r="E186" s="1" t="s">
        <v>33</v>
      </c>
      <c r="F186" s="1">
        <v>55.241886999999998</v>
      </c>
      <c r="G186" s="1">
        <v>-132.837131</v>
      </c>
      <c r="H186" s="3">
        <v>43267</v>
      </c>
      <c r="I186" s="2">
        <v>0.31666666700000001</v>
      </c>
      <c r="J186" s="1">
        <v>1</v>
      </c>
      <c r="K186" s="1">
        <v>9</v>
      </c>
      <c r="L186" s="1">
        <v>318</v>
      </c>
      <c r="M186" s="1">
        <v>319.3</v>
      </c>
      <c r="N186" s="1">
        <v>0.42</v>
      </c>
      <c r="O186" s="1">
        <f t="shared" si="5"/>
        <v>-0.26239999999999997</v>
      </c>
      <c r="P186" s="1">
        <v>0.375</v>
      </c>
      <c r="Q186" s="1">
        <v>90</v>
      </c>
      <c r="R186" s="1">
        <v>275</v>
      </c>
      <c r="S186" s="1">
        <v>384</v>
      </c>
      <c r="T186" s="1">
        <v>392</v>
      </c>
      <c r="U186" s="1">
        <v>231</v>
      </c>
      <c r="V186" s="1">
        <v>41</v>
      </c>
      <c r="W186" s="1">
        <v>51</v>
      </c>
      <c r="X186" s="1">
        <v>6</v>
      </c>
      <c r="Y186" s="1">
        <v>2</v>
      </c>
      <c r="Z186" s="1">
        <v>0</v>
      </c>
      <c r="AA186" s="1">
        <v>0</v>
      </c>
    </row>
    <row r="187" spans="1:27" x14ac:dyDescent="0.2">
      <c r="A187" s="1" t="s">
        <v>48</v>
      </c>
      <c r="B187" s="1" t="s">
        <v>25</v>
      </c>
      <c r="C187" s="1" t="s">
        <v>25</v>
      </c>
      <c r="D187" s="1" t="s">
        <v>26</v>
      </c>
      <c r="E187" s="1" t="s">
        <v>33</v>
      </c>
      <c r="F187" s="1">
        <v>55.241886999999998</v>
      </c>
      <c r="G187" s="1">
        <v>-132.837131</v>
      </c>
      <c r="H187" s="3">
        <v>43267</v>
      </c>
      <c r="I187" s="2">
        <v>0.31666666700000001</v>
      </c>
      <c r="J187" s="1">
        <v>1</v>
      </c>
      <c r="K187" s="1">
        <v>10</v>
      </c>
      <c r="L187" s="1">
        <v>320</v>
      </c>
      <c r="M187" s="1">
        <v>319.3</v>
      </c>
      <c r="N187" s="1">
        <v>0.42</v>
      </c>
      <c r="O187" s="1">
        <f t="shared" si="5"/>
        <v>-0.26239999999999997</v>
      </c>
      <c r="P187" s="1">
        <v>0.375</v>
      </c>
      <c r="Q187" s="1">
        <v>96</v>
      </c>
      <c r="R187" s="1">
        <v>274</v>
      </c>
      <c r="S187" s="1">
        <v>293</v>
      </c>
      <c r="T187" s="1">
        <v>405</v>
      </c>
      <c r="U187" s="1">
        <v>235</v>
      </c>
      <c r="V187" s="1">
        <v>0</v>
      </c>
      <c r="W187" s="1">
        <v>50</v>
      </c>
      <c r="X187" s="1">
        <v>6</v>
      </c>
      <c r="Y187" s="1">
        <v>0</v>
      </c>
      <c r="Z187" s="1">
        <v>1</v>
      </c>
      <c r="AA187" s="1">
        <v>0</v>
      </c>
    </row>
    <row r="188" spans="1:27" x14ac:dyDescent="0.2">
      <c r="A188" s="1" t="s">
        <v>48</v>
      </c>
      <c r="B188" s="1" t="s">
        <v>25</v>
      </c>
      <c r="C188" s="1" t="s">
        <v>25</v>
      </c>
      <c r="D188" s="1" t="s">
        <v>26</v>
      </c>
      <c r="E188" s="1" t="s">
        <v>33</v>
      </c>
      <c r="F188" s="1">
        <v>55.241886999999998</v>
      </c>
      <c r="G188" s="1">
        <v>-132.837131</v>
      </c>
      <c r="H188" s="3">
        <v>43267</v>
      </c>
      <c r="I188" s="2">
        <v>0.31666666700000001</v>
      </c>
      <c r="J188" s="1">
        <v>1</v>
      </c>
      <c r="K188" s="1">
        <v>11</v>
      </c>
      <c r="M188" s="1">
        <v>319.3</v>
      </c>
      <c r="N188" s="1">
        <v>0.42</v>
      </c>
      <c r="O188" s="1">
        <f t="shared" si="5"/>
        <v>-0.26239999999999997</v>
      </c>
      <c r="P188" s="1">
        <v>0.375</v>
      </c>
      <c r="S188" s="1">
        <v>411</v>
      </c>
      <c r="T188" s="1">
        <v>395</v>
      </c>
      <c r="U188" s="1">
        <v>255</v>
      </c>
      <c r="V188" s="1">
        <v>43</v>
      </c>
      <c r="W188" s="1">
        <v>25</v>
      </c>
      <c r="X188" s="1">
        <v>6</v>
      </c>
      <c r="Y188" s="1">
        <v>1</v>
      </c>
      <c r="Z188" s="1">
        <v>0</v>
      </c>
      <c r="AA188" s="1">
        <v>0</v>
      </c>
    </row>
    <row r="189" spans="1:27" x14ac:dyDescent="0.2">
      <c r="A189" s="1" t="s">
        <v>49</v>
      </c>
      <c r="B189" s="1" t="s">
        <v>29</v>
      </c>
      <c r="C189" s="1" t="s">
        <v>25</v>
      </c>
      <c r="D189" s="1" t="s">
        <v>26</v>
      </c>
      <c r="E189" s="1" t="s">
        <v>27</v>
      </c>
      <c r="F189" s="1">
        <v>55.496090000000002</v>
      </c>
      <c r="G189" s="1">
        <v>-133.17096799999999</v>
      </c>
      <c r="H189" s="3">
        <v>43279</v>
      </c>
      <c r="I189" s="2">
        <v>0.313888889</v>
      </c>
      <c r="J189" s="1">
        <v>1</v>
      </c>
      <c r="K189" s="1">
        <v>1</v>
      </c>
      <c r="L189" s="1">
        <v>370</v>
      </c>
      <c r="M189" s="1">
        <v>370.6</v>
      </c>
      <c r="N189" s="1">
        <v>-0.76</v>
      </c>
      <c r="P189" s="1">
        <v>-0.76</v>
      </c>
      <c r="Q189" s="1">
        <v>170</v>
      </c>
      <c r="R189" s="1">
        <v>227</v>
      </c>
      <c r="S189" s="1">
        <v>286</v>
      </c>
      <c r="T189" s="1">
        <v>300</v>
      </c>
      <c r="U189" s="1">
        <v>780</v>
      </c>
      <c r="V189" s="1">
        <v>189</v>
      </c>
      <c r="W189" s="1">
        <v>98</v>
      </c>
      <c r="X189" s="1">
        <v>30</v>
      </c>
      <c r="Y189" s="1">
        <v>0</v>
      </c>
      <c r="Z189" s="1">
        <v>3</v>
      </c>
      <c r="AA189" s="1">
        <v>1</v>
      </c>
    </row>
    <row r="190" spans="1:27" x14ac:dyDescent="0.2">
      <c r="A190" s="1" t="s">
        <v>49</v>
      </c>
      <c r="B190" s="1" t="s">
        <v>29</v>
      </c>
      <c r="C190" s="1" t="s">
        <v>25</v>
      </c>
      <c r="D190" s="1" t="s">
        <v>26</v>
      </c>
      <c r="E190" s="1" t="s">
        <v>27</v>
      </c>
      <c r="F190" s="1">
        <v>55.496090000000002</v>
      </c>
      <c r="G190" s="1">
        <v>-133.17096799999999</v>
      </c>
      <c r="H190" s="3">
        <v>43279</v>
      </c>
      <c r="I190" s="2">
        <v>0.313888889</v>
      </c>
      <c r="J190" s="1">
        <v>1</v>
      </c>
      <c r="K190" s="1">
        <v>2</v>
      </c>
      <c r="L190" s="1">
        <v>372</v>
      </c>
      <c r="M190" s="1">
        <v>370.6</v>
      </c>
      <c r="N190" s="1">
        <v>-0.76</v>
      </c>
      <c r="P190" s="1">
        <v>-0.76</v>
      </c>
      <c r="Q190" s="1">
        <v>165</v>
      </c>
      <c r="R190" s="1">
        <v>236</v>
      </c>
      <c r="S190" s="1">
        <v>281</v>
      </c>
      <c r="T190" s="1">
        <v>292</v>
      </c>
      <c r="U190" s="1">
        <v>715</v>
      </c>
      <c r="V190" s="1">
        <v>89</v>
      </c>
      <c r="W190" s="1">
        <v>122</v>
      </c>
      <c r="X190" s="1">
        <v>16</v>
      </c>
      <c r="Y190" s="1">
        <v>0</v>
      </c>
      <c r="Z190" s="1">
        <v>4</v>
      </c>
      <c r="AA190" s="1">
        <v>2</v>
      </c>
    </row>
    <row r="191" spans="1:27" x14ac:dyDescent="0.2">
      <c r="A191" s="1" t="s">
        <v>49</v>
      </c>
      <c r="B191" s="1" t="s">
        <v>29</v>
      </c>
      <c r="C191" s="1" t="s">
        <v>25</v>
      </c>
      <c r="D191" s="1" t="s">
        <v>26</v>
      </c>
      <c r="E191" s="1" t="s">
        <v>27</v>
      </c>
      <c r="F191" s="1">
        <v>55.496090000000002</v>
      </c>
      <c r="G191" s="1">
        <v>-133.17096799999999</v>
      </c>
      <c r="H191" s="3">
        <v>43279</v>
      </c>
      <c r="I191" s="2">
        <v>0.313888889</v>
      </c>
      <c r="J191" s="1">
        <v>1</v>
      </c>
      <c r="K191" s="1">
        <v>3</v>
      </c>
      <c r="L191" s="1">
        <v>372</v>
      </c>
      <c r="M191" s="1">
        <v>370.6</v>
      </c>
      <c r="N191" s="1">
        <v>-0.76</v>
      </c>
      <c r="P191" s="1">
        <v>-0.76</v>
      </c>
      <c r="Q191" s="1">
        <v>168</v>
      </c>
      <c r="R191" s="1">
        <v>232</v>
      </c>
      <c r="S191" s="1">
        <v>280</v>
      </c>
      <c r="T191" s="1">
        <v>297</v>
      </c>
      <c r="U191" s="1">
        <v>821</v>
      </c>
      <c r="V191" s="1">
        <v>146</v>
      </c>
      <c r="W191" s="1">
        <v>79</v>
      </c>
      <c r="X191" s="1">
        <v>4</v>
      </c>
      <c r="Y191" s="1">
        <v>0</v>
      </c>
      <c r="Z191" s="1">
        <v>0</v>
      </c>
      <c r="AA191" s="1">
        <v>0</v>
      </c>
    </row>
    <row r="192" spans="1:27" x14ac:dyDescent="0.2">
      <c r="A192" s="1" t="s">
        <v>49</v>
      </c>
      <c r="B192" s="1" t="s">
        <v>29</v>
      </c>
      <c r="C192" s="1" t="s">
        <v>25</v>
      </c>
      <c r="D192" s="1" t="s">
        <v>26</v>
      </c>
      <c r="E192" s="1" t="s">
        <v>27</v>
      </c>
      <c r="F192" s="1">
        <v>55.496090000000002</v>
      </c>
      <c r="G192" s="1">
        <v>-133.17096799999999</v>
      </c>
      <c r="H192" s="3">
        <v>43279</v>
      </c>
      <c r="I192" s="2">
        <v>0.313888889</v>
      </c>
      <c r="J192" s="1">
        <v>1</v>
      </c>
      <c r="K192" s="1">
        <v>4</v>
      </c>
      <c r="L192" s="1">
        <v>370</v>
      </c>
      <c r="M192" s="1">
        <v>370.6</v>
      </c>
      <c r="N192" s="1">
        <v>-0.76</v>
      </c>
      <c r="P192" s="1">
        <v>-0.76</v>
      </c>
      <c r="Q192" s="1">
        <v>168</v>
      </c>
      <c r="R192" s="1">
        <v>246</v>
      </c>
      <c r="S192" s="1">
        <v>284</v>
      </c>
      <c r="T192" s="1">
        <v>293</v>
      </c>
      <c r="U192" s="1">
        <v>696</v>
      </c>
      <c r="V192" s="1">
        <v>120</v>
      </c>
      <c r="W192" s="1">
        <v>45</v>
      </c>
      <c r="X192" s="1">
        <v>14</v>
      </c>
      <c r="Y192" s="1">
        <v>0</v>
      </c>
      <c r="Z192" s="1">
        <v>1</v>
      </c>
      <c r="AA192" s="1">
        <v>0</v>
      </c>
    </row>
    <row r="193" spans="1:27" x14ac:dyDescent="0.2">
      <c r="A193" s="1" t="s">
        <v>49</v>
      </c>
      <c r="B193" s="1" t="s">
        <v>29</v>
      </c>
      <c r="C193" s="1" t="s">
        <v>25</v>
      </c>
      <c r="D193" s="1" t="s">
        <v>26</v>
      </c>
      <c r="E193" s="1" t="s">
        <v>27</v>
      </c>
      <c r="F193" s="1">
        <v>55.496090000000002</v>
      </c>
      <c r="G193" s="1">
        <v>-133.17096799999999</v>
      </c>
      <c r="H193" s="3">
        <v>43279</v>
      </c>
      <c r="I193" s="2">
        <v>0.313888889</v>
      </c>
      <c r="J193" s="1">
        <v>1</v>
      </c>
      <c r="K193" s="1">
        <v>5</v>
      </c>
      <c r="L193" s="1">
        <v>371</v>
      </c>
      <c r="M193" s="1">
        <v>370.6</v>
      </c>
      <c r="N193" s="1">
        <v>-0.76</v>
      </c>
      <c r="P193" s="1">
        <v>-0.76</v>
      </c>
      <c r="Q193" s="1">
        <v>166</v>
      </c>
      <c r="R193" s="1">
        <v>233</v>
      </c>
      <c r="S193" s="1">
        <v>278</v>
      </c>
      <c r="T193" s="1">
        <v>291</v>
      </c>
      <c r="U193" s="1">
        <v>883</v>
      </c>
      <c r="V193" s="1">
        <v>126</v>
      </c>
      <c r="W193" s="1">
        <v>36</v>
      </c>
      <c r="X193" s="1">
        <v>1</v>
      </c>
      <c r="Y193" s="1">
        <v>0</v>
      </c>
      <c r="Z193" s="1">
        <v>7</v>
      </c>
      <c r="AA193" s="1">
        <v>0</v>
      </c>
    </row>
    <row r="194" spans="1:27" x14ac:dyDescent="0.2">
      <c r="A194" s="1" t="s">
        <v>49</v>
      </c>
      <c r="B194" s="1" t="s">
        <v>29</v>
      </c>
      <c r="C194" s="1" t="s">
        <v>25</v>
      </c>
      <c r="D194" s="1" t="s">
        <v>26</v>
      </c>
      <c r="E194" s="1" t="s">
        <v>27</v>
      </c>
      <c r="F194" s="1">
        <v>55.496090000000002</v>
      </c>
      <c r="G194" s="1">
        <v>-133.17096799999999</v>
      </c>
      <c r="H194" s="3">
        <v>43279</v>
      </c>
      <c r="I194" s="2">
        <v>0.313888889</v>
      </c>
      <c r="J194" s="1">
        <v>1</v>
      </c>
      <c r="K194" s="1">
        <v>6</v>
      </c>
      <c r="L194" s="1">
        <v>370</v>
      </c>
      <c r="M194" s="1">
        <v>370.6</v>
      </c>
      <c r="N194" s="1">
        <v>-0.76</v>
      </c>
      <c r="P194" s="1">
        <v>-0.76</v>
      </c>
      <c r="Q194" s="1">
        <v>167</v>
      </c>
      <c r="R194" s="1">
        <v>226</v>
      </c>
      <c r="S194" s="1">
        <v>274</v>
      </c>
      <c r="T194" s="1">
        <v>290</v>
      </c>
      <c r="U194" s="1">
        <v>1257</v>
      </c>
      <c r="V194" s="1">
        <v>127</v>
      </c>
      <c r="W194" s="1">
        <v>140</v>
      </c>
      <c r="X194" s="1">
        <v>2</v>
      </c>
      <c r="Y194" s="1">
        <v>0</v>
      </c>
      <c r="Z194" s="1">
        <v>3</v>
      </c>
      <c r="AA194" s="1">
        <v>0</v>
      </c>
    </row>
    <row r="195" spans="1:27" x14ac:dyDescent="0.2">
      <c r="A195" s="1" t="s">
        <v>49</v>
      </c>
      <c r="B195" s="1" t="s">
        <v>29</v>
      </c>
      <c r="C195" s="1" t="s">
        <v>25</v>
      </c>
      <c r="D195" s="1" t="s">
        <v>26</v>
      </c>
      <c r="E195" s="1" t="s">
        <v>27</v>
      </c>
      <c r="F195" s="1">
        <v>55.496090000000002</v>
      </c>
      <c r="G195" s="1">
        <v>-133.17096799999999</v>
      </c>
      <c r="H195" s="3">
        <v>43279</v>
      </c>
      <c r="I195" s="2">
        <v>0.313888889</v>
      </c>
      <c r="J195" s="1">
        <v>1</v>
      </c>
      <c r="K195" s="1">
        <v>7</v>
      </c>
      <c r="L195" s="1">
        <v>370</v>
      </c>
      <c r="M195" s="1">
        <v>370.6</v>
      </c>
      <c r="N195" s="1">
        <v>-0.76</v>
      </c>
      <c r="P195" s="1">
        <v>-0.76</v>
      </c>
      <c r="Q195" s="1">
        <v>160</v>
      </c>
      <c r="R195" s="1">
        <v>224</v>
      </c>
      <c r="S195" s="1">
        <v>274</v>
      </c>
      <c r="T195" s="1">
        <v>290</v>
      </c>
      <c r="U195" s="1">
        <v>1065</v>
      </c>
      <c r="V195" s="1">
        <v>110</v>
      </c>
      <c r="W195" s="1">
        <v>93</v>
      </c>
      <c r="X195" s="1">
        <v>6</v>
      </c>
      <c r="Y195" s="1">
        <v>0</v>
      </c>
      <c r="Z195" s="1">
        <v>8</v>
      </c>
      <c r="AA195" s="1">
        <v>0</v>
      </c>
    </row>
    <row r="196" spans="1:27" x14ac:dyDescent="0.2">
      <c r="A196" s="1" t="s">
        <v>49</v>
      </c>
      <c r="B196" s="1" t="s">
        <v>29</v>
      </c>
      <c r="C196" s="1" t="s">
        <v>25</v>
      </c>
      <c r="D196" s="1" t="s">
        <v>26</v>
      </c>
      <c r="E196" s="1" t="s">
        <v>27</v>
      </c>
      <c r="F196" s="1">
        <v>55.496090000000002</v>
      </c>
      <c r="G196" s="1">
        <v>-133.17096799999999</v>
      </c>
      <c r="H196" s="3">
        <v>43279</v>
      </c>
      <c r="I196" s="2">
        <v>0.313888889</v>
      </c>
      <c r="J196" s="1">
        <v>1</v>
      </c>
      <c r="K196" s="1">
        <v>8</v>
      </c>
      <c r="L196" s="1">
        <v>370</v>
      </c>
      <c r="M196" s="1">
        <v>370.6</v>
      </c>
      <c r="N196" s="1">
        <v>-0.76</v>
      </c>
      <c r="P196" s="1">
        <v>-0.76</v>
      </c>
      <c r="Q196" s="1">
        <v>156</v>
      </c>
      <c r="R196" s="1">
        <v>230</v>
      </c>
      <c r="S196" s="1">
        <v>275</v>
      </c>
      <c r="T196" s="1">
        <v>290</v>
      </c>
      <c r="U196" s="1">
        <v>1121</v>
      </c>
      <c r="V196" s="1">
        <v>167</v>
      </c>
      <c r="W196" s="1">
        <v>153</v>
      </c>
      <c r="X196" s="1">
        <v>7</v>
      </c>
      <c r="Y196" s="1">
        <v>0</v>
      </c>
      <c r="Z196" s="1">
        <v>13</v>
      </c>
      <c r="AA196" s="1">
        <v>0</v>
      </c>
    </row>
    <row r="197" spans="1:27" x14ac:dyDescent="0.2">
      <c r="A197" s="1" t="s">
        <v>49</v>
      </c>
      <c r="B197" s="1" t="s">
        <v>29</v>
      </c>
      <c r="C197" s="1" t="s">
        <v>25</v>
      </c>
      <c r="D197" s="1" t="s">
        <v>26</v>
      </c>
      <c r="E197" s="1" t="s">
        <v>27</v>
      </c>
      <c r="F197" s="1">
        <v>55.496090000000002</v>
      </c>
      <c r="G197" s="1">
        <v>-133.17096799999999</v>
      </c>
      <c r="H197" s="3">
        <v>43279</v>
      </c>
      <c r="I197" s="2">
        <v>0.313888889</v>
      </c>
      <c r="J197" s="1">
        <v>1</v>
      </c>
      <c r="K197" s="1">
        <v>9</v>
      </c>
      <c r="L197" s="1">
        <v>370</v>
      </c>
      <c r="M197" s="1">
        <v>370.6</v>
      </c>
      <c r="N197" s="1">
        <v>-0.76</v>
      </c>
      <c r="P197" s="1">
        <v>-0.76</v>
      </c>
      <c r="Q197" s="1">
        <v>167</v>
      </c>
      <c r="R197" s="1">
        <v>228</v>
      </c>
      <c r="S197" s="1">
        <v>270</v>
      </c>
      <c r="T197" s="1">
        <v>283</v>
      </c>
      <c r="U197" s="1">
        <v>844</v>
      </c>
      <c r="V197" s="1">
        <v>212</v>
      </c>
      <c r="W197" s="1">
        <v>112</v>
      </c>
      <c r="X197" s="1">
        <v>8</v>
      </c>
      <c r="Y197" s="1">
        <v>0</v>
      </c>
      <c r="Z197" s="1">
        <v>6</v>
      </c>
      <c r="AA197" s="1">
        <v>1</v>
      </c>
    </row>
    <row r="198" spans="1:27" x14ac:dyDescent="0.2">
      <c r="A198" s="1" t="s">
        <v>49</v>
      </c>
      <c r="B198" s="1" t="s">
        <v>29</v>
      </c>
      <c r="C198" s="1" t="s">
        <v>25</v>
      </c>
      <c r="D198" s="1" t="s">
        <v>26</v>
      </c>
      <c r="E198" s="1" t="s">
        <v>27</v>
      </c>
      <c r="F198" s="1">
        <v>55.496090000000002</v>
      </c>
      <c r="G198" s="1">
        <v>-133.17096799999999</v>
      </c>
      <c r="H198" s="3">
        <v>43279</v>
      </c>
      <c r="I198" s="2">
        <v>0.313888889</v>
      </c>
      <c r="J198" s="1">
        <v>1</v>
      </c>
      <c r="K198" s="1">
        <v>10</v>
      </c>
      <c r="L198" s="1">
        <v>371</v>
      </c>
      <c r="M198" s="1">
        <v>370.6</v>
      </c>
      <c r="N198" s="1">
        <v>-0.76</v>
      </c>
      <c r="P198" s="1">
        <v>-0.76</v>
      </c>
      <c r="Q198" s="1">
        <v>165</v>
      </c>
      <c r="R198" s="1">
        <v>233</v>
      </c>
      <c r="S198" s="1">
        <v>264</v>
      </c>
      <c r="T198" s="1">
        <v>289</v>
      </c>
      <c r="U198" s="1">
        <v>1273</v>
      </c>
      <c r="V198" s="1">
        <v>151</v>
      </c>
      <c r="W198" s="1">
        <v>67</v>
      </c>
      <c r="X198" s="1">
        <v>23</v>
      </c>
      <c r="Y198" s="1">
        <v>0</v>
      </c>
      <c r="Z198" s="1">
        <v>2</v>
      </c>
      <c r="AA198" s="1">
        <v>0</v>
      </c>
    </row>
    <row r="199" spans="1:27" x14ac:dyDescent="0.2">
      <c r="A199" s="1" t="s">
        <v>49</v>
      </c>
      <c r="B199" s="1" t="s">
        <v>29</v>
      </c>
      <c r="C199" s="1" t="s">
        <v>25</v>
      </c>
      <c r="D199" s="1" t="s">
        <v>26</v>
      </c>
      <c r="E199" s="1" t="s">
        <v>27</v>
      </c>
      <c r="F199" s="1">
        <v>55.496090000000002</v>
      </c>
      <c r="G199" s="1">
        <v>-133.17096799999999</v>
      </c>
      <c r="H199" s="3">
        <v>43279</v>
      </c>
      <c r="I199" s="2">
        <v>0.313888889</v>
      </c>
      <c r="J199" s="1">
        <v>1</v>
      </c>
      <c r="K199" s="1">
        <v>11</v>
      </c>
      <c r="M199" s="1">
        <v>370.6</v>
      </c>
      <c r="N199" s="1">
        <v>-0.76</v>
      </c>
      <c r="P199" s="1">
        <v>-0.76</v>
      </c>
      <c r="S199" s="1">
        <v>263</v>
      </c>
      <c r="T199" s="1">
        <v>283</v>
      </c>
      <c r="U199" s="1">
        <v>1030</v>
      </c>
      <c r="V199" s="1">
        <v>124</v>
      </c>
      <c r="W199" s="1">
        <v>78</v>
      </c>
      <c r="X199" s="1">
        <v>7</v>
      </c>
      <c r="Y199" s="1">
        <v>0</v>
      </c>
      <c r="Z199" s="1">
        <v>4</v>
      </c>
      <c r="AA199" s="1">
        <v>1</v>
      </c>
    </row>
    <row r="200" spans="1:27" x14ac:dyDescent="0.2">
      <c r="A200" s="1" t="s">
        <v>50</v>
      </c>
      <c r="B200" s="1" t="s">
        <v>25</v>
      </c>
      <c r="C200" s="1" t="s">
        <v>25</v>
      </c>
      <c r="D200" s="1" t="s">
        <v>26</v>
      </c>
      <c r="E200" s="1" t="s">
        <v>35</v>
      </c>
      <c r="F200" s="1">
        <v>55.228333999999997</v>
      </c>
      <c r="G200" s="1">
        <v>-132.910392</v>
      </c>
      <c r="H200" s="3">
        <v>43266</v>
      </c>
      <c r="I200" s="2">
        <v>0.40208333299999999</v>
      </c>
      <c r="J200" s="1">
        <v>1</v>
      </c>
      <c r="K200" s="1">
        <v>1</v>
      </c>
      <c r="L200" s="1">
        <v>381</v>
      </c>
      <c r="M200" s="1">
        <v>379</v>
      </c>
      <c r="N200" s="1">
        <v>-2.2200000000000002</v>
      </c>
      <c r="O200" s="1">
        <f>(-2.75)*0.82</f>
        <v>-2.2549999999999999</v>
      </c>
      <c r="P200" s="1">
        <v>-2.2200000000000002</v>
      </c>
      <c r="Q200" s="1">
        <v>121</v>
      </c>
      <c r="R200" s="1">
        <v>287</v>
      </c>
      <c r="S200" s="1">
        <v>355</v>
      </c>
      <c r="T200" s="1">
        <v>352</v>
      </c>
      <c r="U200" s="1">
        <v>19</v>
      </c>
      <c r="V200" s="1">
        <v>43</v>
      </c>
      <c r="W200" s="1">
        <v>20</v>
      </c>
      <c r="X200" s="1">
        <v>27</v>
      </c>
      <c r="Y200" s="1">
        <v>0</v>
      </c>
      <c r="Z200" s="1">
        <v>0</v>
      </c>
      <c r="AA200" s="1">
        <v>0</v>
      </c>
    </row>
    <row r="201" spans="1:27" x14ac:dyDescent="0.2">
      <c r="A201" s="1" t="s">
        <v>50</v>
      </c>
      <c r="B201" s="1" t="s">
        <v>25</v>
      </c>
      <c r="C201" s="1" t="s">
        <v>25</v>
      </c>
      <c r="D201" s="1" t="s">
        <v>26</v>
      </c>
      <c r="E201" s="1" t="s">
        <v>35</v>
      </c>
      <c r="F201" s="1">
        <v>55.228333999999997</v>
      </c>
      <c r="G201" s="1">
        <v>-132.910392</v>
      </c>
      <c r="H201" s="3">
        <v>43266</v>
      </c>
      <c r="I201" s="2">
        <v>0.40208333299999999</v>
      </c>
      <c r="J201" s="1">
        <v>1</v>
      </c>
      <c r="K201" s="1">
        <v>2</v>
      </c>
      <c r="L201" s="1">
        <v>378</v>
      </c>
      <c r="M201" s="1">
        <v>379</v>
      </c>
      <c r="N201" s="1">
        <v>-2.2200000000000002</v>
      </c>
      <c r="O201" s="1">
        <f>(-2.75)*0.82</f>
        <v>-2.2549999999999999</v>
      </c>
      <c r="P201" s="1">
        <v>-2.2200000000000002</v>
      </c>
      <c r="Q201" s="1">
        <v>103</v>
      </c>
      <c r="R201" s="1">
        <v>296</v>
      </c>
      <c r="S201" s="1">
        <v>346</v>
      </c>
      <c r="T201" s="1">
        <v>356</v>
      </c>
      <c r="U201" s="1">
        <v>53</v>
      </c>
      <c r="V201" s="1">
        <v>90</v>
      </c>
      <c r="W201" s="1">
        <v>38</v>
      </c>
      <c r="X201" s="1">
        <v>13</v>
      </c>
      <c r="Y201" s="1">
        <v>3</v>
      </c>
      <c r="Z201" s="1">
        <v>0</v>
      </c>
      <c r="AA201" s="1">
        <v>0</v>
      </c>
    </row>
    <row r="202" spans="1:27" x14ac:dyDescent="0.2">
      <c r="A202" s="1" t="s">
        <v>50</v>
      </c>
      <c r="B202" s="1" t="s">
        <v>25</v>
      </c>
      <c r="C202" s="1" t="s">
        <v>25</v>
      </c>
      <c r="D202" s="1" t="s">
        <v>26</v>
      </c>
      <c r="E202" s="1" t="s">
        <v>35</v>
      </c>
      <c r="F202" s="1">
        <v>55.228333999999997</v>
      </c>
      <c r="G202" s="1">
        <v>-132.910392</v>
      </c>
      <c r="H202" s="3">
        <v>43266</v>
      </c>
      <c r="I202" s="2">
        <v>0.40208333299999999</v>
      </c>
      <c r="J202" s="1">
        <v>1</v>
      </c>
      <c r="K202" s="1">
        <v>3</v>
      </c>
      <c r="L202" s="1">
        <v>378</v>
      </c>
      <c r="M202" s="1">
        <v>379</v>
      </c>
      <c r="N202" s="1">
        <v>-2.2200000000000002</v>
      </c>
      <c r="O202" s="1">
        <f t="shared" ref="O202:O210" si="6">(-2.75)*0.82</f>
        <v>-2.2549999999999999</v>
      </c>
      <c r="P202" s="1">
        <v>-2.2200000000000002</v>
      </c>
      <c r="Q202" s="1">
        <v>72</v>
      </c>
      <c r="R202" s="1">
        <v>293</v>
      </c>
      <c r="S202" s="1">
        <v>348</v>
      </c>
      <c r="T202" s="1">
        <v>355</v>
      </c>
      <c r="U202" s="1">
        <v>53</v>
      </c>
      <c r="V202" s="1">
        <v>62</v>
      </c>
      <c r="W202" s="1">
        <v>42</v>
      </c>
      <c r="X202" s="1">
        <v>8</v>
      </c>
      <c r="Y202" s="1">
        <v>2</v>
      </c>
      <c r="Z202" s="1">
        <v>0</v>
      </c>
      <c r="AA202" s="1">
        <v>0</v>
      </c>
    </row>
    <row r="203" spans="1:27" x14ac:dyDescent="0.2">
      <c r="A203" s="1" t="s">
        <v>50</v>
      </c>
      <c r="B203" s="1" t="s">
        <v>25</v>
      </c>
      <c r="C203" s="1" t="s">
        <v>25</v>
      </c>
      <c r="D203" s="1" t="s">
        <v>26</v>
      </c>
      <c r="E203" s="1" t="s">
        <v>35</v>
      </c>
      <c r="F203" s="1">
        <v>55.228333999999997</v>
      </c>
      <c r="G203" s="1">
        <v>-132.910392</v>
      </c>
      <c r="H203" s="3">
        <v>43266</v>
      </c>
      <c r="I203" s="2">
        <v>0.40208333299999999</v>
      </c>
      <c r="J203" s="1">
        <v>1</v>
      </c>
      <c r="K203" s="1">
        <v>4</v>
      </c>
      <c r="L203" s="1">
        <v>377</v>
      </c>
      <c r="M203" s="1">
        <v>379</v>
      </c>
      <c r="N203" s="1">
        <v>-2.2200000000000002</v>
      </c>
      <c r="O203" s="1">
        <f t="shared" si="6"/>
        <v>-2.2549999999999999</v>
      </c>
      <c r="P203" s="1">
        <v>-2.2200000000000002</v>
      </c>
      <c r="Q203" s="1">
        <v>62</v>
      </c>
      <c r="R203" s="1">
        <v>289</v>
      </c>
      <c r="S203" s="1">
        <v>346</v>
      </c>
      <c r="T203" s="1">
        <v>350</v>
      </c>
      <c r="U203" s="1">
        <v>95</v>
      </c>
      <c r="V203" s="1">
        <v>93</v>
      </c>
      <c r="W203" s="1">
        <v>28</v>
      </c>
      <c r="X203" s="1">
        <v>21</v>
      </c>
      <c r="Y203" s="1">
        <v>0</v>
      </c>
      <c r="Z203" s="1">
        <v>0</v>
      </c>
      <c r="AA203" s="1">
        <v>1</v>
      </c>
    </row>
    <row r="204" spans="1:27" x14ac:dyDescent="0.2">
      <c r="A204" s="1" t="s">
        <v>50</v>
      </c>
      <c r="B204" s="1" t="s">
        <v>25</v>
      </c>
      <c r="C204" s="1" t="s">
        <v>25</v>
      </c>
      <c r="D204" s="1" t="s">
        <v>26</v>
      </c>
      <c r="E204" s="1" t="s">
        <v>35</v>
      </c>
      <c r="F204" s="1">
        <v>55.228333999999997</v>
      </c>
      <c r="G204" s="1">
        <v>-132.910392</v>
      </c>
      <c r="H204" s="3">
        <v>43266</v>
      </c>
      <c r="I204" s="2">
        <v>0.40208333299999999</v>
      </c>
      <c r="J204" s="1">
        <v>1</v>
      </c>
      <c r="K204" s="1">
        <v>5</v>
      </c>
      <c r="L204" s="1">
        <v>380</v>
      </c>
      <c r="M204" s="1">
        <v>379</v>
      </c>
      <c r="N204" s="1">
        <v>-2.2200000000000002</v>
      </c>
      <c r="O204" s="1">
        <f t="shared" si="6"/>
        <v>-2.2549999999999999</v>
      </c>
      <c r="P204" s="1">
        <v>-2.2200000000000002</v>
      </c>
      <c r="Q204" s="1">
        <v>86</v>
      </c>
      <c r="R204" s="1">
        <v>275</v>
      </c>
      <c r="S204" s="1">
        <v>339</v>
      </c>
      <c r="T204" s="1">
        <v>350</v>
      </c>
      <c r="U204" s="1">
        <v>228</v>
      </c>
      <c r="V204" s="1">
        <v>65</v>
      </c>
      <c r="W204" s="1">
        <v>44</v>
      </c>
      <c r="X204" s="1">
        <v>14</v>
      </c>
      <c r="Y204" s="1">
        <v>0</v>
      </c>
      <c r="Z204" s="1">
        <v>0</v>
      </c>
      <c r="AA204" s="1">
        <v>0</v>
      </c>
    </row>
    <row r="205" spans="1:27" x14ac:dyDescent="0.2">
      <c r="A205" s="1" t="s">
        <v>50</v>
      </c>
      <c r="B205" s="1" t="s">
        <v>25</v>
      </c>
      <c r="C205" s="1" t="s">
        <v>25</v>
      </c>
      <c r="D205" s="1" t="s">
        <v>26</v>
      </c>
      <c r="E205" s="1" t="s">
        <v>35</v>
      </c>
      <c r="F205" s="1">
        <v>55.228333999999997</v>
      </c>
      <c r="G205" s="1">
        <v>-132.910392</v>
      </c>
      <c r="H205" s="3">
        <v>43266</v>
      </c>
      <c r="I205" s="2">
        <v>0.40208333299999999</v>
      </c>
      <c r="J205" s="1">
        <v>1</v>
      </c>
      <c r="K205" s="1">
        <v>6</v>
      </c>
      <c r="L205" s="1">
        <v>381</v>
      </c>
      <c r="M205" s="1">
        <v>379</v>
      </c>
      <c r="N205" s="1">
        <v>-2.2200000000000002</v>
      </c>
      <c r="O205" s="1">
        <f t="shared" si="6"/>
        <v>-2.2549999999999999</v>
      </c>
      <c r="P205" s="1">
        <v>-2.2200000000000002</v>
      </c>
      <c r="Q205" s="1">
        <v>67</v>
      </c>
      <c r="R205" s="1">
        <v>267</v>
      </c>
      <c r="S205" s="1">
        <v>343</v>
      </c>
      <c r="T205" s="1">
        <v>343</v>
      </c>
      <c r="U205" s="1">
        <v>30</v>
      </c>
      <c r="V205" s="1">
        <v>69</v>
      </c>
      <c r="W205" s="1">
        <v>40</v>
      </c>
      <c r="X205" s="1">
        <v>27</v>
      </c>
      <c r="Y205" s="1">
        <v>1</v>
      </c>
      <c r="Z205" s="1">
        <v>0</v>
      </c>
      <c r="AA205" s="1">
        <v>0</v>
      </c>
    </row>
    <row r="206" spans="1:27" x14ac:dyDescent="0.2">
      <c r="A206" s="1" t="s">
        <v>50</v>
      </c>
      <c r="B206" s="1" t="s">
        <v>25</v>
      </c>
      <c r="C206" s="1" t="s">
        <v>25</v>
      </c>
      <c r="D206" s="1" t="s">
        <v>26</v>
      </c>
      <c r="E206" s="1" t="s">
        <v>35</v>
      </c>
      <c r="F206" s="1">
        <v>55.228333999999997</v>
      </c>
      <c r="G206" s="1">
        <v>-132.910392</v>
      </c>
      <c r="H206" s="3">
        <v>43266</v>
      </c>
      <c r="I206" s="2">
        <v>0.40208333299999999</v>
      </c>
      <c r="J206" s="1">
        <v>1</v>
      </c>
      <c r="K206" s="1">
        <v>7</v>
      </c>
      <c r="L206" s="1">
        <v>380</v>
      </c>
      <c r="M206" s="1">
        <v>379</v>
      </c>
      <c r="N206" s="1">
        <v>-2.2200000000000002</v>
      </c>
      <c r="O206" s="1">
        <f t="shared" si="6"/>
        <v>-2.2549999999999999</v>
      </c>
      <c r="P206" s="1">
        <v>-2.2200000000000002</v>
      </c>
      <c r="Q206" s="1">
        <v>46</v>
      </c>
      <c r="R206" s="1">
        <v>261</v>
      </c>
      <c r="S206" s="1">
        <v>341</v>
      </c>
      <c r="T206" s="1">
        <v>343</v>
      </c>
      <c r="U206" s="1">
        <v>65</v>
      </c>
      <c r="V206" s="1">
        <v>86</v>
      </c>
      <c r="W206" s="1">
        <v>38</v>
      </c>
      <c r="X206" s="1">
        <v>19</v>
      </c>
      <c r="Y206" s="1">
        <v>0</v>
      </c>
      <c r="Z206" s="1">
        <v>0</v>
      </c>
      <c r="AA206" s="1">
        <v>0</v>
      </c>
    </row>
    <row r="207" spans="1:27" x14ac:dyDescent="0.2">
      <c r="A207" s="1" t="s">
        <v>50</v>
      </c>
      <c r="B207" s="1" t="s">
        <v>25</v>
      </c>
      <c r="C207" s="1" t="s">
        <v>25</v>
      </c>
      <c r="D207" s="1" t="s">
        <v>26</v>
      </c>
      <c r="E207" s="1" t="s">
        <v>35</v>
      </c>
      <c r="F207" s="1">
        <v>55.228333999999997</v>
      </c>
      <c r="G207" s="1">
        <v>-132.910392</v>
      </c>
      <c r="H207" s="3">
        <v>43266</v>
      </c>
      <c r="I207" s="2">
        <v>0.40208333299999999</v>
      </c>
      <c r="J207" s="1">
        <v>1</v>
      </c>
      <c r="K207" s="1">
        <v>8</v>
      </c>
      <c r="L207" s="1">
        <v>381</v>
      </c>
      <c r="M207" s="1">
        <v>379</v>
      </c>
      <c r="N207" s="1">
        <v>-2.2200000000000002</v>
      </c>
      <c r="O207" s="1">
        <f t="shared" si="6"/>
        <v>-2.2549999999999999</v>
      </c>
      <c r="P207" s="1">
        <v>-2.2200000000000002</v>
      </c>
      <c r="Q207" s="1">
        <v>73</v>
      </c>
      <c r="R207" s="1">
        <v>267</v>
      </c>
      <c r="S207" s="1">
        <v>343</v>
      </c>
      <c r="T207" s="1">
        <v>351</v>
      </c>
      <c r="U207" s="1">
        <v>132</v>
      </c>
      <c r="V207" s="1">
        <v>77</v>
      </c>
      <c r="W207" s="1">
        <v>52</v>
      </c>
      <c r="X207" s="1">
        <v>8</v>
      </c>
      <c r="Y207" s="1">
        <v>0</v>
      </c>
      <c r="Z207" s="1">
        <v>0</v>
      </c>
      <c r="AA207" s="1">
        <v>0</v>
      </c>
    </row>
    <row r="208" spans="1:27" x14ac:dyDescent="0.2">
      <c r="A208" s="1" t="s">
        <v>50</v>
      </c>
      <c r="B208" s="1" t="s">
        <v>25</v>
      </c>
      <c r="C208" s="1" t="s">
        <v>25</v>
      </c>
      <c r="D208" s="1" t="s">
        <v>26</v>
      </c>
      <c r="E208" s="1" t="s">
        <v>35</v>
      </c>
      <c r="F208" s="1">
        <v>55.228333999999997</v>
      </c>
      <c r="G208" s="1">
        <v>-132.910392</v>
      </c>
      <c r="H208" s="3">
        <v>43266</v>
      </c>
      <c r="I208" s="2">
        <v>0.40208333299999999</v>
      </c>
      <c r="J208" s="1">
        <v>1</v>
      </c>
      <c r="K208" s="1">
        <v>9</v>
      </c>
      <c r="L208" s="1">
        <v>374</v>
      </c>
      <c r="M208" s="1">
        <v>379</v>
      </c>
      <c r="N208" s="1">
        <v>-2.2200000000000002</v>
      </c>
      <c r="O208" s="1">
        <f t="shared" si="6"/>
        <v>-2.2549999999999999</v>
      </c>
      <c r="P208" s="1">
        <v>-2.2200000000000002</v>
      </c>
      <c r="Q208" s="1">
        <v>68</v>
      </c>
      <c r="R208" s="1">
        <v>270</v>
      </c>
      <c r="S208" s="1">
        <v>341</v>
      </c>
      <c r="T208" s="1">
        <v>351</v>
      </c>
      <c r="U208" s="1">
        <v>219</v>
      </c>
      <c r="V208" s="1">
        <v>62</v>
      </c>
      <c r="W208" s="1">
        <v>52</v>
      </c>
      <c r="X208" s="1">
        <v>6</v>
      </c>
      <c r="Y208" s="1">
        <v>0</v>
      </c>
      <c r="Z208" s="1">
        <v>2</v>
      </c>
      <c r="AA208" s="1">
        <v>0</v>
      </c>
    </row>
    <row r="209" spans="1:27" x14ac:dyDescent="0.2">
      <c r="A209" s="1" t="s">
        <v>50</v>
      </c>
      <c r="B209" s="1" t="s">
        <v>25</v>
      </c>
      <c r="C209" s="1" t="s">
        <v>25</v>
      </c>
      <c r="D209" s="1" t="s">
        <v>26</v>
      </c>
      <c r="E209" s="1" t="s">
        <v>35</v>
      </c>
      <c r="F209" s="1">
        <v>55.228333999999997</v>
      </c>
      <c r="G209" s="1">
        <v>-132.910392</v>
      </c>
      <c r="H209" s="3">
        <v>43266</v>
      </c>
      <c r="I209" s="2">
        <v>0.40208333299999999</v>
      </c>
      <c r="J209" s="1">
        <v>1</v>
      </c>
      <c r="K209" s="1">
        <v>10</v>
      </c>
      <c r="L209" s="1">
        <v>381</v>
      </c>
      <c r="M209" s="1">
        <v>379</v>
      </c>
      <c r="N209" s="1">
        <v>-2.2200000000000002</v>
      </c>
      <c r="O209" s="1">
        <f t="shared" si="6"/>
        <v>-2.2549999999999999</v>
      </c>
      <c r="P209" s="1">
        <v>-2.2200000000000002</v>
      </c>
      <c r="Q209" s="1">
        <v>60</v>
      </c>
      <c r="R209" s="1">
        <v>266</v>
      </c>
      <c r="S209" s="1">
        <v>348</v>
      </c>
      <c r="T209" s="1">
        <v>351</v>
      </c>
      <c r="U209" s="1">
        <v>124</v>
      </c>
      <c r="V209" s="1">
        <v>66</v>
      </c>
      <c r="W209" s="1">
        <v>32</v>
      </c>
      <c r="X209" s="1">
        <v>26</v>
      </c>
      <c r="Y209" s="1">
        <v>0</v>
      </c>
      <c r="Z209" s="1">
        <v>1</v>
      </c>
      <c r="AA209" s="1">
        <v>0</v>
      </c>
    </row>
    <row r="210" spans="1:27" x14ac:dyDescent="0.2">
      <c r="A210" s="1" t="s">
        <v>50</v>
      </c>
      <c r="B210" s="1" t="s">
        <v>25</v>
      </c>
      <c r="C210" s="1" t="s">
        <v>25</v>
      </c>
      <c r="D210" s="1" t="s">
        <v>26</v>
      </c>
      <c r="E210" s="1" t="s">
        <v>35</v>
      </c>
      <c r="F210" s="1">
        <v>55.228333999999997</v>
      </c>
      <c r="G210" s="1">
        <v>-132.910392</v>
      </c>
      <c r="H210" s="3">
        <v>43266</v>
      </c>
      <c r="I210" s="2">
        <v>0.40208333299999999</v>
      </c>
      <c r="J210" s="1">
        <v>1</v>
      </c>
      <c r="K210" s="1">
        <v>11</v>
      </c>
      <c r="L210" s="1">
        <v>378</v>
      </c>
      <c r="M210" s="1">
        <v>379</v>
      </c>
      <c r="N210" s="1">
        <v>-2.2200000000000002</v>
      </c>
      <c r="O210" s="1">
        <f t="shared" si="6"/>
        <v>-2.2549999999999999</v>
      </c>
      <c r="P210" s="1">
        <v>-2.2200000000000002</v>
      </c>
      <c r="Q210" s="1">
        <v>61</v>
      </c>
      <c r="S210" s="1">
        <v>337</v>
      </c>
      <c r="T210" s="1">
        <v>354</v>
      </c>
      <c r="U210" s="1">
        <v>286</v>
      </c>
      <c r="V210" s="1">
        <v>34</v>
      </c>
      <c r="W210" s="1">
        <v>34</v>
      </c>
      <c r="X210" s="1">
        <v>12</v>
      </c>
      <c r="Y210" s="1">
        <v>0</v>
      </c>
      <c r="Z210" s="1">
        <v>1</v>
      </c>
      <c r="AA210" s="1">
        <v>0</v>
      </c>
    </row>
    <row r="211" spans="1:27" x14ac:dyDescent="0.2">
      <c r="A211" s="1" t="s">
        <v>51</v>
      </c>
      <c r="B211" s="1" t="s">
        <v>30</v>
      </c>
      <c r="C211" s="1" t="s">
        <v>30</v>
      </c>
      <c r="D211" s="1" t="s">
        <v>32</v>
      </c>
      <c r="E211" s="1" t="s">
        <v>33</v>
      </c>
      <c r="F211" s="1">
        <v>55.714689</v>
      </c>
      <c r="G211" s="1">
        <v>-133.358474</v>
      </c>
      <c r="H211" s="3">
        <v>43253</v>
      </c>
      <c r="I211" s="2">
        <v>0.32638888900000002</v>
      </c>
      <c r="J211" s="1">
        <v>2</v>
      </c>
      <c r="K211" s="1">
        <v>1</v>
      </c>
      <c r="L211" s="1">
        <v>336</v>
      </c>
      <c r="M211" s="1">
        <v>335.81818179999999</v>
      </c>
      <c r="N211" s="1">
        <v>1.87</v>
      </c>
      <c r="O211" s="1">
        <v>1.87</v>
      </c>
      <c r="P211" s="1">
        <v>1.87</v>
      </c>
      <c r="Q211" s="1">
        <v>128</v>
      </c>
      <c r="R211" s="1">
        <v>267</v>
      </c>
      <c r="S211" s="1">
        <v>405</v>
      </c>
      <c r="T211" s="1">
        <v>411</v>
      </c>
      <c r="U211" s="1">
        <v>93</v>
      </c>
      <c r="V211" s="1">
        <v>68</v>
      </c>
      <c r="W211" s="1">
        <v>72</v>
      </c>
      <c r="X211" s="1">
        <v>7</v>
      </c>
      <c r="Y211" s="1">
        <v>0</v>
      </c>
      <c r="Z211" s="1">
        <v>1</v>
      </c>
      <c r="AA211" s="1">
        <v>0</v>
      </c>
    </row>
    <row r="212" spans="1:27" x14ac:dyDescent="0.2">
      <c r="A212" s="1" t="s">
        <v>51</v>
      </c>
      <c r="B212" s="1" t="s">
        <v>30</v>
      </c>
      <c r="C212" s="1" t="s">
        <v>30</v>
      </c>
      <c r="D212" s="1" t="s">
        <v>32</v>
      </c>
      <c r="E212" s="1" t="s">
        <v>33</v>
      </c>
      <c r="F212" s="1">
        <v>55.714689</v>
      </c>
      <c r="G212" s="1">
        <v>-133.358474</v>
      </c>
      <c r="H212" s="3">
        <v>43253</v>
      </c>
      <c r="I212" s="2">
        <v>0.32638888900000002</v>
      </c>
      <c r="J212" s="1">
        <v>2</v>
      </c>
      <c r="K212" s="1">
        <v>2</v>
      </c>
      <c r="L212" s="1">
        <v>337</v>
      </c>
      <c r="M212" s="1">
        <v>335.81818179999999</v>
      </c>
      <c r="N212" s="1">
        <v>1.87</v>
      </c>
      <c r="O212" s="1">
        <v>1.87</v>
      </c>
      <c r="P212" s="1">
        <v>1.87</v>
      </c>
      <c r="Q212" s="1">
        <v>140</v>
      </c>
      <c r="R212" s="1">
        <v>268</v>
      </c>
      <c r="S212" s="1">
        <v>403</v>
      </c>
      <c r="T212" s="1">
        <v>420</v>
      </c>
      <c r="U212" s="1">
        <v>175</v>
      </c>
      <c r="V212" s="1">
        <v>71</v>
      </c>
      <c r="W212" s="1">
        <v>53</v>
      </c>
      <c r="X212" s="1">
        <v>13</v>
      </c>
      <c r="Y212" s="1">
        <v>1</v>
      </c>
      <c r="Z212" s="1">
        <v>0</v>
      </c>
      <c r="AA212" s="1">
        <v>0</v>
      </c>
    </row>
    <row r="213" spans="1:27" x14ac:dyDescent="0.2">
      <c r="A213" s="1" t="s">
        <v>51</v>
      </c>
      <c r="B213" s="1" t="s">
        <v>30</v>
      </c>
      <c r="C213" s="1" t="s">
        <v>30</v>
      </c>
      <c r="D213" s="1" t="s">
        <v>32</v>
      </c>
      <c r="E213" s="1" t="s">
        <v>33</v>
      </c>
      <c r="F213" s="1">
        <v>55.714689</v>
      </c>
      <c r="G213" s="1">
        <v>-133.358474</v>
      </c>
      <c r="H213" s="3">
        <v>43253</v>
      </c>
      <c r="I213" s="2">
        <v>0.32638888900000002</v>
      </c>
      <c r="J213" s="1">
        <v>2</v>
      </c>
      <c r="K213" s="1">
        <v>3</v>
      </c>
      <c r="L213" s="1">
        <v>336</v>
      </c>
      <c r="M213" s="1">
        <v>335.81818179999999</v>
      </c>
      <c r="N213" s="1">
        <v>1.87</v>
      </c>
      <c r="O213" s="1">
        <v>1.87</v>
      </c>
      <c r="P213" s="1">
        <v>1.87</v>
      </c>
      <c r="Q213" s="1">
        <v>137</v>
      </c>
      <c r="R213" s="1">
        <v>267</v>
      </c>
      <c r="S213" s="1">
        <v>394</v>
      </c>
      <c r="T213" s="1">
        <v>408</v>
      </c>
      <c r="U213" s="1">
        <v>160</v>
      </c>
      <c r="V213" s="1">
        <v>48</v>
      </c>
      <c r="W213" s="1">
        <v>56</v>
      </c>
      <c r="X213" s="1">
        <v>10</v>
      </c>
      <c r="Y213" s="1">
        <v>0</v>
      </c>
      <c r="Z213" s="1">
        <v>2</v>
      </c>
      <c r="AA213" s="1">
        <v>0</v>
      </c>
    </row>
    <row r="214" spans="1:27" x14ac:dyDescent="0.2">
      <c r="A214" s="1" t="s">
        <v>51</v>
      </c>
      <c r="B214" s="1" t="s">
        <v>30</v>
      </c>
      <c r="C214" s="1" t="s">
        <v>30</v>
      </c>
      <c r="D214" s="1" t="s">
        <v>32</v>
      </c>
      <c r="E214" s="1" t="s">
        <v>33</v>
      </c>
      <c r="F214" s="1">
        <v>55.714689</v>
      </c>
      <c r="G214" s="1">
        <v>-133.358474</v>
      </c>
      <c r="H214" s="3">
        <v>43253</v>
      </c>
      <c r="I214" s="2">
        <v>0.32638888900000002</v>
      </c>
      <c r="J214" s="1">
        <v>2</v>
      </c>
      <c r="K214" s="1">
        <v>4</v>
      </c>
      <c r="L214" s="1">
        <v>335</v>
      </c>
      <c r="M214" s="1">
        <v>335.81818179999999</v>
      </c>
      <c r="N214" s="1">
        <v>1.87</v>
      </c>
      <c r="O214" s="1">
        <v>1.87</v>
      </c>
      <c r="P214" s="1">
        <v>1.87</v>
      </c>
      <c r="Q214" s="1">
        <v>140</v>
      </c>
      <c r="R214" s="1">
        <v>260</v>
      </c>
      <c r="S214" s="1">
        <v>384</v>
      </c>
      <c r="T214" s="1">
        <v>413</v>
      </c>
      <c r="U214" s="1">
        <v>400</v>
      </c>
      <c r="V214" s="1">
        <v>65</v>
      </c>
      <c r="W214" s="1">
        <v>48</v>
      </c>
      <c r="X214" s="1">
        <v>8</v>
      </c>
      <c r="Y214" s="1">
        <v>2</v>
      </c>
      <c r="Z214" s="1">
        <v>0</v>
      </c>
      <c r="AA214" s="1">
        <v>0</v>
      </c>
    </row>
    <row r="215" spans="1:27" x14ac:dyDescent="0.2">
      <c r="A215" s="1" t="s">
        <v>51</v>
      </c>
      <c r="B215" s="1" t="s">
        <v>30</v>
      </c>
      <c r="C215" s="1" t="s">
        <v>30</v>
      </c>
      <c r="D215" s="1" t="s">
        <v>32</v>
      </c>
      <c r="E215" s="1" t="s">
        <v>33</v>
      </c>
      <c r="F215" s="1">
        <v>55.714689</v>
      </c>
      <c r="G215" s="1">
        <v>-133.358474</v>
      </c>
      <c r="H215" s="3">
        <v>43253</v>
      </c>
      <c r="I215" s="2">
        <v>0.32638888900000002</v>
      </c>
      <c r="J215" s="1">
        <v>2</v>
      </c>
      <c r="K215" s="1">
        <v>5</v>
      </c>
      <c r="L215" s="1">
        <v>336</v>
      </c>
      <c r="M215" s="1">
        <v>335.81818179999999</v>
      </c>
      <c r="N215" s="1">
        <v>1.87</v>
      </c>
      <c r="O215" s="1">
        <v>1.87</v>
      </c>
      <c r="P215" s="1">
        <v>1.87</v>
      </c>
      <c r="Q215" s="1">
        <v>139</v>
      </c>
      <c r="R215" s="1">
        <v>268</v>
      </c>
      <c r="S215" s="1">
        <v>365</v>
      </c>
      <c r="T215" s="1">
        <v>430</v>
      </c>
      <c r="U215" s="1">
        <v>1050</v>
      </c>
      <c r="V215" s="1">
        <v>69</v>
      </c>
      <c r="W215" s="1">
        <v>57</v>
      </c>
      <c r="X215" s="1">
        <v>41</v>
      </c>
      <c r="Y215" s="1">
        <v>0</v>
      </c>
      <c r="Z215" s="1">
        <v>0</v>
      </c>
      <c r="AA215" s="1">
        <v>0</v>
      </c>
    </row>
    <row r="216" spans="1:27" x14ac:dyDescent="0.2">
      <c r="A216" s="1" t="s">
        <v>51</v>
      </c>
      <c r="B216" s="1" t="s">
        <v>30</v>
      </c>
      <c r="C216" s="1" t="s">
        <v>30</v>
      </c>
      <c r="D216" s="1" t="s">
        <v>32</v>
      </c>
      <c r="E216" s="1" t="s">
        <v>33</v>
      </c>
      <c r="F216" s="1">
        <v>55.714689</v>
      </c>
      <c r="G216" s="1">
        <v>-133.358474</v>
      </c>
      <c r="H216" s="3">
        <v>43253</v>
      </c>
      <c r="I216" s="2">
        <v>0.32638888900000002</v>
      </c>
      <c r="J216" s="1">
        <v>2</v>
      </c>
      <c r="K216" s="1">
        <v>6</v>
      </c>
      <c r="L216" s="1">
        <v>336</v>
      </c>
      <c r="M216" s="1">
        <v>335.81818179999999</v>
      </c>
      <c r="N216" s="1">
        <v>1.87</v>
      </c>
      <c r="O216" s="1">
        <v>1.87</v>
      </c>
      <c r="P216" s="1">
        <v>1.87</v>
      </c>
      <c r="Q216" s="1">
        <v>141</v>
      </c>
      <c r="R216" s="1">
        <v>268</v>
      </c>
      <c r="S216" s="1">
        <v>362</v>
      </c>
      <c r="T216" s="1">
        <v>424</v>
      </c>
      <c r="U216" s="1">
        <v>1311</v>
      </c>
      <c r="V216" s="1">
        <v>57</v>
      </c>
      <c r="W216" s="1">
        <v>43</v>
      </c>
      <c r="X216" s="1">
        <v>25</v>
      </c>
      <c r="Y216" s="1">
        <v>0</v>
      </c>
      <c r="Z216" s="1">
        <v>1</v>
      </c>
      <c r="AA216" s="1">
        <v>0</v>
      </c>
    </row>
    <row r="217" spans="1:27" x14ac:dyDescent="0.2">
      <c r="A217" s="1" t="s">
        <v>51</v>
      </c>
      <c r="B217" s="1" t="s">
        <v>30</v>
      </c>
      <c r="C217" s="1" t="s">
        <v>30</v>
      </c>
      <c r="D217" s="1" t="s">
        <v>32</v>
      </c>
      <c r="E217" s="1" t="s">
        <v>33</v>
      </c>
      <c r="F217" s="1">
        <v>55.714689</v>
      </c>
      <c r="G217" s="1">
        <v>-133.358474</v>
      </c>
      <c r="H217" s="3">
        <v>43253</v>
      </c>
      <c r="I217" s="2">
        <v>0.32638888900000002</v>
      </c>
      <c r="J217" s="1">
        <v>2</v>
      </c>
      <c r="K217" s="1">
        <v>7</v>
      </c>
      <c r="L217" s="1">
        <v>336</v>
      </c>
      <c r="M217" s="1">
        <v>335.81818179999999</v>
      </c>
      <c r="N217" s="1">
        <v>1.87</v>
      </c>
      <c r="O217" s="1">
        <v>1.87</v>
      </c>
      <c r="P217" s="1">
        <v>1.87</v>
      </c>
      <c r="Q217" s="1">
        <v>146</v>
      </c>
      <c r="R217" s="1">
        <v>273</v>
      </c>
      <c r="S217" s="1">
        <v>373</v>
      </c>
      <c r="T217" s="1">
        <v>422</v>
      </c>
      <c r="U217" s="1">
        <v>1150</v>
      </c>
      <c r="V217" s="1">
        <v>76</v>
      </c>
      <c r="W217" s="1">
        <v>54</v>
      </c>
      <c r="X217" s="1">
        <v>21</v>
      </c>
      <c r="Y217" s="1">
        <v>2</v>
      </c>
      <c r="Z217" s="1">
        <v>0</v>
      </c>
      <c r="AA217" s="1">
        <v>0</v>
      </c>
    </row>
    <row r="218" spans="1:27" x14ac:dyDescent="0.2">
      <c r="A218" s="1" t="s">
        <v>51</v>
      </c>
      <c r="B218" s="1" t="s">
        <v>30</v>
      </c>
      <c r="C218" s="1" t="s">
        <v>30</v>
      </c>
      <c r="D218" s="1" t="s">
        <v>32</v>
      </c>
      <c r="E218" s="1" t="s">
        <v>33</v>
      </c>
      <c r="F218" s="1">
        <v>55.714689</v>
      </c>
      <c r="G218" s="1">
        <v>-133.358474</v>
      </c>
      <c r="H218" s="3">
        <v>43253</v>
      </c>
      <c r="I218" s="2">
        <v>0.32638888900000002</v>
      </c>
      <c r="J218" s="1">
        <v>2</v>
      </c>
      <c r="K218" s="1">
        <v>8</v>
      </c>
      <c r="L218" s="1">
        <v>335</v>
      </c>
      <c r="M218" s="1">
        <v>335.81818179999999</v>
      </c>
      <c r="N218" s="1">
        <v>1.87</v>
      </c>
      <c r="O218" s="1">
        <v>1.87</v>
      </c>
      <c r="P218" s="1">
        <v>1.87</v>
      </c>
      <c r="Q218" s="1">
        <v>141</v>
      </c>
      <c r="R218" s="1">
        <v>261</v>
      </c>
      <c r="S218" s="1">
        <v>397</v>
      </c>
      <c r="T218" s="1">
        <v>420</v>
      </c>
      <c r="U218" s="1">
        <v>485</v>
      </c>
      <c r="V218" s="1">
        <v>55</v>
      </c>
      <c r="W218" s="1">
        <v>66</v>
      </c>
      <c r="X218" s="1">
        <v>8</v>
      </c>
      <c r="Y218" s="1">
        <v>0</v>
      </c>
      <c r="Z218" s="1">
        <v>0</v>
      </c>
      <c r="AA218" s="1">
        <v>0</v>
      </c>
    </row>
    <row r="219" spans="1:27" x14ac:dyDescent="0.2">
      <c r="A219" s="1" t="s">
        <v>51</v>
      </c>
      <c r="B219" s="1" t="s">
        <v>30</v>
      </c>
      <c r="C219" s="1" t="s">
        <v>30</v>
      </c>
      <c r="D219" s="1" t="s">
        <v>32</v>
      </c>
      <c r="E219" s="1" t="s">
        <v>33</v>
      </c>
      <c r="F219" s="1">
        <v>55.714689</v>
      </c>
      <c r="G219" s="1">
        <v>-133.358474</v>
      </c>
      <c r="H219" s="3">
        <v>43253</v>
      </c>
      <c r="I219" s="2">
        <v>0.32638888900000002</v>
      </c>
      <c r="J219" s="1">
        <v>2</v>
      </c>
      <c r="K219" s="1">
        <v>9</v>
      </c>
      <c r="L219" s="1">
        <v>336</v>
      </c>
      <c r="M219" s="1">
        <v>335.81818179999999</v>
      </c>
      <c r="N219" s="1">
        <v>1.87</v>
      </c>
      <c r="O219" s="1">
        <v>1.87</v>
      </c>
      <c r="P219" s="1">
        <v>1.87</v>
      </c>
      <c r="Q219" s="1">
        <v>148</v>
      </c>
      <c r="R219" s="1">
        <v>251</v>
      </c>
      <c r="S219" s="1">
        <v>402</v>
      </c>
      <c r="T219" s="1">
        <v>407</v>
      </c>
      <c r="U219" s="1">
        <v>120</v>
      </c>
      <c r="V219" s="1">
        <v>66</v>
      </c>
      <c r="W219" s="1">
        <v>48</v>
      </c>
      <c r="X219" s="1">
        <v>18</v>
      </c>
      <c r="Y219" s="1">
        <v>0</v>
      </c>
      <c r="Z219" s="1">
        <v>0</v>
      </c>
      <c r="AA219" s="1">
        <v>0</v>
      </c>
    </row>
    <row r="220" spans="1:27" x14ac:dyDescent="0.2">
      <c r="A220" s="1" t="s">
        <v>51</v>
      </c>
      <c r="B220" s="1" t="s">
        <v>30</v>
      </c>
      <c r="C220" s="1" t="s">
        <v>30</v>
      </c>
      <c r="D220" s="1" t="s">
        <v>32</v>
      </c>
      <c r="E220" s="1" t="s">
        <v>33</v>
      </c>
      <c r="F220" s="1">
        <v>55.714689</v>
      </c>
      <c r="G220" s="1">
        <v>-133.358474</v>
      </c>
      <c r="H220" s="3">
        <v>43253</v>
      </c>
      <c r="I220" s="2">
        <v>0.32638888900000002</v>
      </c>
      <c r="J220" s="1">
        <v>2</v>
      </c>
      <c r="K220" s="1">
        <v>10</v>
      </c>
      <c r="L220" s="1">
        <v>336</v>
      </c>
      <c r="M220" s="1">
        <v>335.81818179999999</v>
      </c>
      <c r="N220" s="1">
        <v>1.87</v>
      </c>
      <c r="O220" s="1">
        <v>1.87</v>
      </c>
      <c r="P220" s="1">
        <v>1.87</v>
      </c>
      <c r="Q220" s="1">
        <v>136</v>
      </c>
      <c r="R220" s="1">
        <v>272</v>
      </c>
      <c r="S220" s="1">
        <v>379</v>
      </c>
      <c r="T220" s="1">
        <v>423</v>
      </c>
      <c r="U220" s="1">
        <v>1814</v>
      </c>
      <c r="V220" s="1">
        <v>48</v>
      </c>
      <c r="W220" s="1">
        <v>64</v>
      </c>
      <c r="X220" s="1">
        <v>20</v>
      </c>
      <c r="Y220" s="1">
        <v>1</v>
      </c>
      <c r="Z220" s="1">
        <v>0</v>
      </c>
      <c r="AA220" s="1">
        <v>0</v>
      </c>
    </row>
    <row r="221" spans="1:27" x14ac:dyDescent="0.2">
      <c r="A221" s="1" t="s">
        <v>51</v>
      </c>
      <c r="B221" s="1" t="s">
        <v>30</v>
      </c>
      <c r="C221" s="1" t="s">
        <v>30</v>
      </c>
      <c r="D221" s="1" t="s">
        <v>32</v>
      </c>
      <c r="E221" s="1" t="s">
        <v>33</v>
      </c>
      <c r="F221" s="1">
        <v>55.714689</v>
      </c>
      <c r="G221" s="1">
        <v>-133.358474</v>
      </c>
      <c r="H221" s="3">
        <v>43253</v>
      </c>
      <c r="I221" s="2">
        <v>0.32638888900000002</v>
      </c>
      <c r="J221" s="1">
        <v>2</v>
      </c>
      <c r="K221" s="1">
        <v>11</v>
      </c>
      <c r="L221" s="1">
        <v>335</v>
      </c>
      <c r="M221" s="1">
        <v>335.81818179999999</v>
      </c>
      <c r="N221" s="1">
        <v>1.87</v>
      </c>
      <c r="O221" s="1">
        <v>1.87</v>
      </c>
      <c r="P221" s="1">
        <v>1.87</v>
      </c>
      <c r="S221" s="1">
        <v>388</v>
      </c>
      <c r="T221" s="1">
        <v>431</v>
      </c>
      <c r="U221" s="1">
        <v>1620</v>
      </c>
      <c r="V221" s="1">
        <v>46</v>
      </c>
      <c r="W221" s="1">
        <v>44</v>
      </c>
      <c r="X221" s="1">
        <v>6</v>
      </c>
      <c r="Y221" s="1">
        <v>0</v>
      </c>
      <c r="Z221" s="1">
        <v>0</v>
      </c>
      <c r="AA221" s="1">
        <v>0</v>
      </c>
    </row>
    <row r="222" spans="1:27" x14ac:dyDescent="0.2">
      <c r="A222" s="1" t="s">
        <v>52</v>
      </c>
      <c r="B222" s="1" t="s">
        <v>30</v>
      </c>
      <c r="C222" s="1" t="s">
        <v>30</v>
      </c>
      <c r="D222" s="1" t="s">
        <v>26</v>
      </c>
      <c r="E222" s="1" t="s">
        <v>27</v>
      </c>
      <c r="F222" s="1">
        <v>55.722636999999999</v>
      </c>
      <c r="G222" s="1">
        <v>-133.32537199999999</v>
      </c>
      <c r="H222" s="3">
        <v>43281</v>
      </c>
      <c r="I222" s="2">
        <v>0.43402777799999998</v>
      </c>
      <c r="J222" s="1">
        <v>1</v>
      </c>
      <c r="K222" s="1">
        <v>1</v>
      </c>
      <c r="L222" s="1">
        <v>353</v>
      </c>
      <c r="M222" s="1">
        <v>352.33333329999999</v>
      </c>
      <c r="N222" s="1">
        <v>0.59</v>
      </c>
      <c r="O222" s="1">
        <v>0.59</v>
      </c>
      <c r="P222" s="1">
        <v>0.59</v>
      </c>
      <c r="Q222" s="1">
        <v>135</v>
      </c>
      <c r="R222" s="1">
        <v>238</v>
      </c>
      <c r="S222" s="1">
        <v>379</v>
      </c>
      <c r="T222" s="1">
        <v>390</v>
      </c>
      <c r="U222" s="1">
        <v>160</v>
      </c>
      <c r="V222" s="1">
        <v>93</v>
      </c>
      <c r="W222" s="1">
        <v>62</v>
      </c>
      <c r="X222" s="1">
        <v>1</v>
      </c>
      <c r="Y222" s="1">
        <v>0</v>
      </c>
      <c r="Z222" s="1">
        <v>1</v>
      </c>
      <c r="AA222" s="1">
        <v>0</v>
      </c>
    </row>
    <row r="223" spans="1:27" x14ac:dyDescent="0.2">
      <c r="A223" s="1" t="s">
        <v>52</v>
      </c>
      <c r="B223" s="1" t="s">
        <v>30</v>
      </c>
      <c r="C223" s="1" t="s">
        <v>30</v>
      </c>
      <c r="D223" s="1" t="s">
        <v>26</v>
      </c>
      <c r="E223" s="1" t="s">
        <v>27</v>
      </c>
      <c r="F223" s="1">
        <v>55.722636999999999</v>
      </c>
      <c r="G223" s="1">
        <v>-133.32537199999999</v>
      </c>
      <c r="H223" s="3">
        <v>43281</v>
      </c>
      <c r="I223" s="2">
        <v>0.43402777799999998</v>
      </c>
      <c r="J223" s="1">
        <v>1</v>
      </c>
      <c r="K223" s="1">
        <v>2</v>
      </c>
      <c r="L223" s="1">
        <v>354</v>
      </c>
      <c r="M223" s="1">
        <v>352.33333329999999</v>
      </c>
      <c r="N223" s="1">
        <v>0.59</v>
      </c>
      <c r="O223" s="1">
        <v>0.59</v>
      </c>
      <c r="P223" s="1">
        <v>0.59</v>
      </c>
      <c r="Q223" s="1">
        <v>126</v>
      </c>
      <c r="R223" s="1">
        <v>246</v>
      </c>
      <c r="S223" s="1">
        <v>375</v>
      </c>
      <c r="T223" s="1">
        <v>394</v>
      </c>
      <c r="U223" s="1">
        <v>258</v>
      </c>
      <c r="V223" s="1">
        <v>107</v>
      </c>
      <c r="W223" s="1">
        <v>35</v>
      </c>
      <c r="X223" s="1">
        <v>1.5</v>
      </c>
      <c r="Y223" s="1">
        <v>0</v>
      </c>
      <c r="Z223" s="1">
        <v>0</v>
      </c>
      <c r="AA223" s="1">
        <v>0</v>
      </c>
    </row>
    <row r="224" spans="1:27" x14ac:dyDescent="0.2">
      <c r="A224" s="1" t="s">
        <v>52</v>
      </c>
      <c r="B224" s="1" t="s">
        <v>30</v>
      </c>
      <c r="C224" s="1" t="s">
        <v>30</v>
      </c>
      <c r="D224" s="1" t="s">
        <v>26</v>
      </c>
      <c r="E224" s="1" t="s">
        <v>27</v>
      </c>
      <c r="F224" s="1">
        <v>55.722636999999999</v>
      </c>
      <c r="G224" s="1">
        <v>-133.32537199999999</v>
      </c>
      <c r="H224" s="3">
        <v>43281</v>
      </c>
      <c r="I224" s="2">
        <v>0.43402777799999998</v>
      </c>
      <c r="J224" s="1">
        <v>1</v>
      </c>
      <c r="K224" s="1">
        <v>3</v>
      </c>
      <c r="L224" s="1">
        <v>354</v>
      </c>
      <c r="M224" s="1">
        <v>352.33333329999999</v>
      </c>
      <c r="N224" s="1">
        <v>0.59</v>
      </c>
      <c r="O224" s="1">
        <v>0.59</v>
      </c>
      <c r="P224" s="1">
        <v>0.59</v>
      </c>
      <c r="Q224" s="1">
        <v>123</v>
      </c>
      <c r="R224" s="1">
        <v>255</v>
      </c>
      <c r="S224" s="1">
        <v>367</v>
      </c>
      <c r="T224" s="1">
        <v>387</v>
      </c>
      <c r="U224" s="1">
        <v>265</v>
      </c>
      <c r="V224" s="1">
        <v>91</v>
      </c>
      <c r="W224" s="1">
        <v>48</v>
      </c>
      <c r="X224" s="1">
        <v>3.5</v>
      </c>
      <c r="Y224" s="1">
        <v>0</v>
      </c>
      <c r="Z224" s="1">
        <v>1</v>
      </c>
      <c r="AA224" s="1">
        <v>0</v>
      </c>
    </row>
    <row r="225" spans="1:27" x14ac:dyDescent="0.2">
      <c r="A225" s="1" t="s">
        <v>52</v>
      </c>
      <c r="B225" s="1" t="s">
        <v>30</v>
      </c>
      <c r="C225" s="1" t="s">
        <v>30</v>
      </c>
      <c r="D225" s="1" t="s">
        <v>26</v>
      </c>
      <c r="E225" s="1" t="s">
        <v>27</v>
      </c>
      <c r="F225" s="1">
        <v>55.722636999999999</v>
      </c>
      <c r="G225" s="1">
        <v>-133.32537199999999</v>
      </c>
      <c r="H225" s="3">
        <v>43281</v>
      </c>
      <c r="I225" s="2">
        <v>0.43402777799999998</v>
      </c>
      <c r="J225" s="1">
        <v>1</v>
      </c>
      <c r="K225" s="1">
        <v>4</v>
      </c>
      <c r="L225" s="1">
        <v>350</v>
      </c>
      <c r="M225" s="1">
        <v>352.33333329999999</v>
      </c>
      <c r="N225" s="1">
        <v>0.59</v>
      </c>
      <c r="O225" s="1">
        <v>0.59</v>
      </c>
      <c r="P225" s="1">
        <v>0.59</v>
      </c>
      <c r="Q225" s="1">
        <v>122</v>
      </c>
      <c r="R225" s="1">
        <v>252</v>
      </c>
      <c r="S225" s="1">
        <v>388</v>
      </c>
      <c r="T225" s="1">
        <v>394</v>
      </c>
      <c r="U225" s="1">
        <v>57</v>
      </c>
      <c r="V225" s="1">
        <v>59</v>
      </c>
      <c r="W225" s="1">
        <v>65</v>
      </c>
      <c r="X225" s="1">
        <v>2.5</v>
      </c>
      <c r="Y225" s="1">
        <v>0</v>
      </c>
      <c r="Z225" s="1">
        <v>2</v>
      </c>
      <c r="AA225" s="1">
        <v>0</v>
      </c>
    </row>
    <row r="226" spans="1:27" x14ac:dyDescent="0.2">
      <c r="A226" s="1" t="s">
        <v>52</v>
      </c>
      <c r="B226" s="1" t="s">
        <v>30</v>
      </c>
      <c r="C226" s="1" t="s">
        <v>30</v>
      </c>
      <c r="D226" s="1" t="s">
        <v>26</v>
      </c>
      <c r="E226" s="1" t="s">
        <v>27</v>
      </c>
      <c r="F226" s="1">
        <v>55.722636999999999</v>
      </c>
      <c r="G226" s="1">
        <v>-133.32537199999999</v>
      </c>
      <c r="H226" s="3">
        <v>43281</v>
      </c>
      <c r="I226" s="2">
        <v>0.43402777799999998</v>
      </c>
      <c r="J226" s="1">
        <v>1</v>
      </c>
      <c r="K226" s="1">
        <v>5</v>
      </c>
      <c r="L226" s="1">
        <v>353</v>
      </c>
      <c r="M226" s="1">
        <v>352.33333329999999</v>
      </c>
      <c r="N226" s="1">
        <v>0.59</v>
      </c>
      <c r="O226" s="1">
        <v>0.59</v>
      </c>
      <c r="P226" s="1">
        <v>0.59</v>
      </c>
      <c r="Q226" s="1">
        <v>125</v>
      </c>
      <c r="R226" s="1">
        <v>253</v>
      </c>
      <c r="S226" s="1">
        <v>367</v>
      </c>
      <c r="T226" s="1">
        <v>398</v>
      </c>
      <c r="U226" s="1">
        <v>376</v>
      </c>
      <c r="V226" s="1">
        <v>93</v>
      </c>
      <c r="W226" s="1">
        <v>33</v>
      </c>
      <c r="X226" s="1">
        <v>2</v>
      </c>
      <c r="Y226" s="1">
        <v>0</v>
      </c>
      <c r="Z226" s="1">
        <v>2</v>
      </c>
      <c r="AA226" s="1">
        <v>0</v>
      </c>
    </row>
    <row r="227" spans="1:27" x14ac:dyDescent="0.2">
      <c r="A227" s="1" t="s">
        <v>52</v>
      </c>
      <c r="B227" s="1" t="s">
        <v>30</v>
      </c>
      <c r="C227" s="1" t="s">
        <v>30</v>
      </c>
      <c r="D227" s="1" t="s">
        <v>26</v>
      </c>
      <c r="E227" s="1" t="s">
        <v>27</v>
      </c>
      <c r="F227" s="1">
        <v>55.722636999999999</v>
      </c>
      <c r="G227" s="1">
        <v>-133.32537199999999</v>
      </c>
      <c r="H227" s="3">
        <v>43281</v>
      </c>
      <c r="I227" s="2">
        <v>0.43402777799999998</v>
      </c>
      <c r="J227" s="1">
        <v>1</v>
      </c>
      <c r="K227" s="1">
        <v>6</v>
      </c>
      <c r="L227" s="1">
        <v>354</v>
      </c>
      <c r="M227" s="1">
        <v>352.33333329999999</v>
      </c>
      <c r="N227" s="1">
        <v>0.59</v>
      </c>
      <c r="O227" s="1">
        <v>0.59</v>
      </c>
      <c r="P227" s="1">
        <v>0.59</v>
      </c>
      <c r="Q227" s="1">
        <v>130</v>
      </c>
      <c r="R227" s="1">
        <v>244</v>
      </c>
      <c r="S227" s="1">
        <v>387</v>
      </c>
      <c r="T227" s="1">
        <v>394</v>
      </c>
      <c r="U227" s="1">
        <v>126</v>
      </c>
      <c r="V227" s="1">
        <v>101</v>
      </c>
      <c r="W227" s="1">
        <v>60</v>
      </c>
      <c r="X227" s="1">
        <v>7.5</v>
      </c>
      <c r="Y227" s="1">
        <v>0</v>
      </c>
      <c r="Z227" s="1">
        <v>2</v>
      </c>
      <c r="AA227" s="1">
        <v>0</v>
      </c>
    </row>
    <row r="228" spans="1:27" x14ac:dyDescent="0.2">
      <c r="A228" s="1" t="s">
        <v>52</v>
      </c>
      <c r="B228" s="1" t="s">
        <v>30</v>
      </c>
      <c r="C228" s="1" t="s">
        <v>30</v>
      </c>
      <c r="D228" s="1" t="s">
        <v>26</v>
      </c>
      <c r="E228" s="1" t="s">
        <v>27</v>
      </c>
      <c r="F228" s="1">
        <v>55.722636999999999</v>
      </c>
      <c r="G228" s="1">
        <v>-133.32537199999999</v>
      </c>
      <c r="H228" s="3">
        <v>43281</v>
      </c>
      <c r="I228" s="2">
        <v>0.43402777799999998</v>
      </c>
      <c r="J228" s="1">
        <v>1</v>
      </c>
      <c r="K228" s="1">
        <v>7</v>
      </c>
      <c r="L228" s="1">
        <v>350</v>
      </c>
      <c r="M228" s="1">
        <v>352.33333329999999</v>
      </c>
      <c r="N228" s="1">
        <v>0.59</v>
      </c>
      <c r="O228" s="1">
        <v>0.59</v>
      </c>
      <c r="P228" s="1">
        <v>0.59</v>
      </c>
      <c r="Q228" s="1">
        <v>135</v>
      </c>
      <c r="R228" s="1">
        <v>246</v>
      </c>
      <c r="S228" s="1">
        <v>373</v>
      </c>
      <c r="T228" s="1">
        <v>390</v>
      </c>
      <c r="U228" s="1">
        <v>231</v>
      </c>
      <c r="V228" s="1">
        <v>91</v>
      </c>
      <c r="W228" s="1">
        <v>59</v>
      </c>
      <c r="X228" s="1">
        <v>1</v>
      </c>
      <c r="Y228" s="1">
        <v>0</v>
      </c>
      <c r="Z228" s="1">
        <v>1</v>
      </c>
      <c r="AA228" s="1">
        <v>0</v>
      </c>
    </row>
    <row r="229" spans="1:27" x14ac:dyDescent="0.2">
      <c r="A229" s="1" t="s">
        <v>52</v>
      </c>
      <c r="B229" s="1" t="s">
        <v>30</v>
      </c>
      <c r="C229" s="1" t="s">
        <v>30</v>
      </c>
      <c r="D229" s="1" t="s">
        <v>26</v>
      </c>
      <c r="E229" s="1" t="s">
        <v>27</v>
      </c>
      <c r="F229" s="1">
        <v>55.722636999999999</v>
      </c>
      <c r="G229" s="1">
        <v>-133.32537199999999</v>
      </c>
      <c r="H229" s="3">
        <v>43281</v>
      </c>
      <c r="I229" s="2">
        <v>0.43402777799999998</v>
      </c>
      <c r="J229" s="1">
        <v>1</v>
      </c>
      <c r="K229" s="1">
        <v>8</v>
      </c>
      <c r="L229" s="1">
        <v>353</v>
      </c>
      <c r="M229" s="1">
        <v>352.33333329999999</v>
      </c>
      <c r="N229" s="1">
        <v>0.59</v>
      </c>
      <c r="O229" s="1">
        <v>0.59</v>
      </c>
      <c r="P229" s="1">
        <v>0.59</v>
      </c>
      <c r="Q229" s="1">
        <v>138</v>
      </c>
      <c r="R229" s="1">
        <v>242</v>
      </c>
      <c r="S229" s="1">
        <v>380</v>
      </c>
      <c r="T229" s="1">
        <v>398</v>
      </c>
      <c r="U229" s="1">
        <v>244</v>
      </c>
      <c r="V229" s="1">
        <v>75</v>
      </c>
      <c r="W229" s="1">
        <v>41</v>
      </c>
      <c r="X229" s="1">
        <v>3.5</v>
      </c>
      <c r="Y229" s="1">
        <v>0</v>
      </c>
      <c r="Z229" s="1">
        <v>1</v>
      </c>
      <c r="AA229" s="1">
        <v>0</v>
      </c>
    </row>
    <row r="230" spans="1:27" x14ac:dyDescent="0.2">
      <c r="A230" s="1" t="s">
        <v>52</v>
      </c>
      <c r="B230" s="1" t="s">
        <v>30</v>
      </c>
      <c r="C230" s="1" t="s">
        <v>30</v>
      </c>
      <c r="D230" s="1" t="s">
        <v>26</v>
      </c>
      <c r="E230" s="1" t="s">
        <v>27</v>
      </c>
      <c r="F230" s="1">
        <v>55.722636999999999</v>
      </c>
      <c r="G230" s="1">
        <v>-133.32537199999999</v>
      </c>
      <c r="H230" s="3">
        <v>43281</v>
      </c>
      <c r="I230" s="2">
        <v>0.43402777799999998</v>
      </c>
      <c r="J230" s="1">
        <v>1</v>
      </c>
      <c r="K230" s="1">
        <v>9</v>
      </c>
      <c r="L230" s="1">
        <v>350</v>
      </c>
      <c r="M230" s="1">
        <v>352.33333329999999</v>
      </c>
      <c r="N230" s="1">
        <v>0.59</v>
      </c>
      <c r="O230" s="1">
        <v>0.59</v>
      </c>
      <c r="P230" s="1">
        <v>0.59</v>
      </c>
      <c r="Q230" s="1">
        <v>144</v>
      </c>
      <c r="R230" s="1">
        <v>248</v>
      </c>
      <c r="S230" s="1">
        <v>377</v>
      </c>
      <c r="T230" s="1">
        <v>403</v>
      </c>
      <c r="U230" s="1">
        <v>445</v>
      </c>
      <c r="V230" s="1">
        <v>94</v>
      </c>
      <c r="W230" s="1">
        <v>42</v>
      </c>
      <c r="X230" s="1">
        <v>4.5</v>
      </c>
      <c r="Y230" s="1">
        <v>0</v>
      </c>
      <c r="Z230" s="1">
        <v>3</v>
      </c>
      <c r="AA230" s="1">
        <v>0</v>
      </c>
    </row>
    <row r="231" spans="1:27" x14ac:dyDescent="0.2">
      <c r="A231" s="1" t="s">
        <v>52</v>
      </c>
      <c r="B231" s="1" t="s">
        <v>30</v>
      </c>
      <c r="C231" s="1" t="s">
        <v>30</v>
      </c>
      <c r="D231" s="1" t="s">
        <v>26</v>
      </c>
      <c r="E231" s="1" t="s">
        <v>27</v>
      </c>
      <c r="F231" s="1">
        <v>55.722636999999999</v>
      </c>
      <c r="G231" s="1">
        <v>-133.32537199999999</v>
      </c>
      <c r="H231" s="3">
        <v>43281</v>
      </c>
      <c r="I231" s="2">
        <v>0.43402777799999998</v>
      </c>
      <c r="J231" s="1">
        <v>1</v>
      </c>
      <c r="K231" s="1">
        <v>10</v>
      </c>
      <c r="M231" s="1">
        <v>352.33333329999999</v>
      </c>
      <c r="N231" s="1">
        <v>0.59</v>
      </c>
      <c r="O231" s="1">
        <v>0.59</v>
      </c>
      <c r="P231" s="1">
        <v>0.59</v>
      </c>
      <c r="Q231" s="1">
        <v>153</v>
      </c>
      <c r="R231" s="1">
        <v>245</v>
      </c>
      <c r="S231" s="1">
        <v>382</v>
      </c>
      <c r="T231" s="1">
        <v>396</v>
      </c>
      <c r="U231" s="1">
        <v>192</v>
      </c>
      <c r="V231" s="1">
        <v>74</v>
      </c>
      <c r="W231" s="1">
        <v>89</v>
      </c>
      <c r="X231" s="1">
        <v>7</v>
      </c>
      <c r="Y231" s="1">
        <v>0</v>
      </c>
      <c r="Z231" s="1">
        <v>2</v>
      </c>
      <c r="AA231" s="1">
        <v>0</v>
      </c>
    </row>
    <row r="232" spans="1:27" x14ac:dyDescent="0.2">
      <c r="A232" s="1" t="s">
        <v>52</v>
      </c>
      <c r="B232" s="1" t="s">
        <v>30</v>
      </c>
      <c r="C232" s="1" t="s">
        <v>30</v>
      </c>
      <c r="D232" s="1" t="s">
        <v>26</v>
      </c>
      <c r="E232" s="1" t="s">
        <v>27</v>
      </c>
      <c r="F232" s="1">
        <v>55.722636999999999</v>
      </c>
      <c r="G232" s="1">
        <v>-133.32537199999999</v>
      </c>
      <c r="H232" s="3">
        <v>43281</v>
      </c>
      <c r="I232" s="2">
        <v>0.43402777799999998</v>
      </c>
      <c r="J232" s="1">
        <v>1</v>
      </c>
      <c r="K232" s="1">
        <v>11</v>
      </c>
      <c r="M232" s="1">
        <v>352.33333329999999</v>
      </c>
      <c r="N232" s="1">
        <v>0.59</v>
      </c>
      <c r="O232" s="1">
        <v>0.59</v>
      </c>
      <c r="P232" s="1">
        <v>0.59</v>
      </c>
      <c r="S232" s="1">
        <v>383</v>
      </c>
      <c r="T232" s="1">
        <v>389</v>
      </c>
      <c r="U232" s="1">
        <v>75</v>
      </c>
      <c r="V232" s="1">
        <v>63</v>
      </c>
      <c r="W232" s="1">
        <v>57</v>
      </c>
      <c r="X232" s="1">
        <v>0.5</v>
      </c>
      <c r="Y232" s="1">
        <v>0</v>
      </c>
      <c r="Z232" s="1">
        <v>0</v>
      </c>
      <c r="AA232" s="1">
        <v>0</v>
      </c>
    </row>
    <row r="233" spans="1:27" x14ac:dyDescent="0.2">
      <c r="A233" s="1" t="s">
        <v>53</v>
      </c>
      <c r="B233" s="1" t="s">
        <v>25</v>
      </c>
      <c r="C233" s="1" t="s">
        <v>25</v>
      </c>
      <c r="D233" s="1" t="s">
        <v>26</v>
      </c>
      <c r="E233" s="1" t="s">
        <v>27</v>
      </c>
      <c r="F233" s="1">
        <v>55.362090000000002</v>
      </c>
      <c r="G233" s="1">
        <v>-133.16123200000001</v>
      </c>
      <c r="H233" s="3">
        <v>43291</v>
      </c>
      <c r="I233" s="2">
        <v>0.27430555600000001</v>
      </c>
      <c r="J233" s="1">
        <v>1</v>
      </c>
      <c r="K233" s="1">
        <v>1</v>
      </c>
      <c r="L233" s="1">
        <v>281</v>
      </c>
      <c r="M233" s="1">
        <v>281.10000000000002</v>
      </c>
      <c r="N233" s="1">
        <v>-0.02</v>
      </c>
      <c r="O233" s="1">
        <v>0.53</v>
      </c>
      <c r="P233" s="1">
        <v>0.255</v>
      </c>
      <c r="Q233" s="1">
        <v>115</v>
      </c>
      <c r="R233" s="1">
        <v>230</v>
      </c>
      <c r="S233" s="1">
        <v>255</v>
      </c>
      <c r="T233" s="1">
        <v>259</v>
      </c>
      <c r="U233" s="1">
        <v>98</v>
      </c>
      <c r="V233" s="1">
        <v>69</v>
      </c>
      <c r="W233" s="1">
        <v>118</v>
      </c>
      <c r="X233" s="1">
        <v>25</v>
      </c>
      <c r="Y233" s="1">
        <v>2</v>
      </c>
      <c r="Z233" s="1">
        <v>1</v>
      </c>
      <c r="AA233" s="1">
        <v>0</v>
      </c>
    </row>
    <row r="234" spans="1:27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2">
        <v>0.27430555600000001</v>
      </c>
      <c r="J234" s="1">
        <v>1</v>
      </c>
      <c r="K234" s="1">
        <v>2</v>
      </c>
      <c r="L234" s="1">
        <v>281</v>
      </c>
      <c r="M234" s="1">
        <v>281.10000000000002</v>
      </c>
      <c r="N234" s="1">
        <v>-0.02</v>
      </c>
      <c r="O234" s="1">
        <v>0.53</v>
      </c>
      <c r="P234" s="1">
        <v>0.255</v>
      </c>
      <c r="Q234" s="1">
        <v>115</v>
      </c>
      <c r="R234" s="1">
        <v>230</v>
      </c>
      <c r="S234" s="1">
        <v>254</v>
      </c>
      <c r="T234" s="1">
        <v>256</v>
      </c>
      <c r="U234" s="1">
        <v>58</v>
      </c>
      <c r="V234" s="1">
        <v>136</v>
      </c>
      <c r="W234" s="1">
        <v>95</v>
      </c>
      <c r="X234" s="1">
        <v>13</v>
      </c>
      <c r="Y234" s="1">
        <v>3</v>
      </c>
      <c r="Z234" s="1">
        <v>0</v>
      </c>
      <c r="AA234" s="1">
        <v>0</v>
      </c>
    </row>
    <row r="235" spans="1:27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2">
        <v>0.27430555600000001</v>
      </c>
      <c r="J235" s="1">
        <v>1</v>
      </c>
      <c r="K235" s="1">
        <v>3</v>
      </c>
      <c r="L235" s="1">
        <v>280</v>
      </c>
      <c r="M235" s="1">
        <v>281.10000000000002</v>
      </c>
      <c r="N235" s="1">
        <v>-0.02</v>
      </c>
      <c r="O235" s="1">
        <v>0.53</v>
      </c>
      <c r="P235" s="1">
        <v>0.255</v>
      </c>
      <c r="Q235" s="1">
        <v>120</v>
      </c>
      <c r="R235" s="1">
        <v>228</v>
      </c>
      <c r="S235" s="1">
        <v>256</v>
      </c>
      <c r="T235" s="1">
        <v>265</v>
      </c>
      <c r="U235" s="1">
        <v>183</v>
      </c>
      <c r="V235" s="1">
        <v>112</v>
      </c>
      <c r="W235" s="1">
        <v>116</v>
      </c>
      <c r="X235" s="1">
        <v>12</v>
      </c>
      <c r="Y235" s="1">
        <v>2</v>
      </c>
      <c r="Z235" s="1">
        <v>1</v>
      </c>
      <c r="AA235" s="1">
        <v>0</v>
      </c>
    </row>
    <row r="236" spans="1:27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2">
        <v>0.27430555600000001</v>
      </c>
      <c r="J236" s="1">
        <v>1</v>
      </c>
      <c r="K236" s="1">
        <v>4</v>
      </c>
      <c r="L236" s="1">
        <v>279</v>
      </c>
      <c r="M236" s="1">
        <v>281.10000000000002</v>
      </c>
      <c r="N236" s="1">
        <v>-0.02</v>
      </c>
      <c r="O236" s="1">
        <v>0.53</v>
      </c>
      <c r="P236" s="1">
        <v>0.255</v>
      </c>
      <c r="Q236" s="1">
        <v>120</v>
      </c>
      <c r="R236" s="1">
        <v>228</v>
      </c>
      <c r="S236" s="1">
        <v>252</v>
      </c>
      <c r="T236" s="1">
        <v>266</v>
      </c>
      <c r="U236" s="1">
        <v>334</v>
      </c>
      <c r="V236" s="1">
        <v>34</v>
      </c>
      <c r="W236" s="1">
        <v>147</v>
      </c>
      <c r="X236" s="1">
        <v>25</v>
      </c>
      <c r="Y236" s="1">
        <v>0</v>
      </c>
      <c r="Z236" s="1">
        <v>0</v>
      </c>
      <c r="AA236" s="1">
        <v>0</v>
      </c>
    </row>
    <row r="237" spans="1:27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2">
        <v>0.27430555600000001</v>
      </c>
      <c r="J237" s="1">
        <v>1</v>
      </c>
      <c r="K237" s="1">
        <v>5</v>
      </c>
      <c r="L237" s="1">
        <v>282</v>
      </c>
      <c r="M237" s="1">
        <v>281.10000000000002</v>
      </c>
      <c r="N237" s="1">
        <v>-0.02</v>
      </c>
      <c r="O237" s="1">
        <v>0.53</v>
      </c>
      <c r="P237" s="1">
        <v>0.255</v>
      </c>
      <c r="Q237" s="1">
        <v>115</v>
      </c>
      <c r="R237" s="1">
        <v>227</v>
      </c>
      <c r="S237" s="1">
        <v>255</v>
      </c>
      <c r="T237" s="1">
        <v>274</v>
      </c>
      <c r="U237" s="1">
        <v>640</v>
      </c>
      <c r="V237" s="1">
        <v>110</v>
      </c>
      <c r="W237" s="1">
        <v>81</v>
      </c>
      <c r="X237" s="1">
        <v>17</v>
      </c>
      <c r="Y237" s="1">
        <v>5</v>
      </c>
      <c r="Z237" s="1">
        <v>0</v>
      </c>
      <c r="AA237" s="1">
        <v>0</v>
      </c>
    </row>
    <row r="238" spans="1:27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2">
        <v>0.27430555600000001</v>
      </c>
      <c r="J238" s="1">
        <v>1</v>
      </c>
      <c r="K238" s="1">
        <v>6</v>
      </c>
      <c r="L238" s="1">
        <v>283</v>
      </c>
      <c r="M238" s="1">
        <v>281.10000000000002</v>
      </c>
      <c r="N238" s="1">
        <v>-0.02</v>
      </c>
      <c r="O238" s="1">
        <v>0.53</v>
      </c>
      <c r="P238" s="1">
        <v>0.255</v>
      </c>
      <c r="Q238" s="1">
        <v>113</v>
      </c>
      <c r="R238" s="1">
        <v>228</v>
      </c>
      <c r="S238" s="1">
        <v>254</v>
      </c>
      <c r="T238" s="1">
        <v>267</v>
      </c>
      <c r="U238" s="1">
        <v>596</v>
      </c>
      <c r="V238" s="1">
        <v>183</v>
      </c>
      <c r="W238" s="1">
        <v>85</v>
      </c>
      <c r="X238" s="1">
        <v>11.5</v>
      </c>
      <c r="Y238" s="1">
        <v>4</v>
      </c>
      <c r="Z238" s="1">
        <v>1</v>
      </c>
      <c r="AA238" s="1">
        <v>0</v>
      </c>
    </row>
    <row r="239" spans="1:27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2">
        <v>0.27430555600000001</v>
      </c>
      <c r="J239" s="1">
        <v>1</v>
      </c>
      <c r="K239" s="1">
        <v>7</v>
      </c>
      <c r="L239" s="1">
        <v>282</v>
      </c>
      <c r="M239" s="1">
        <v>281.10000000000002</v>
      </c>
      <c r="N239" s="1">
        <v>-0.02</v>
      </c>
      <c r="O239" s="1">
        <v>0.53</v>
      </c>
      <c r="P239" s="1">
        <v>0.255</v>
      </c>
      <c r="Q239" s="1">
        <v>113</v>
      </c>
      <c r="R239" s="1">
        <v>230</v>
      </c>
      <c r="S239" s="1">
        <v>264</v>
      </c>
      <c r="T239" s="1">
        <v>266</v>
      </c>
      <c r="U239" s="1">
        <v>131</v>
      </c>
      <c r="V239" s="1">
        <v>170</v>
      </c>
      <c r="W239" s="1">
        <v>133</v>
      </c>
      <c r="X239" s="1">
        <v>35</v>
      </c>
      <c r="Y239" s="1">
        <v>2</v>
      </c>
      <c r="Z239" s="1">
        <v>2</v>
      </c>
      <c r="AA239" s="1">
        <v>0</v>
      </c>
    </row>
    <row r="240" spans="1:27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2">
        <v>0.27430555600000001</v>
      </c>
      <c r="J240" s="1">
        <v>1</v>
      </c>
      <c r="K240" s="1">
        <v>8</v>
      </c>
      <c r="L240" s="1">
        <v>282</v>
      </c>
      <c r="M240" s="1">
        <v>281.10000000000002</v>
      </c>
      <c r="N240" s="1">
        <v>-0.02</v>
      </c>
      <c r="O240" s="1">
        <v>0.53</v>
      </c>
      <c r="P240" s="1">
        <v>0.255</v>
      </c>
      <c r="Q240" s="1">
        <v>116</v>
      </c>
      <c r="R240" s="1">
        <v>228</v>
      </c>
      <c r="S240" s="1">
        <v>265</v>
      </c>
      <c r="T240" s="1">
        <v>267</v>
      </c>
      <c r="U240" s="1">
        <v>123</v>
      </c>
      <c r="V240" s="1">
        <v>157</v>
      </c>
      <c r="W240" s="1">
        <v>130</v>
      </c>
      <c r="X240" s="1">
        <v>37</v>
      </c>
      <c r="Y240" s="1">
        <v>3</v>
      </c>
      <c r="Z240" s="1">
        <v>0</v>
      </c>
      <c r="AA240" s="1">
        <v>0</v>
      </c>
    </row>
    <row r="241" spans="1:27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2">
        <v>0.27430555600000001</v>
      </c>
      <c r="J241" s="1">
        <v>1</v>
      </c>
      <c r="K241" s="1">
        <v>9</v>
      </c>
      <c r="L241" s="1">
        <v>281</v>
      </c>
      <c r="M241" s="1">
        <v>281.10000000000002</v>
      </c>
      <c r="N241" s="1">
        <v>-0.02</v>
      </c>
      <c r="O241" s="1">
        <v>0.53</v>
      </c>
      <c r="P241" s="1">
        <v>0.255</v>
      </c>
      <c r="Q241" s="1">
        <v>102</v>
      </c>
      <c r="R241" s="1">
        <v>232</v>
      </c>
      <c r="S241" s="1">
        <v>265</v>
      </c>
      <c r="T241" s="1">
        <v>269</v>
      </c>
      <c r="U241" s="1">
        <v>279</v>
      </c>
      <c r="V241" s="1">
        <v>169</v>
      </c>
      <c r="W241" s="1">
        <v>246</v>
      </c>
      <c r="X241" s="1">
        <v>10.5</v>
      </c>
      <c r="Y241" s="1">
        <v>1</v>
      </c>
      <c r="Z241" s="1">
        <v>3</v>
      </c>
      <c r="AA241" s="1">
        <v>0</v>
      </c>
    </row>
    <row r="242" spans="1:27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2">
        <v>0.27430555600000001</v>
      </c>
      <c r="J242" s="1">
        <v>1</v>
      </c>
      <c r="K242" s="1">
        <v>10</v>
      </c>
      <c r="L242" s="1">
        <v>280</v>
      </c>
      <c r="M242" s="1">
        <v>281.10000000000002</v>
      </c>
      <c r="N242" s="1">
        <v>-0.02</v>
      </c>
      <c r="O242" s="1">
        <v>0.53</v>
      </c>
      <c r="P242" s="1">
        <v>0.255</v>
      </c>
      <c r="Q242" s="1">
        <v>96</v>
      </c>
      <c r="R242" s="1">
        <v>228</v>
      </c>
      <c r="S242" s="1">
        <v>265</v>
      </c>
      <c r="T242" s="1">
        <v>267</v>
      </c>
      <c r="U242" s="1">
        <v>119</v>
      </c>
      <c r="V242" s="1">
        <v>198</v>
      </c>
      <c r="W242" s="1">
        <v>168</v>
      </c>
      <c r="X242" s="1">
        <v>3</v>
      </c>
      <c r="Y242" s="1">
        <v>0</v>
      </c>
      <c r="Z242" s="1">
        <v>6</v>
      </c>
      <c r="AA242" s="1">
        <v>0</v>
      </c>
    </row>
    <row r="243" spans="1:27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2">
        <v>0.27430555600000001</v>
      </c>
      <c r="J243" s="1">
        <v>1</v>
      </c>
      <c r="K243" s="1">
        <v>11</v>
      </c>
      <c r="M243" s="1">
        <v>281.10000000000002</v>
      </c>
      <c r="N243" s="1">
        <v>-0.02</v>
      </c>
      <c r="O243" s="1">
        <v>0.53</v>
      </c>
      <c r="P243" s="1">
        <v>0.255</v>
      </c>
      <c r="S243" s="1">
        <v>265</v>
      </c>
      <c r="T243" s="1">
        <v>266</v>
      </c>
      <c r="U243" s="1">
        <v>66</v>
      </c>
      <c r="V243" s="1">
        <v>248</v>
      </c>
      <c r="W243" s="1">
        <v>185</v>
      </c>
      <c r="X243" s="1">
        <v>13</v>
      </c>
      <c r="Y243" s="1">
        <v>3</v>
      </c>
      <c r="Z243" s="1">
        <v>3</v>
      </c>
      <c r="AA243" s="1">
        <v>0</v>
      </c>
    </row>
    <row r="244" spans="1:27" x14ac:dyDescent="0.2">
      <c r="A244" s="1" t="s">
        <v>54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55.282136999999999</v>
      </c>
      <c r="G244" s="1">
        <v>-133.33402799999999</v>
      </c>
      <c r="H244" s="3">
        <v>43322</v>
      </c>
      <c r="I244" s="2">
        <v>0.35972222199999998</v>
      </c>
      <c r="J244" s="1">
        <v>1</v>
      </c>
      <c r="K244" s="1">
        <v>1</v>
      </c>
      <c r="L244" s="1">
        <v>291</v>
      </c>
      <c r="M244" s="1">
        <v>290.60000000000002</v>
      </c>
      <c r="N244" s="1">
        <v>0.36</v>
      </c>
      <c r="O244" s="1">
        <v>0.36</v>
      </c>
      <c r="P244" s="1">
        <v>0.36</v>
      </c>
      <c r="Q244" s="1">
        <v>124</v>
      </c>
      <c r="R244" s="1">
        <v>218</v>
      </c>
      <c r="S244" s="1">
        <v>316</v>
      </c>
      <c r="T244" s="1">
        <v>324</v>
      </c>
      <c r="U244" s="1">
        <v>393</v>
      </c>
      <c r="V244" s="1">
        <v>159</v>
      </c>
      <c r="W244" s="1">
        <v>68</v>
      </c>
      <c r="X244" s="1">
        <v>2.5</v>
      </c>
      <c r="Y244" s="1">
        <v>0</v>
      </c>
      <c r="Z244" s="1">
        <v>0</v>
      </c>
      <c r="AA244" s="1">
        <v>0</v>
      </c>
    </row>
    <row r="245" spans="1:27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2">
        <v>0.35972222199999998</v>
      </c>
      <c r="J245" s="1">
        <v>1</v>
      </c>
      <c r="K245" s="1">
        <v>2</v>
      </c>
      <c r="L245" s="1">
        <v>291</v>
      </c>
      <c r="M245" s="1">
        <v>290.60000000000002</v>
      </c>
      <c r="N245" s="1">
        <v>0.36</v>
      </c>
      <c r="O245" s="1">
        <v>0.36</v>
      </c>
      <c r="P245" s="1">
        <v>0.36</v>
      </c>
      <c r="Q245" s="1">
        <v>112</v>
      </c>
      <c r="R245" s="1">
        <v>226</v>
      </c>
      <c r="S245" s="1">
        <v>322</v>
      </c>
      <c r="T245" s="1">
        <v>330</v>
      </c>
      <c r="U245" s="1">
        <v>705</v>
      </c>
      <c r="V245" s="1">
        <v>171</v>
      </c>
      <c r="W245" s="1">
        <v>72</v>
      </c>
      <c r="X245" s="1">
        <v>5.5</v>
      </c>
      <c r="Y245" s="1">
        <v>0</v>
      </c>
      <c r="Z245" s="1">
        <v>0</v>
      </c>
      <c r="AA245" s="1">
        <v>0</v>
      </c>
    </row>
    <row r="246" spans="1:27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2">
        <v>0.35972222199999998</v>
      </c>
      <c r="J246" s="1">
        <v>1</v>
      </c>
      <c r="K246" s="1">
        <v>3</v>
      </c>
      <c r="L246" s="1">
        <v>291</v>
      </c>
      <c r="M246" s="1">
        <v>290.60000000000002</v>
      </c>
      <c r="N246" s="1">
        <v>0.36</v>
      </c>
      <c r="O246" s="1">
        <v>0.36</v>
      </c>
      <c r="P246" s="1">
        <v>0.36</v>
      </c>
      <c r="Q246" s="1">
        <v>128</v>
      </c>
      <c r="R246" s="1">
        <v>206</v>
      </c>
      <c r="S246" s="1">
        <v>320</v>
      </c>
      <c r="T246" s="1">
        <v>330</v>
      </c>
      <c r="U246" s="1">
        <v>626</v>
      </c>
      <c r="V246" s="1">
        <v>168</v>
      </c>
      <c r="W246" s="1">
        <v>129</v>
      </c>
      <c r="X246" s="1">
        <v>21.5</v>
      </c>
      <c r="Y246" s="1">
        <v>0</v>
      </c>
      <c r="Z246" s="1">
        <v>0</v>
      </c>
      <c r="AA246" s="1">
        <v>0</v>
      </c>
    </row>
    <row r="247" spans="1:27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2">
        <v>0.35972222199999998</v>
      </c>
      <c r="J247" s="1">
        <v>1</v>
      </c>
      <c r="K247" s="1">
        <v>4</v>
      </c>
      <c r="L247" s="1">
        <v>291</v>
      </c>
      <c r="M247" s="1">
        <v>290.60000000000002</v>
      </c>
      <c r="N247" s="1">
        <v>0.36</v>
      </c>
      <c r="O247" s="1">
        <v>0.36</v>
      </c>
      <c r="P247" s="1">
        <v>0.36</v>
      </c>
      <c r="Q247" s="1">
        <v>149</v>
      </c>
      <c r="R247" s="1">
        <v>205</v>
      </c>
      <c r="S247" s="1">
        <v>318</v>
      </c>
      <c r="T247" s="1">
        <v>330</v>
      </c>
      <c r="U247" s="1">
        <v>1075</v>
      </c>
      <c r="V247" s="1">
        <v>117</v>
      </c>
      <c r="W247" s="1">
        <v>134</v>
      </c>
      <c r="X247" s="1">
        <v>1.5</v>
      </c>
      <c r="Y247" s="1">
        <v>0</v>
      </c>
      <c r="Z247" s="1">
        <v>0</v>
      </c>
      <c r="AA247" s="1">
        <v>0</v>
      </c>
    </row>
    <row r="248" spans="1:27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2">
        <v>0.35972222199999998</v>
      </c>
      <c r="J248" s="1">
        <v>1</v>
      </c>
      <c r="K248" s="1">
        <v>5</v>
      </c>
      <c r="L248" s="1">
        <v>291</v>
      </c>
      <c r="M248" s="1">
        <v>290.60000000000002</v>
      </c>
      <c r="N248" s="1">
        <v>0.36</v>
      </c>
      <c r="O248" s="1">
        <v>0.36</v>
      </c>
      <c r="P248" s="1">
        <v>0.36</v>
      </c>
      <c r="Q248" s="1">
        <v>159</v>
      </c>
      <c r="R248" s="1">
        <v>215</v>
      </c>
      <c r="S248" s="1">
        <v>313</v>
      </c>
      <c r="T248" s="1">
        <v>332</v>
      </c>
      <c r="U248" s="1">
        <v>1837</v>
      </c>
      <c r="V248" s="1">
        <v>138</v>
      </c>
      <c r="W248" s="1">
        <v>92</v>
      </c>
      <c r="X248" s="1">
        <v>1</v>
      </c>
      <c r="Y248" s="1">
        <v>0</v>
      </c>
      <c r="Z248" s="1">
        <v>0</v>
      </c>
      <c r="AA248" s="1">
        <v>0</v>
      </c>
    </row>
    <row r="249" spans="1:27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2">
        <v>0.35972222199999998</v>
      </c>
      <c r="J249" s="1">
        <v>1</v>
      </c>
      <c r="K249" s="1">
        <v>6</v>
      </c>
      <c r="L249" s="1">
        <v>290</v>
      </c>
      <c r="M249" s="1">
        <v>290.60000000000002</v>
      </c>
      <c r="N249" s="1">
        <v>0.36</v>
      </c>
      <c r="O249" s="1">
        <v>0.36</v>
      </c>
      <c r="P249" s="1">
        <v>0.36</v>
      </c>
      <c r="Q249" s="1">
        <v>146</v>
      </c>
      <c r="R249" s="1">
        <v>206</v>
      </c>
      <c r="S249" s="1">
        <v>315</v>
      </c>
      <c r="T249" s="1">
        <v>327</v>
      </c>
      <c r="U249" s="1">
        <v>754</v>
      </c>
      <c r="V249" s="1">
        <v>146</v>
      </c>
      <c r="W249" s="1">
        <v>81</v>
      </c>
      <c r="X249" s="1">
        <v>3</v>
      </c>
      <c r="Y249" s="1">
        <v>0</v>
      </c>
      <c r="Z249" s="1">
        <v>0</v>
      </c>
      <c r="AA249" s="1">
        <v>0</v>
      </c>
    </row>
    <row r="250" spans="1:27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2">
        <v>0.35972222199999998</v>
      </c>
      <c r="J250" s="1">
        <v>1</v>
      </c>
      <c r="K250" s="1">
        <v>7</v>
      </c>
      <c r="L250" s="1">
        <v>291</v>
      </c>
      <c r="M250" s="1">
        <v>290.60000000000002</v>
      </c>
      <c r="N250" s="1">
        <v>0.36</v>
      </c>
      <c r="O250" s="1">
        <v>0.36</v>
      </c>
      <c r="P250" s="1">
        <v>0.36</v>
      </c>
      <c r="Q250" s="1">
        <v>146</v>
      </c>
      <c r="R250" s="1">
        <v>207</v>
      </c>
      <c r="S250" s="1">
        <v>318</v>
      </c>
      <c r="T250" s="1">
        <v>332</v>
      </c>
      <c r="U250" s="1">
        <v>525</v>
      </c>
      <c r="V250" s="1">
        <v>105</v>
      </c>
      <c r="W250" s="1">
        <v>63</v>
      </c>
      <c r="X250" s="1">
        <v>2</v>
      </c>
      <c r="Y250" s="1">
        <v>0</v>
      </c>
      <c r="Z250" s="1">
        <v>0</v>
      </c>
      <c r="AA250" s="1">
        <v>0</v>
      </c>
    </row>
    <row r="251" spans="1:27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2">
        <v>0.35972222199999998</v>
      </c>
      <c r="J251" s="1">
        <v>1</v>
      </c>
      <c r="K251" s="1">
        <v>8</v>
      </c>
      <c r="L251" s="1">
        <v>290</v>
      </c>
      <c r="M251" s="1">
        <v>290.60000000000002</v>
      </c>
      <c r="N251" s="1">
        <v>0.36</v>
      </c>
      <c r="O251" s="1">
        <v>0.36</v>
      </c>
      <c r="P251" s="1">
        <v>0.36</v>
      </c>
      <c r="Q251" s="1">
        <v>140</v>
      </c>
      <c r="R251" s="1">
        <v>213</v>
      </c>
      <c r="S251" s="1">
        <v>320</v>
      </c>
      <c r="T251" s="1">
        <v>334</v>
      </c>
      <c r="U251" s="1">
        <v>635</v>
      </c>
      <c r="V251" s="1">
        <v>167</v>
      </c>
      <c r="W251" s="1">
        <v>57</v>
      </c>
      <c r="X251" s="1">
        <v>9</v>
      </c>
      <c r="Y251" s="1">
        <v>0</v>
      </c>
      <c r="Z251" s="1">
        <v>0</v>
      </c>
      <c r="AA251" s="1">
        <v>0</v>
      </c>
    </row>
    <row r="252" spans="1:27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2">
        <v>0.35972222199999998</v>
      </c>
      <c r="J252" s="1">
        <v>1</v>
      </c>
      <c r="K252" s="1">
        <v>9</v>
      </c>
      <c r="L252" s="1">
        <v>290</v>
      </c>
      <c r="M252" s="1">
        <v>290.60000000000002</v>
      </c>
      <c r="N252" s="1">
        <v>0.36</v>
      </c>
      <c r="O252" s="1">
        <v>0.36</v>
      </c>
      <c r="P252" s="1">
        <v>0.36</v>
      </c>
      <c r="Q252" s="1">
        <v>141</v>
      </c>
      <c r="R252" s="1">
        <v>213</v>
      </c>
      <c r="S252" s="1">
        <v>318</v>
      </c>
      <c r="T252" s="1">
        <v>330</v>
      </c>
      <c r="U252" s="1">
        <v>1039</v>
      </c>
      <c r="V252" s="1">
        <v>122</v>
      </c>
      <c r="W252" s="1">
        <v>88</v>
      </c>
      <c r="X252" s="1">
        <v>3.5</v>
      </c>
      <c r="Y252" s="1">
        <v>0</v>
      </c>
      <c r="Z252" s="1">
        <v>0</v>
      </c>
      <c r="AA252" s="1">
        <v>0</v>
      </c>
    </row>
    <row r="253" spans="1:27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2">
        <v>0.35972222199999998</v>
      </c>
      <c r="J253" s="1">
        <v>1</v>
      </c>
      <c r="K253" s="1">
        <v>10</v>
      </c>
      <c r="L253" s="1">
        <v>290</v>
      </c>
      <c r="M253" s="1">
        <v>290.60000000000002</v>
      </c>
      <c r="N253" s="1">
        <v>0.36</v>
      </c>
      <c r="O253" s="1">
        <v>0.36</v>
      </c>
      <c r="P253" s="1">
        <v>0.36</v>
      </c>
      <c r="Q253" s="1">
        <v>141</v>
      </c>
      <c r="R253" s="1">
        <v>217</v>
      </c>
      <c r="S253" s="1">
        <v>320</v>
      </c>
      <c r="T253" s="1">
        <v>335</v>
      </c>
      <c r="U253" s="1">
        <v>1064</v>
      </c>
      <c r="V253" s="1">
        <v>134</v>
      </c>
      <c r="W253" s="1">
        <v>35</v>
      </c>
      <c r="X253" s="1">
        <v>1</v>
      </c>
      <c r="Y253" s="1">
        <v>0</v>
      </c>
      <c r="Z253" s="1">
        <v>0</v>
      </c>
      <c r="AA253" s="1">
        <v>0</v>
      </c>
    </row>
    <row r="254" spans="1:27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2">
        <v>0.35972222199999998</v>
      </c>
      <c r="J254" s="1">
        <v>1</v>
      </c>
      <c r="K254" s="1">
        <v>11</v>
      </c>
      <c r="M254" s="1">
        <v>290.60000000000002</v>
      </c>
      <c r="N254" s="1">
        <v>0.36</v>
      </c>
      <c r="O254" s="1">
        <v>0.36</v>
      </c>
      <c r="P254" s="1">
        <v>0.36</v>
      </c>
      <c r="S254" s="1">
        <v>321</v>
      </c>
      <c r="T254" s="1">
        <v>324</v>
      </c>
      <c r="U254" s="1">
        <v>179</v>
      </c>
      <c r="V254" s="1">
        <v>158</v>
      </c>
      <c r="W254" s="1">
        <v>31</v>
      </c>
      <c r="X254" s="1">
        <v>1</v>
      </c>
      <c r="Y254" s="1">
        <v>0</v>
      </c>
      <c r="Z254" s="1">
        <v>0</v>
      </c>
      <c r="AA254" s="1">
        <v>0</v>
      </c>
    </row>
    <row r="255" spans="1:27" x14ac:dyDescent="0.2">
      <c r="A255" s="1" t="s">
        <v>55</v>
      </c>
      <c r="B255" s="1" t="s">
        <v>29</v>
      </c>
      <c r="C255" s="1" t="s">
        <v>25</v>
      </c>
      <c r="D255" s="1" t="s">
        <v>32</v>
      </c>
      <c r="E255" s="1" t="s">
        <v>35</v>
      </c>
      <c r="F255" s="1">
        <v>55.528424000000001</v>
      </c>
      <c r="G255" s="1">
        <v>-133.147345</v>
      </c>
      <c r="H255" s="3">
        <v>43263</v>
      </c>
      <c r="I255" s="2">
        <v>0.27083333300000001</v>
      </c>
      <c r="J255" s="1">
        <v>1</v>
      </c>
      <c r="K255" s="1">
        <v>1</v>
      </c>
      <c r="L255" s="1">
        <v>371</v>
      </c>
      <c r="M255" s="1">
        <v>370.2</v>
      </c>
      <c r="N255" s="1">
        <v>-1.24</v>
      </c>
      <c r="P255" s="1">
        <v>-1.24</v>
      </c>
      <c r="Q255" s="1">
        <v>120</v>
      </c>
      <c r="R255" s="1">
        <v>186</v>
      </c>
      <c r="S255" s="1">
        <v>358</v>
      </c>
      <c r="T255" s="1">
        <v>333</v>
      </c>
      <c r="U255" s="1">
        <v>435</v>
      </c>
      <c r="V255" s="1">
        <v>70</v>
      </c>
      <c r="X255" s="1">
        <v>20</v>
      </c>
      <c r="Y255" s="1">
        <v>0</v>
      </c>
      <c r="AA255" s="1">
        <v>0</v>
      </c>
    </row>
    <row r="256" spans="1:27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2">
        <v>0.27083333300000001</v>
      </c>
      <c r="J256" s="1">
        <v>1</v>
      </c>
      <c r="K256" s="1">
        <v>2</v>
      </c>
      <c r="L256" s="1">
        <v>373</v>
      </c>
      <c r="M256" s="1">
        <v>370.2</v>
      </c>
      <c r="N256" s="1">
        <v>-1.24</v>
      </c>
      <c r="P256" s="1">
        <v>-1.24</v>
      </c>
      <c r="R256" s="1">
        <v>184</v>
      </c>
      <c r="S256" s="1">
        <v>359</v>
      </c>
      <c r="T256" s="1">
        <v>333</v>
      </c>
      <c r="U256" s="1">
        <v>467</v>
      </c>
      <c r="V256" s="1">
        <v>60</v>
      </c>
      <c r="W256" s="1">
        <v>75</v>
      </c>
      <c r="X256" s="1">
        <v>8</v>
      </c>
      <c r="Y256" s="1">
        <v>0</v>
      </c>
      <c r="Z256" s="1">
        <v>0</v>
      </c>
      <c r="AA256" s="1">
        <v>0</v>
      </c>
    </row>
    <row r="257" spans="1:27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2">
        <v>0.27083333300000001</v>
      </c>
      <c r="J257" s="1">
        <v>1</v>
      </c>
      <c r="K257" s="1">
        <v>3</v>
      </c>
      <c r="L257" s="1">
        <v>368</v>
      </c>
      <c r="M257" s="1">
        <v>370.2</v>
      </c>
      <c r="N257" s="1">
        <v>-1.24</v>
      </c>
      <c r="P257" s="1">
        <v>-1.24</v>
      </c>
      <c r="Q257" s="1">
        <v>125</v>
      </c>
      <c r="R257" s="1">
        <v>182</v>
      </c>
      <c r="S257" s="1">
        <v>313</v>
      </c>
      <c r="T257" s="1">
        <v>332</v>
      </c>
      <c r="U257" s="1">
        <v>467</v>
      </c>
      <c r="V257" s="1">
        <v>78</v>
      </c>
      <c r="W257" s="1">
        <v>109</v>
      </c>
      <c r="X257" s="1">
        <v>6</v>
      </c>
      <c r="Y257" s="1">
        <v>2</v>
      </c>
      <c r="Z257" s="1">
        <v>1</v>
      </c>
      <c r="AA257" s="1">
        <v>0</v>
      </c>
    </row>
    <row r="258" spans="1:27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2">
        <v>0.27083333300000001</v>
      </c>
      <c r="J258" s="1">
        <v>1</v>
      </c>
      <c r="K258" s="1">
        <v>4</v>
      </c>
      <c r="L258" s="1">
        <v>373</v>
      </c>
      <c r="M258" s="1">
        <v>370.2</v>
      </c>
      <c r="N258" s="1">
        <v>-1.24</v>
      </c>
      <c r="P258" s="1">
        <v>-1.24</v>
      </c>
      <c r="Q258" s="1">
        <v>121</v>
      </c>
      <c r="R258" s="1">
        <v>180</v>
      </c>
      <c r="S258" s="1">
        <v>312</v>
      </c>
      <c r="T258" s="1">
        <v>340</v>
      </c>
      <c r="U258" s="1">
        <v>536</v>
      </c>
      <c r="V258" s="1">
        <v>84</v>
      </c>
      <c r="W258" s="1">
        <v>97</v>
      </c>
      <c r="X258" s="1">
        <v>15.5</v>
      </c>
      <c r="Y258" s="1">
        <v>2</v>
      </c>
      <c r="Z258" s="1">
        <v>0</v>
      </c>
      <c r="AA258" s="1">
        <v>0</v>
      </c>
    </row>
    <row r="259" spans="1:27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2">
        <v>0.27083333300000001</v>
      </c>
      <c r="J259" s="1">
        <v>1</v>
      </c>
      <c r="K259" s="1">
        <v>5</v>
      </c>
      <c r="L259" s="1">
        <v>370</v>
      </c>
      <c r="M259" s="1">
        <v>370.2</v>
      </c>
      <c r="N259" s="1">
        <v>-1.24</v>
      </c>
      <c r="P259" s="1">
        <v>-1.24</v>
      </c>
      <c r="Q259" s="1">
        <v>117</v>
      </c>
      <c r="R259" s="1">
        <v>186</v>
      </c>
      <c r="S259" s="1">
        <v>313</v>
      </c>
      <c r="T259" s="1">
        <v>334</v>
      </c>
      <c r="U259" s="1">
        <v>484</v>
      </c>
      <c r="V259" s="1">
        <v>66</v>
      </c>
      <c r="W259" s="1">
        <v>108</v>
      </c>
      <c r="X259" s="1">
        <v>8.5</v>
      </c>
      <c r="Y259" s="1">
        <v>0</v>
      </c>
      <c r="Z259" s="1">
        <v>0</v>
      </c>
      <c r="AA259" s="1">
        <v>0</v>
      </c>
    </row>
    <row r="260" spans="1:27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2">
        <v>0.27083333300000001</v>
      </c>
      <c r="J260" s="1">
        <v>1</v>
      </c>
      <c r="K260" s="1">
        <v>6</v>
      </c>
      <c r="L260" s="1">
        <v>371</v>
      </c>
      <c r="M260" s="1">
        <v>370.2</v>
      </c>
      <c r="N260" s="1">
        <v>-1.24</v>
      </c>
      <c r="P260" s="1">
        <v>-1.24</v>
      </c>
      <c r="Q260" s="1">
        <v>118</v>
      </c>
      <c r="R260" s="1">
        <v>185</v>
      </c>
      <c r="S260" s="1">
        <v>320</v>
      </c>
      <c r="T260" s="1">
        <v>337</v>
      </c>
      <c r="U260" s="1">
        <v>487</v>
      </c>
      <c r="V260" s="1">
        <v>96</v>
      </c>
      <c r="W260" s="1">
        <v>58</v>
      </c>
      <c r="X260" s="1">
        <v>11.5</v>
      </c>
      <c r="Y260" s="1">
        <v>0</v>
      </c>
      <c r="Z260" s="1">
        <v>0</v>
      </c>
      <c r="AA260" s="1">
        <v>0</v>
      </c>
    </row>
    <row r="261" spans="1:27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2">
        <v>0.27083333300000001</v>
      </c>
      <c r="J261" s="1">
        <v>1</v>
      </c>
      <c r="K261" s="1">
        <v>7</v>
      </c>
      <c r="L261" s="1">
        <v>370</v>
      </c>
      <c r="M261" s="1">
        <v>370.2</v>
      </c>
      <c r="N261" s="1">
        <v>-1.24</v>
      </c>
      <c r="P261" s="1">
        <v>-1.24</v>
      </c>
      <c r="Q261" s="1">
        <v>120</v>
      </c>
      <c r="R261" s="1">
        <v>182</v>
      </c>
      <c r="S261" s="1">
        <v>313</v>
      </c>
      <c r="T261" s="1">
        <v>336</v>
      </c>
      <c r="U261" s="1">
        <v>752</v>
      </c>
      <c r="V261" s="1">
        <v>55</v>
      </c>
      <c r="W261" s="1">
        <v>50</v>
      </c>
      <c r="X261" s="1">
        <v>16</v>
      </c>
      <c r="Y261" s="1">
        <v>0</v>
      </c>
      <c r="Z261" s="1">
        <v>0</v>
      </c>
      <c r="AA261" s="1">
        <v>0</v>
      </c>
    </row>
    <row r="262" spans="1:27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2">
        <v>0.27083333300000001</v>
      </c>
      <c r="J262" s="1">
        <v>1</v>
      </c>
      <c r="K262" s="1">
        <v>8</v>
      </c>
      <c r="L262" s="1">
        <v>370</v>
      </c>
      <c r="M262" s="1">
        <v>370.2</v>
      </c>
      <c r="N262" s="1">
        <v>-1.24</v>
      </c>
      <c r="P262" s="1">
        <v>-1.24</v>
      </c>
      <c r="Q262" s="1">
        <v>121</v>
      </c>
      <c r="R262" s="1">
        <v>184</v>
      </c>
      <c r="S262" s="1">
        <v>309</v>
      </c>
      <c r="T262" s="1">
        <v>350</v>
      </c>
      <c r="U262" s="1">
        <v>961</v>
      </c>
      <c r="V262" s="1">
        <v>70</v>
      </c>
      <c r="W262" s="1">
        <v>70</v>
      </c>
      <c r="X262" s="1">
        <v>10.5</v>
      </c>
      <c r="Y262" s="1">
        <v>0</v>
      </c>
      <c r="Z262" s="1">
        <v>0</v>
      </c>
      <c r="AA262" s="1">
        <v>0</v>
      </c>
    </row>
    <row r="263" spans="1:27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2">
        <v>0.27083333300000001</v>
      </c>
      <c r="J263" s="1">
        <v>1</v>
      </c>
      <c r="K263" s="1">
        <v>9</v>
      </c>
      <c r="L263" s="1">
        <v>368</v>
      </c>
      <c r="M263" s="1">
        <v>370.2</v>
      </c>
      <c r="N263" s="1">
        <v>-1.24</v>
      </c>
      <c r="P263" s="1">
        <v>-1.24</v>
      </c>
      <c r="Q263" s="1">
        <v>126</v>
      </c>
      <c r="R263" s="1">
        <v>183</v>
      </c>
      <c r="S263" s="1">
        <v>312</v>
      </c>
      <c r="T263" s="1">
        <v>335</v>
      </c>
      <c r="U263" s="1">
        <v>979</v>
      </c>
      <c r="V263" s="1">
        <v>98</v>
      </c>
      <c r="W263" s="1">
        <v>78</v>
      </c>
      <c r="X263" s="1">
        <v>4</v>
      </c>
      <c r="Y263" s="1">
        <v>0</v>
      </c>
      <c r="Z263" s="1">
        <v>1</v>
      </c>
      <c r="AA263" s="1">
        <v>0</v>
      </c>
    </row>
    <row r="264" spans="1:27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2">
        <v>0.27083333300000001</v>
      </c>
      <c r="J264" s="1">
        <v>1</v>
      </c>
      <c r="K264" s="1">
        <v>10</v>
      </c>
      <c r="L264" s="1">
        <v>368</v>
      </c>
      <c r="M264" s="1">
        <v>370.2</v>
      </c>
      <c r="N264" s="1">
        <v>-1.24</v>
      </c>
      <c r="P264" s="1">
        <v>-1.24</v>
      </c>
      <c r="Q264" s="1">
        <v>130</v>
      </c>
      <c r="R264" s="1">
        <v>180</v>
      </c>
      <c r="S264" s="1">
        <v>312</v>
      </c>
      <c r="T264" s="1">
        <v>331</v>
      </c>
      <c r="U264" s="1">
        <v>897</v>
      </c>
      <c r="V264" s="1">
        <v>104</v>
      </c>
      <c r="W264" s="1">
        <v>64</v>
      </c>
      <c r="X264" s="1">
        <v>8</v>
      </c>
      <c r="Y264" s="1">
        <v>0</v>
      </c>
      <c r="Z264" s="1">
        <v>1</v>
      </c>
      <c r="AA264" s="1">
        <v>0</v>
      </c>
    </row>
    <row r="265" spans="1:27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2">
        <v>0.27083333300000001</v>
      </c>
      <c r="J265" s="1">
        <v>1</v>
      </c>
      <c r="K265" s="1">
        <v>11</v>
      </c>
      <c r="M265" s="1">
        <v>370.2</v>
      </c>
      <c r="N265" s="1">
        <v>-1.24</v>
      </c>
      <c r="P265" s="1">
        <v>-1.24</v>
      </c>
      <c r="Q265" s="1">
        <v>132</v>
      </c>
      <c r="R265" s="1">
        <v>178</v>
      </c>
      <c r="W265" s="1">
        <v>40</v>
      </c>
      <c r="X265" s="1">
        <v>5.5</v>
      </c>
      <c r="Z265" s="1">
        <v>0</v>
      </c>
      <c r="AA265" s="1">
        <v>0</v>
      </c>
    </row>
    <row r="266" spans="1:27" x14ac:dyDescent="0.2">
      <c r="A266" s="1" t="s">
        <v>56</v>
      </c>
      <c r="B266" s="1" t="s">
        <v>30</v>
      </c>
      <c r="C266" s="1" t="s">
        <v>30</v>
      </c>
      <c r="D266" s="1" t="s">
        <v>32</v>
      </c>
      <c r="E266" s="1" t="s">
        <v>33</v>
      </c>
      <c r="F266" s="1">
        <v>55.684275</v>
      </c>
      <c r="G266" s="1">
        <v>-133.377377</v>
      </c>
      <c r="H266" s="3">
        <v>43277</v>
      </c>
      <c r="I266" s="2">
        <v>0.31597222200000002</v>
      </c>
      <c r="J266" s="1">
        <v>2</v>
      </c>
      <c r="K266" s="1">
        <v>1</v>
      </c>
      <c r="L266" s="1">
        <v>327</v>
      </c>
      <c r="M266" s="1">
        <v>327.2</v>
      </c>
      <c r="N266" s="1">
        <v>-0.03</v>
      </c>
      <c r="O266" s="1">
        <f t="shared" ref="O266:P268" si="7">(-0.75)*1.07</f>
        <v>-0.80249999999999999</v>
      </c>
      <c r="P266" s="1">
        <f t="shared" si="7"/>
        <v>-0.80249999999999999</v>
      </c>
      <c r="Q266" s="1">
        <v>88</v>
      </c>
      <c r="R266" s="1">
        <v>165</v>
      </c>
      <c r="S266" s="1">
        <v>346</v>
      </c>
      <c r="T266" s="1">
        <v>360</v>
      </c>
      <c r="U266" s="1">
        <v>296</v>
      </c>
      <c r="V266" s="1">
        <v>65</v>
      </c>
      <c r="W266" s="1">
        <v>23</v>
      </c>
      <c r="X266" s="1">
        <v>3</v>
      </c>
      <c r="Y266" s="1">
        <v>1</v>
      </c>
      <c r="Z266" s="1">
        <v>1</v>
      </c>
      <c r="AA266" s="1">
        <v>0</v>
      </c>
    </row>
    <row r="267" spans="1:27" x14ac:dyDescent="0.2">
      <c r="A267" s="1" t="s">
        <v>56</v>
      </c>
      <c r="B267" s="1" t="s">
        <v>30</v>
      </c>
      <c r="C267" s="1" t="s">
        <v>30</v>
      </c>
      <c r="D267" s="1" t="s">
        <v>32</v>
      </c>
      <c r="E267" s="1" t="s">
        <v>33</v>
      </c>
      <c r="F267" s="1">
        <v>55.684275</v>
      </c>
      <c r="G267" s="1">
        <v>-133.377377</v>
      </c>
      <c r="H267" s="3">
        <v>43277</v>
      </c>
      <c r="I267" s="2">
        <v>0.31597222200000002</v>
      </c>
      <c r="J267" s="1">
        <v>2</v>
      </c>
      <c r="K267" s="1">
        <v>2</v>
      </c>
      <c r="L267" s="1">
        <v>327</v>
      </c>
      <c r="M267" s="1">
        <v>327.2</v>
      </c>
      <c r="N267" s="1">
        <v>-0.03</v>
      </c>
      <c r="O267" s="1">
        <f t="shared" si="7"/>
        <v>-0.80249999999999999</v>
      </c>
      <c r="P267" s="1">
        <f t="shared" si="7"/>
        <v>-0.80249999999999999</v>
      </c>
      <c r="Q267" s="1">
        <v>93</v>
      </c>
      <c r="R267" s="1">
        <v>155</v>
      </c>
      <c r="S267" s="1">
        <v>360</v>
      </c>
      <c r="T267" s="1">
        <v>363</v>
      </c>
      <c r="U267" s="1">
        <v>55</v>
      </c>
      <c r="V267" s="1">
        <v>77</v>
      </c>
      <c r="W267" s="1">
        <v>42</v>
      </c>
      <c r="X267" s="1">
        <v>2</v>
      </c>
      <c r="Y267" s="1">
        <v>0</v>
      </c>
      <c r="Z267" s="1">
        <v>5</v>
      </c>
      <c r="AA267" s="1">
        <v>0</v>
      </c>
    </row>
    <row r="268" spans="1:27" x14ac:dyDescent="0.2">
      <c r="A268" s="1" t="s">
        <v>56</v>
      </c>
      <c r="B268" s="1" t="s">
        <v>30</v>
      </c>
      <c r="C268" s="1" t="s">
        <v>30</v>
      </c>
      <c r="D268" s="1" t="s">
        <v>32</v>
      </c>
      <c r="E268" s="1" t="s">
        <v>33</v>
      </c>
      <c r="F268" s="1">
        <v>55.684275</v>
      </c>
      <c r="G268" s="1">
        <v>-133.377377</v>
      </c>
      <c r="H268" s="3">
        <v>43277</v>
      </c>
      <c r="I268" s="2">
        <v>0.31597222200000002</v>
      </c>
      <c r="J268" s="1">
        <v>2</v>
      </c>
      <c r="K268" s="1">
        <v>3</v>
      </c>
      <c r="L268" s="1">
        <v>327</v>
      </c>
      <c r="M268" s="1">
        <v>327.2</v>
      </c>
      <c r="N268" s="1">
        <v>-0.03</v>
      </c>
      <c r="O268" s="1">
        <f t="shared" si="7"/>
        <v>-0.80249999999999999</v>
      </c>
      <c r="P268" s="1">
        <f t="shared" si="7"/>
        <v>-0.80249999999999999</v>
      </c>
      <c r="Q268" s="1">
        <v>95</v>
      </c>
      <c r="R268" s="1">
        <v>181</v>
      </c>
      <c r="S268" s="1">
        <v>360</v>
      </c>
      <c r="T268" s="1">
        <v>368</v>
      </c>
      <c r="U268" s="1">
        <v>74</v>
      </c>
      <c r="V268" s="1">
        <v>58</v>
      </c>
      <c r="W268" s="1">
        <v>37</v>
      </c>
      <c r="X268" s="1">
        <v>10</v>
      </c>
      <c r="Y268" s="1">
        <v>5</v>
      </c>
      <c r="Z268" s="1">
        <v>1</v>
      </c>
      <c r="AA268" s="1">
        <v>0</v>
      </c>
    </row>
    <row r="269" spans="1:27" x14ac:dyDescent="0.2">
      <c r="A269" s="1" t="s">
        <v>56</v>
      </c>
      <c r="B269" s="1" t="s">
        <v>30</v>
      </c>
      <c r="C269" s="1" t="s">
        <v>30</v>
      </c>
      <c r="D269" s="1" t="s">
        <v>32</v>
      </c>
      <c r="E269" s="1" t="s">
        <v>33</v>
      </c>
      <c r="F269" s="1">
        <v>55.684275</v>
      </c>
      <c r="G269" s="1">
        <v>-133.377377</v>
      </c>
      <c r="H269" s="3">
        <v>43277</v>
      </c>
      <c r="I269" s="2">
        <v>0.31597222200000002</v>
      </c>
      <c r="J269" s="1">
        <v>2</v>
      </c>
      <c r="K269" s="1">
        <v>4</v>
      </c>
      <c r="L269" s="1">
        <v>327</v>
      </c>
      <c r="M269" s="1">
        <v>327.2</v>
      </c>
      <c r="N269" s="1">
        <v>-0.03</v>
      </c>
      <c r="O269" s="1">
        <f t="shared" ref="O269:P276" si="8">(-0.75)*1.07</f>
        <v>-0.80249999999999999</v>
      </c>
      <c r="P269" s="1">
        <f t="shared" si="8"/>
        <v>-0.80249999999999999</v>
      </c>
      <c r="Q269" s="1">
        <v>91</v>
      </c>
      <c r="R269" s="1">
        <v>163</v>
      </c>
      <c r="S269" s="1">
        <v>358</v>
      </c>
      <c r="T269" s="1">
        <v>370</v>
      </c>
      <c r="U269" s="1">
        <v>78</v>
      </c>
      <c r="V269" s="1">
        <v>64</v>
      </c>
      <c r="W269" s="1">
        <v>20</v>
      </c>
      <c r="X269" s="1">
        <v>6</v>
      </c>
      <c r="Y269" s="1">
        <v>1</v>
      </c>
      <c r="Z269" s="1">
        <v>0</v>
      </c>
      <c r="AA269" s="1">
        <v>0</v>
      </c>
    </row>
    <row r="270" spans="1:27" x14ac:dyDescent="0.2">
      <c r="A270" s="1" t="s">
        <v>56</v>
      </c>
      <c r="B270" s="1" t="s">
        <v>30</v>
      </c>
      <c r="C270" s="1" t="s">
        <v>30</v>
      </c>
      <c r="D270" s="1" t="s">
        <v>32</v>
      </c>
      <c r="E270" s="1" t="s">
        <v>33</v>
      </c>
      <c r="F270" s="1">
        <v>55.684275</v>
      </c>
      <c r="G270" s="1">
        <v>-133.377377</v>
      </c>
      <c r="H270" s="3">
        <v>43277</v>
      </c>
      <c r="I270" s="2">
        <v>0.31597222200000002</v>
      </c>
      <c r="J270" s="1">
        <v>2</v>
      </c>
      <c r="K270" s="1">
        <v>5</v>
      </c>
      <c r="L270" s="1">
        <v>327</v>
      </c>
      <c r="M270" s="1">
        <v>327.2</v>
      </c>
      <c r="N270" s="1">
        <v>-0.03</v>
      </c>
      <c r="O270" s="1">
        <f t="shared" si="8"/>
        <v>-0.80249999999999999</v>
      </c>
      <c r="P270" s="1">
        <f t="shared" si="8"/>
        <v>-0.80249999999999999</v>
      </c>
      <c r="Q270" s="1">
        <v>85</v>
      </c>
      <c r="R270" s="1">
        <v>176</v>
      </c>
      <c r="S270" s="1">
        <v>361</v>
      </c>
      <c r="T270" s="1">
        <v>370</v>
      </c>
      <c r="U270" s="1">
        <v>102</v>
      </c>
      <c r="V270" s="1">
        <v>58</v>
      </c>
      <c r="W270" s="1">
        <v>34</v>
      </c>
      <c r="X270" s="1">
        <v>16</v>
      </c>
      <c r="Y270" s="1">
        <v>2</v>
      </c>
      <c r="Z270" s="1">
        <v>0</v>
      </c>
      <c r="AA270" s="1">
        <v>0</v>
      </c>
    </row>
    <row r="271" spans="1:27" x14ac:dyDescent="0.2">
      <c r="A271" s="1" t="s">
        <v>56</v>
      </c>
      <c r="B271" s="1" t="s">
        <v>30</v>
      </c>
      <c r="C271" s="1" t="s">
        <v>30</v>
      </c>
      <c r="D271" s="1" t="s">
        <v>32</v>
      </c>
      <c r="E271" s="1" t="s">
        <v>33</v>
      </c>
      <c r="F271" s="1">
        <v>55.684275</v>
      </c>
      <c r="G271" s="1">
        <v>-133.377377</v>
      </c>
      <c r="H271" s="3">
        <v>43277</v>
      </c>
      <c r="I271" s="2">
        <v>0.31597222200000002</v>
      </c>
      <c r="J271" s="1">
        <v>2</v>
      </c>
      <c r="K271" s="1">
        <v>6</v>
      </c>
      <c r="L271" s="1">
        <v>328</v>
      </c>
      <c r="M271" s="1">
        <v>327.2</v>
      </c>
      <c r="N271" s="1">
        <v>-0.03</v>
      </c>
      <c r="O271" s="1">
        <f t="shared" si="8"/>
        <v>-0.80249999999999999</v>
      </c>
      <c r="P271" s="1">
        <f t="shared" si="8"/>
        <v>-0.80249999999999999</v>
      </c>
      <c r="Q271" s="1">
        <v>76</v>
      </c>
      <c r="R271" s="1">
        <v>172</v>
      </c>
      <c r="S271" s="1">
        <v>359</v>
      </c>
      <c r="T271" s="1">
        <v>372</v>
      </c>
      <c r="U271" s="1">
        <v>137</v>
      </c>
      <c r="V271" s="1">
        <v>46</v>
      </c>
      <c r="W271" s="1">
        <v>38</v>
      </c>
      <c r="X271" s="1">
        <v>14</v>
      </c>
      <c r="Y271" s="1">
        <v>0</v>
      </c>
      <c r="Z271" s="1">
        <v>3</v>
      </c>
      <c r="AA271" s="1">
        <v>1</v>
      </c>
    </row>
    <row r="272" spans="1:27" x14ac:dyDescent="0.2">
      <c r="A272" s="1" t="s">
        <v>56</v>
      </c>
      <c r="B272" s="1" t="s">
        <v>30</v>
      </c>
      <c r="C272" s="1" t="s">
        <v>30</v>
      </c>
      <c r="D272" s="1" t="s">
        <v>32</v>
      </c>
      <c r="E272" s="1" t="s">
        <v>33</v>
      </c>
      <c r="F272" s="1">
        <v>55.684275</v>
      </c>
      <c r="G272" s="1">
        <v>-133.377377</v>
      </c>
      <c r="H272" s="3">
        <v>43277</v>
      </c>
      <c r="I272" s="2">
        <v>0.31597222200000002</v>
      </c>
      <c r="J272" s="1">
        <v>2</v>
      </c>
      <c r="K272" s="1">
        <v>7</v>
      </c>
      <c r="L272" s="1">
        <v>326</v>
      </c>
      <c r="M272" s="1">
        <v>327.2</v>
      </c>
      <c r="N272" s="1">
        <v>-0.03</v>
      </c>
      <c r="O272" s="1">
        <f t="shared" si="8"/>
        <v>-0.80249999999999999</v>
      </c>
      <c r="P272" s="1">
        <f t="shared" si="8"/>
        <v>-0.80249999999999999</v>
      </c>
      <c r="Q272" s="1">
        <v>88</v>
      </c>
      <c r="R272" s="1">
        <v>154</v>
      </c>
      <c r="S272" s="1">
        <v>365</v>
      </c>
      <c r="T272" s="1">
        <v>370</v>
      </c>
      <c r="U272" s="1">
        <v>56</v>
      </c>
      <c r="V272" s="1">
        <v>71</v>
      </c>
      <c r="W272" s="1">
        <v>29</v>
      </c>
      <c r="X272" s="1">
        <v>11</v>
      </c>
      <c r="Y272" s="1">
        <v>2</v>
      </c>
      <c r="Z272" s="1">
        <v>4</v>
      </c>
      <c r="AA272" s="1">
        <v>0</v>
      </c>
    </row>
    <row r="273" spans="1:27" x14ac:dyDescent="0.2">
      <c r="A273" s="1" t="s">
        <v>56</v>
      </c>
      <c r="B273" s="1" t="s">
        <v>30</v>
      </c>
      <c r="C273" s="1" t="s">
        <v>30</v>
      </c>
      <c r="D273" s="1" t="s">
        <v>32</v>
      </c>
      <c r="E273" s="1" t="s">
        <v>33</v>
      </c>
      <c r="F273" s="1">
        <v>55.684275</v>
      </c>
      <c r="G273" s="1">
        <v>-133.377377</v>
      </c>
      <c r="H273" s="3">
        <v>43277</v>
      </c>
      <c r="I273" s="2">
        <v>0.31597222200000002</v>
      </c>
      <c r="J273" s="1">
        <v>2</v>
      </c>
      <c r="K273" s="1">
        <v>8</v>
      </c>
      <c r="L273" s="1">
        <v>327</v>
      </c>
      <c r="M273" s="1">
        <v>327.2</v>
      </c>
      <c r="N273" s="1">
        <v>-0.03</v>
      </c>
      <c r="O273" s="1">
        <f t="shared" si="8"/>
        <v>-0.80249999999999999</v>
      </c>
      <c r="P273" s="1">
        <f t="shared" si="8"/>
        <v>-0.80249999999999999</v>
      </c>
      <c r="Q273" s="1">
        <v>86</v>
      </c>
      <c r="R273" s="1">
        <v>154</v>
      </c>
      <c r="S273" s="1">
        <v>362</v>
      </c>
      <c r="T273" s="1">
        <v>365</v>
      </c>
      <c r="U273" s="1">
        <v>60</v>
      </c>
      <c r="V273" s="1">
        <v>37</v>
      </c>
      <c r="W273" s="1">
        <v>28</v>
      </c>
      <c r="X273" s="1">
        <v>22</v>
      </c>
      <c r="Y273" s="1">
        <v>3</v>
      </c>
      <c r="Z273" s="1">
        <v>1</v>
      </c>
      <c r="AA273" s="1">
        <v>0</v>
      </c>
    </row>
    <row r="274" spans="1:27" x14ac:dyDescent="0.2">
      <c r="A274" s="1" t="s">
        <v>56</v>
      </c>
      <c r="B274" s="1" t="s">
        <v>30</v>
      </c>
      <c r="C274" s="1" t="s">
        <v>30</v>
      </c>
      <c r="D274" s="1" t="s">
        <v>32</v>
      </c>
      <c r="E274" s="1" t="s">
        <v>33</v>
      </c>
      <c r="F274" s="1">
        <v>55.684275</v>
      </c>
      <c r="G274" s="1">
        <v>-133.377377</v>
      </c>
      <c r="H274" s="3">
        <v>43277</v>
      </c>
      <c r="I274" s="2">
        <v>0.31597222200000002</v>
      </c>
      <c r="J274" s="1">
        <v>2</v>
      </c>
      <c r="K274" s="1">
        <v>9</v>
      </c>
      <c r="L274" s="1">
        <v>328</v>
      </c>
      <c r="M274" s="1">
        <v>327.2</v>
      </c>
      <c r="N274" s="1">
        <v>-0.03</v>
      </c>
      <c r="O274" s="1">
        <f t="shared" si="8"/>
        <v>-0.80249999999999999</v>
      </c>
      <c r="P274" s="1">
        <f t="shared" si="8"/>
        <v>-0.80249999999999999</v>
      </c>
      <c r="Q274" s="1">
        <v>89</v>
      </c>
      <c r="R274" s="1">
        <v>144</v>
      </c>
      <c r="S274" s="1">
        <v>355</v>
      </c>
      <c r="T274" s="1">
        <v>360</v>
      </c>
      <c r="U274" s="1">
        <v>69</v>
      </c>
      <c r="V274" s="1">
        <v>69</v>
      </c>
      <c r="W274" s="1">
        <v>39</v>
      </c>
      <c r="X274" s="1">
        <v>17</v>
      </c>
      <c r="Y274" s="1">
        <v>0</v>
      </c>
      <c r="Z274" s="1">
        <v>2</v>
      </c>
      <c r="AA274" s="1">
        <v>0</v>
      </c>
    </row>
    <row r="275" spans="1:27" x14ac:dyDescent="0.2">
      <c r="A275" s="1" t="s">
        <v>56</v>
      </c>
      <c r="B275" s="1" t="s">
        <v>30</v>
      </c>
      <c r="C275" s="1" t="s">
        <v>30</v>
      </c>
      <c r="D275" s="1" t="s">
        <v>32</v>
      </c>
      <c r="E275" s="1" t="s">
        <v>33</v>
      </c>
      <c r="F275" s="1">
        <v>55.684275</v>
      </c>
      <c r="G275" s="1">
        <v>-133.377377</v>
      </c>
      <c r="H275" s="3">
        <v>43277</v>
      </c>
      <c r="I275" s="2">
        <v>0.31597222200000002</v>
      </c>
      <c r="J275" s="1">
        <v>2</v>
      </c>
      <c r="K275" s="1">
        <v>10</v>
      </c>
      <c r="L275" s="1">
        <v>328</v>
      </c>
      <c r="M275" s="1">
        <v>327.2</v>
      </c>
      <c r="N275" s="1">
        <v>-0.03</v>
      </c>
      <c r="O275" s="1">
        <f t="shared" si="8"/>
        <v>-0.80249999999999999</v>
      </c>
      <c r="P275" s="1">
        <f t="shared" si="8"/>
        <v>-0.80249999999999999</v>
      </c>
      <c r="Q275" s="1">
        <v>83</v>
      </c>
      <c r="R275" s="1">
        <v>164</v>
      </c>
      <c r="S275" s="1">
        <v>346</v>
      </c>
      <c r="T275" s="1">
        <v>357</v>
      </c>
      <c r="U275" s="1">
        <v>105</v>
      </c>
      <c r="V275" s="1">
        <v>78</v>
      </c>
      <c r="W275" s="1">
        <v>25</v>
      </c>
      <c r="X275" s="1">
        <v>7</v>
      </c>
      <c r="Y275" s="1">
        <v>1</v>
      </c>
      <c r="Z275" s="1">
        <v>1</v>
      </c>
      <c r="AA275" s="1">
        <v>0</v>
      </c>
    </row>
    <row r="276" spans="1:27" x14ac:dyDescent="0.2">
      <c r="A276" s="1" t="s">
        <v>56</v>
      </c>
      <c r="B276" s="1" t="s">
        <v>30</v>
      </c>
      <c r="C276" s="1" t="s">
        <v>30</v>
      </c>
      <c r="D276" s="1" t="s">
        <v>32</v>
      </c>
      <c r="E276" s="1" t="s">
        <v>33</v>
      </c>
      <c r="F276" s="1">
        <v>55.684275</v>
      </c>
      <c r="G276" s="1">
        <v>-133.377377</v>
      </c>
      <c r="H276" s="3">
        <v>43277</v>
      </c>
      <c r="I276" s="2">
        <v>0.31597222200000002</v>
      </c>
      <c r="J276" s="1">
        <v>2</v>
      </c>
      <c r="K276" s="1">
        <v>11</v>
      </c>
      <c r="M276" s="1">
        <v>327.2</v>
      </c>
      <c r="N276" s="1">
        <v>-0.03</v>
      </c>
      <c r="O276" s="1">
        <f t="shared" si="8"/>
        <v>-0.80249999999999999</v>
      </c>
      <c r="P276" s="1">
        <f t="shared" si="8"/>
        <v>-0.80249999999999999</v>
      </c>
      <c r="Q276" s="1">
        <v>87</v>
      </c>
      <c r="R276" s="1">
        <v>157</v>
      </c>
      <c r="S276" s="1">
        <v>344</v>
      </c>
      <c r="T276" s="1">
        <v>384</v>
      </c>
      <c r="U276" s="1">
        <v>430</v>
      </c>
      <c r="V276" s="1">
        <v>54</v>
      </c>
      <c r="W276" s="1">
        <v>46</v>
      </c>
      <c r="X276" s="1">
        <v>4</v>
      </c>
      <c r="Y276" s="1">
        <v>0</v>
      </c>
      <c r="Z276" s="1">
        <v>2</v>
      </c>
      <c r="AA276" s="1">
        <v>0</v>
      </c>
    </row>
    <row r="277" spans="1:27" x14ac:dyDescent="0.2">
      <c r="A277" s="1" t="s">
        <v>57</v>
      </c>
      <c r="B277" s="1" t="s">
        <v>29</v>
      </c>
      <c r="C277" s="1" t="s">
        <v>30</v>
      </c>
      <c r="D277" s="1" t="s">
        <v>32</v>
      </c>
      <c r="E277" s="1" t="s">
        <v>35</v>
      </c>
      <c r="F277" s="1">
        <v>55.599299000000002</v>
      </c>
      <c r="G277" s="1">
        <v>-133.157644</v>
      </c>
      <c r="H277" s="3">
        <v>43268</v>
      </c>
      <c r="I277" s="2">
        <v>0.48333333299999998</v>
      </c>
      <c r="J277" s="1">
        <v>1</v>
      </c>
      <c r="K277" s="1">
        <v>1</v>
      </c>
      <c r="L277" s="1">
        <v>410</v>
      </c>
      <c r="M277" s="1">
        <v>410</v>
      </c>
      <c r="N277" s="1">
        <v>-1.1000000000000001</v>
      </c>
      <c r="P277" s="1">
        <v>-1.1000000000000001</v>
      </c>
      <c r="Q277" s="1">
        <v>128</v>
      </c>
      <c r="R277" s="1">
        <v>257</v>
      </c>
      <c r="S277" s="1">
        <v>346</v>
      </c>
      <c r="T277" s="1">
        <v>364</v>
      </c>
      <c r="U277" s="1">
        <v>409</v>
      </c>
      <c r="V277" s="1">
        <v>38</v>
      </c>
      <c r="W277" s="1">
        <v>35</v>
      </c>
      <c r="X277" s="1">
        <v>3</v>
      </c>
      <c r="Y277" s="1">
        <v>0</v>
      </c>
      <c r="Z277" s="1">
        <v>0</v>
      </c>
      <c r="AA277" s="1">
        <v>0</v>
      </c>
    </row>
    <row r="278" spans="1:27" x14ac:dyDescent="0.2">
      <c r="A278" s="1" t="s">
        <v>57</v>
      </c>
      <c r="B278" s="1" t="s">
        <v>29</v>
      </c>
      <c r="C278" s="1" t="s">
        <v>30</v>
      </c>
      <c r="D278" s="1" t="s">
        <v>32</v>
      </c>
      <c r="E278" s="1" t="s">
        <v>35</v>
      </c>
      <c r="F278" s="1">
        <v>55.599299000000002</v>
      </c>
      <c r="G278" s="1">
        <v>-133.157644</v>
      </c>
      <c r="H278" s="3">
        <v>43268</v>
      </c>
      <c r="I278" s="2">
        <v>0.48333333299999998</v>
      </c>
      <c r="J278" s="1">
        <v>1</v>
      </c>
      <c r="K278" s="1">
        <v>2</v>
      </c>
      <c r="L278" s="1">
        <v>410</v>
      </c>
      <c r="M278" s="1">
        <v>410</v>
      </c>
      <c r="N278" s="1">
        <v>-1.1000000000000001</v>
      </c>
      <c r="P278" s="1">
        <v>-1.1000000000000001</v>
      </c>
      <c r="Q278" s="1">
        <v>125</v>
      </c>
      <c r="R278" s="1">
        <v>251</v>
      </c>
      <c r="S278" s="1">
        <v>349</v>
      </c>
      <c r="T278" s="1">
        <v>362</v>
      </c>
      <c r="U278" s="1">
        <v>290</v>
      </c>
      <c r="V278" s="1">
        <v>57</v>
      </c>
      <c r="W278" s="1">
        <v>35</v>
      </c>
      <c r="X278" s="1">
        <v>6</v>
      </c>
      <c r="Y278" s="1">
        <v>2</v>
      </c>
      <c r="Z278" s="1">
        <v>4</v>
      </c>
      <c r="AA278" s="1">
        <v>0</v>
      </c>
    </row>
    <row r="279" spans="1:27" x14ac:dyDescent="0.2">
      <c r="A279" s="1" t="s">
        <v>57</v>
      </c>
      <c r="B279" s="1" t="s">
        <v>29</v>
      </c>
      <c r="C279" s="1" t="s">
        <v>30</v>
      </c>
      <c r="D279" s="1" t="s">
        <v>32</v>
      </c>
      <c r="E279" s="1" t="s">
        <v>35</v>
      </c>
      <c r="F279" s="1">
        <v>55.599299000000002</v>
      </c>
      <c r="G279" s="1">
        <v>-133.157644</v>
      </c>
      <c r="H279" s="3">
        <v>43268</v>
      </c>
      <c r="I279" s="2">
        <v>0.48333333299999998</v>
      </c>
      <c r="J279" s="1">
        <v>1</v>
      </c>
      <c r="K279" s="1">
        <v>3</v>
      </c>
      <c r="L279" s="1">
        <v>410</v>
      </c>
      <c r="M279" s="1">
        <v>410</v>
      </c>
      <c r="N279" s="1">
        <v>-1.1000000000000001</v>
      </c>
      <c r="P279" s="1">
        <v>-1.1000000000000001</v>
      </c>
      <c r="Q279" s="1">
        <v>127</v>
      </c>
      <c r="R279" s="1">
        <v>252</v>
      </c>
      <c r="S279" s="1">
        <v>357</v>
      </c>
      <c r="T279" s="1">
        <v>368</v>
      </c>
      <c r="U279" s="1">
        <v>394</v>
      </c>
      <c r="V279" s="1">
        <v>61</v>
      </c>
      <c r="W279" s="1">
        <v>10</v>
      </c>
      <c r="X279" s="1">
        <v>14</v>
      </c>
      <c r="Y279" s="1">
        <v>2</v>
      </c>
      <c r="Z279" s="1">
        <v>1</v>
      </c>
      <c r="AA279" s="1">
        <v>0</v>
      </c>
    </row>
    <row r="280" spans="1:27" x14ac:dyDescent="0.2">
      <c r="A280" s="1" t="s">
        <v>57</v>
      </c>
      <c r="B280" s="1" t="s">
        <v>29</v>
      </c>
      <c r="C280" s="1" t="s">
        <v>30</v>
      </c>
      <c r="D280" s="1" t="s">
        <v>32</v>
      </c>
      <c r="E280" s="1" t="s">
        <v>35</v>
      </c>
      <c r="F280" s="1">
        <v>55.599299000000002</v>
      </c>
      <c r="G280" s="1">
        <v>-133.157644</v>
      </c>
      <c r="H280" s="3">
        <v>43268</v>
      </c>
      <c r="I280" s="2">
        <v>0.48333333299999998</v>
      </c>
      <c r="J280" s="1">
        <v>1</v>
      </c>
      <c r="K280" s="1">
        <v>4</v>
      </c>
      <c r="L280" s="1">
        <v>410</v>
      </c>
      <c r="M280" s="1">
        <v>410</v>
      </c>
      <c r="N280" s="1">
        <v>-1.1000000000000001</v>
      </c>
      <c r="P280" s="1">
        <v>-1.1000000000000001</v>
      </c>
      <c r="Q280" s="1">
        <v>128</v>
      </c>
      <c r="R280" s="1">
        <v>246</v>
      </c>
      <c r="S280" s="1">
        <v>357</v>
      </c>
      <c r="T280" s="1">
        <v>373</v>
      </c>
      <c r="U280" s="1">
        <v>400</v>
      </c>
      <c r="V280" s="1">
        <v>85</v>
      </c>
      <c r="W280" s="1">
        <v>33</v>
      </c>
      <c r="X280" s="1">
        <v>9</v>
      </c>
      <c r="Y280" s="1">
        <v>3</v>
      </c>
      <c r="Z280" s="1">
        <v>1</v>
      </c>
      <c r="AA280" s="1">
        <v>1</v>
      </c>
    </row>
    <row r="281" spans="1:27" x14ac:dyDescent="0.2">
      <c r="A281" s="1" t="s">
        <v>57</v>
      </c>
      <c r="B281" s="1" t="s">
        <v>29</v>
      </c>
      <c r="C281" s="1" t="s">
        <v>30</v>
      </c>
      <c r="D281" s="1" t="s">
        <v>32</v>
      </c>
      <c r="E281" s="1" t="s">
        <v>35</v>
      </c>
      <c r="F281" s="1">
        <v>55.599299000000002</v>
      </c>
      <c r="G281" s="1">
        <v>-133.157644</v>
      </c>
      <c r="H281" s="3">
        <v>43268</v>
      </c>
      <c r="I281" s="2">
        <v>0.48333333299999998</v>
      </c>
      <c r="J281" s="1">
        <v>1</v>
      </c>
      <c r="K281" s="1">
        <v>5</v>
      </c>
      <c r="L281" s="1">
        <v>411</v>
      </c>
      <c r="M281" s="1">
        <v>410</v>
      </c>
      <c r="N281" s="1">
        <v>-1.1000000000000001</v>
      </c>
      <c r="P281" s="1">
        <v>-1.1000000000000001</v>
      </c>
      <c r="Q281" s="1">
        <v>123</v>
      </c>
      <c r="R281" s="1">
        <v>244</v>
      </c>
      <c r="S281" s="1">
        <v>356</v>
      </c>
      <c r="T281" s="1">
        <v>373</v>
      </c>
      <c r="U281" s="1">
        <v>406</v>
      </c>
      <c r="V281" s="1">
        <v>57</v>
      </c>
      <c r="W281" s="1">
        <v>40</v>
      </c>
      <c r="X281" s="1">
        <v>3</v>
      </c>
      <c r="Y281" s="1">
        <v>2</v>
      </c>
      <c r="Z281" s="1">
        <v>1</v>
      </c>
      <c r="AA281" s="1">
        <v>0</v>
      </c>
    </row>
    <row r="282" spans="1:27" x14ac:dyDescent="0.2">
      <c r="A282" s="1" t="s">
        <v>57</v>
      </c>
      <c r="B282" s="1" t="s">
        <v>29</v>
      </c>
      <c r="C282" s="1" t="s">
        <v>30</v>
      </c>
      <c r="D282" s="1" t="s">
        <v>32</v>
      </c>
      <c r="E282" s="1" t="s">
        <v>35</v>
      </c>
      <c r="F282" s="1">
        <v>55.599299000000002</v>
      </c>
      <c r="G282" s="1">
        <v>-133.157644</v>
      </c>
      <c r="H282" s="3">
        <v>43268</v>
      </c>
      <c r="I282" s="2">
        <v>0.48333333299999998</v>
      </c>
      <c r="J282" s="1">
        <v>1</v>
      </c>
      <c r="K282" s="1">
        <v>6</v>
      </c>
      <c r="L282" s="1">
        <v>409</v>
      </c>
      <c r="M282" s="1">
        <v>410</v>
      </c>
      <c r="N282" s="1">
        <v>-1.1000000000000001</v>
      </c>
      <c r="P282" s="1">
        <v>-1.1000000000000001</v>
      </c>
      <c r="Q282" s="1">
        <v>125</v>
      </c>
      <c r="R282" s="1">
        <v>245</v>
      </c>
      <c r="S282" s="1">
        <v>356</v>
      </c>
      <c r="T282" s="1">
        <v>367</v>
      </c>
      <c r="U282" s="1">
        <v>276</v>
      </c>
      <c r="V282" s="1">
        <v>92</v>
      </c>
      <c r="W282" s="1">
        <v>37</v>
      </c>
      <c r="X282" s="1">
        <v>24</v>
      </c>
      <c r="Y282" s="1">
        <v>3</v>
      </c>
      <c r="Z282" s="1">
        <v>0</v>
      </c>
      <c r="AA282" s="1">
        <v>4</v>
      </c>
    </row>
    <row r="283" spans="1:27" x14ac:dyDescent="0.2">
      <c r="A283" s="1" t="s">
        <v>57</v>
      </c>
      <c r="B283" s="1" t="s">
        <v>29</v>
      </c>
      <c r="C283" s="1" t="s">
        <v>30</v>
      </c>
      <c r="D283" s="1" t="s">
        <v>32</v>
      </c>
      <c r="E283" s="1" t="s">
        <v>35</v>
      </c>
      <c r="F283" s="1">
        <v>55.599299000000002</v>
      </c>
      <c r="G283" s="1">
        <v>-133.157644</v>
      </c>
      <c r="H283" s="3">
        <v>43268</v>
      </c>
      <c r="I283" s="2">
        <v>0.48333333299999998</v>
      </c>
      <c r="J283" s="1">
        <v>1</v>
      </c>
      <c r="K283" s="1">
        <v>7</v>
      </c>
      <c r="M283" s="1">
        <v>410</v>
      </c>
      <c r="N283" s="1">
        <v>-1.1000000000000001</v>
      </c>
      <c r="P283" s="1">
        <v>-1.1000000000000001</v>
      </c>
      <c r="Q283" s="1">
        <v>120</v>
      </c>
      <c r="R283" s="1">
        <v>247</v>
      </c>
      <c r="S283" s="1">
        <v>356</v>
      </c>
      <c r="T283" s="1">
        <v>366</v>
      </c>
      <c r="U283" s="1">
        <v>215</v>
      </c>
      <c r="V283" s="1">
        <v>65</v>
      </c>
      <c r="W283" s="1">
        <v>44</v>
      </c>
      <c r="X283" s="1">
        <v>7</v>
      </c>
      <c r="Y283" s="1">
        <v>4</v>
      </c>
      <c r="Z283" s="1">
        <v>2</v>
      </c>
      <c r="AA283" s="1">
        <v>0</v>
      </c>
    </row>
    <row r="284" spans="1:27" x14ac:dyDescent="0.2">
      <c r="A284" s="1" t="s">
        <v>57</v>
      </c>
      <c r="B284" s="1" t="s">
        <v>29</v>
      </c>
      <c r="C284" s="1" t="s">
        <v>30</v>
      </c>
      <c r="D284" s="1" t="s">
        <v>32</v>
      </c>
      <c r="E284" s="1" t="s">
        <v>35</v>
      </c>
      <c r="F284" s="1">
        <v>55.599299000000002</v>
      </c>
      <c r="G284" s="1">
        <v>-133.157644</v>
      </c>
      <c r="H284" s="3">
        <v>43268</v>
      </c>
      <c r="I284" s="2">
        <v>0.48333333299999998</v>
      </c>
      <c r="J284" s="1">
        <v>1</v>
      </c>
      <c r="K284" s="1">
        <v>8</v>
      </c>
      <c r="M284" s="1">
        <v>410</v>
      </c>
      <c r="N284" s="1">
        <v>-1.1000000000000001</v>
      </c>
      <c r="P284" s="1">
        <v>-1.1000000000000001</v>
      </c>
      <c r="Q284" s="1">
        <v>125</v>
      </c>
      <c r="R284" s="1">
        <v>248</v>
      </c>
      <c r="S284" s="1">
        <v>351</v>
      </c>
      <c r="T284" s="1">
        <v>366</v>
      </c>
      <c r="U284" s="1">
        <v>288</v>
      </c>
      <c r="V284" s="1">
        <v>95</v>
      </c>
      <c r="W284" s="1">
        <v>35</v>
      </c>
      <c r="X284" s="1">
        <v>2</v>
      </c>
      <c r="Y284" s="1">
        <v>4</v>
      </c>
      <c r="Z284" s="1">
        <v>2</v>
      </c>
      <c r="AA284" s="1">
        <v>0</v>
      </c>
    </row>
    <row r="285" spans="1:27" x14ac:dyDescent="0.2">
      <c r="A285" s="1" t="s">
        <v>57</v>
      </c>
      <c r="B285" s="1" t="s">
        <v>29</v>
      </c>
      <c r="C285" s="1" t="s">
        <v>30</v>
      </c>
      <c r="D285" s="1" t="s">
        <v>32</v>
      </c>
      <c r="E285" s="1" t="s">
        <v>35</v>
      </c>
      <c r="F285" s="1">
        <v>55.599299000000002</v>
      </c>
      <c r="G285" s="1">
        <v>-133.157644</v>
      </c>
      <c r="H285" s="3">
        <v>43268</v>
      </c>
      <c r="I285" s="2">
        <v>0.48333333299999998</v>
      </c>
      <c r="J285" s="1">
        <v>1</v>
      </c>
      <c r="K285" s="1">
        <v>9</v>
      </c>
      <c r="M285" s="1">
        <v>410</v>
      </c>
      <c r="N285" s="1">
        <v>-1.1000000000000001</v>
      </c>
      <c r="P285" s="1">
        <v>-1.1000000000000001</v>
      </c>
      <c r="Q285" s="1">
        <v>130</v>
      </c>
      <c r="R285" s="1">
        <v>240</v>
      </c>
      <c r="S285" s="1">
        <v>344</v>
      </c>
      <c r="T285" s="1">
        <v>372</v>
      </c>
      <c r="U285" s="1">
        <v>398</v>
      </c>
      <c r="V285" s="1">
        <v>72</v>
      </c>
      <c r="W285" s="1">
        <v>46</v>
      </c>
      <c r="X285" s="1">
        <v>6</v>
      </c>
      <c r="Y285" s="1">
        <v>2</v>
      </c>
      <c r="Z285" s="1">
        <v>2</v>
      </c>
      <c r="AA285" s="1">
        <v>0</v>
      </c>
    </row>
    <row r="286" spans="1:27" x14ac:dyDescent="0.2">
      <c r="A286" s="1" t="s">
        <v>57</v>
      </c>
      <c r="B286" s="1" t="s">
        <v>29</v>
      </c>
      <c r="C286" s="1" t="s">
        <v>30</v>
      </c>
      <c r="D286" s="1" t="s">
        <v>32</v>
      </c>
      <c r="E286" s="1" t="s">
        <v>35</v>
      </c>
      <c r="F286" s="1">
        <v>55.599299000000002</v>
      </c>
      <c r="G286" s="1">
        <v>-133.157644</v>
      </c>
      <c r="H286" s="3">
        <v>43268</v>
      </c>
      <c r="I286" s="2">
        <v>0.48333333299999998</v>
      </c>
      <c r="J286" s="1">
        <v>1</v>
      </c>
      <c r="K286" s="1">
        <v>10</v>
      </c>
      <c r="M286" s="1">
        <v>410</v>
      </c>
      <c r="N286" s="1">
        <v>-1.1000000000000001</v>
      </c>
      <c r="P286" s="1">
        <v>-1.1000000000000001</v>
      </c>
      <c r="Q286" s="1">
        <v>135</v>
      </c>
      <c r="R286" s="1">
        <v>230</v>
      </c>
      <c r="S286" s="1">
        <v>343</v>
      </c>
      <c r="T286" s="1">
        <v>362</v>
      </c>
      <c r="U286" s="1">
        <v>280</v>
      </c>
      <c r="V286" s="1">
        <v>58</v>
      </c>
      <c r="W286" s="1">
        <v>25</v>
      </c>
      <c r="X286" s="1">
        <v>15</v>
      </c>
      <c r="Y286" s="1">
        <v>3</v>
      </c>
      <c r="Z286" s="1">
        <v>6</v>
      </c>
      <c r="AA286" s="1">
        <v>0</v>
      </c>
    </row>
    <row r="287" spans="1:27" x14ac:dyDescent="0.2">
      <c r="A287" s="1" t="s">
        <v>57</v>
      </c>
      <c r="B287" s="1" t="s">
        <v>29</v>
      </c>
      <c r="C287" s="1" t="s">
        <v>30</v>
      </c>
      <c r="D287" s="1" t="s">
        <v>32</v>
      </c>
      <c r="E287" s="1" t="s">
        <v>35</v>
      </c>
      <c r="F287" s="1">
        <v>55.599299000000002</v>
      </c>
      <c r="G287" s="1">
        <v>-133.157644</v>
      </c>
      <c r="H287" s="3">
        <v>43268</v>
      </c>
      <c r="I287" s="2">
        <v>0.48333333299999998</v>
      </c>
      <c r="J287" s="1">
        <v>1</v>
      </c>
      <c r="K287" s="1">
        <v>11</v>
      </c>
      <c r="M287" s="1">
        <v>410</v>
      </c>
      <c r="N287" s="1">
        <v>-1.1000000000000001</v>
      </c>
      <c r="P287" s="1">
        <v>-1.1000000000000001</v>
      </c>
      <c r="R287" s="1">
        <v>233</v>
      </c>
      <c r="S287" s="1">
        <v>350</v>
      </c>
      <c r="T287" s="1">
        <v>375</v>
      </c>
      <c r="U287" s="1">
        <v>305</v>
      </c>
      <c r="V287" s="1">
        <v>60</v>
      </c>
      <c r="W287" s="1">
        <v>56</v>
      </c>
      <c r="X287" s="1">
        <v>15</v>
      </c>
      <c r="Y287" s="1">
        <v>3</v>
      </c>
      <c r="Z287" s="1">
        <v>1</v>
      </c>
      <c r="AA287" s="1">
        <v>2</v>
      </c>
    </row>
    <row r="288" spans="1:27" x14ac:dyDescent="0.2">
      <c r="A288" s="1" t="s">
        <v>58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55.264232</v>
      </c>
      <c r="G288" s="1">
        <v>-132.99431799999999</v>
      </c>
      <c r="H288" s="3">
        <v>43278</v>
      </c>
      <c r="I288" s="2">
        <v>0.33958333299999999</v>
      </c>
      <c r="J288" s="1">
        <v>1</v>
      </c>
      <c r="K288" s="1">
        <v>1</v>
      </c>
      <c r="L288" s="1">
        <v>442</v>
      </c>
      <c r="M288" s="1">
        <v>442.8</v>
      </c>
      <c r="N288" s="1">
        <v>-0.78</v>
      </c>
      <c r="O288" s="1">
        <v>-0.78</v>
      </c>
      <c r="P288" s="1">
        <v>-0.78</v>
      </c>
      <c r="Q288" s="1">
        <v>158</v>
      </c>
      <c r="R288" s="1">
        <v>321</v>
      </c>
      <c r="S288" s="1">
        <v>410</v>
      </c>
      <c r="T288" s="1">
        <v>428</v>
      </c>
      <c r="U288" s="1">
        <v>187</v>
      </c>
      <c r="V288" s="1">
        <v>118</v>
      </c>
      <c r="W288" s="1">
        <v>68</v>
      </c>
      <c r="X288" s="1">
        <v>13</v>
      </c>
      <c r="Y288" s="1">
        <v>3</v>
      </c>
      <c r="Z288" s="1">
        <v>2</v>
      </c>
      <c r="AA288" s="1">
        <v>0</v>
      </c>
    </row>
    <row r="289" spans="1:27" x14ac:dyDescent="0.2">
      <c r="A289" s="1" t="s">
        <v>58</v>
      </c>
      <c r="B289" s="1" t="s">
        <v>25</v>
      </c>
      <c r="C289" s="1" t="s">
        <v>25</v>
      </c>
      <c r="D289" s="1" t="s">
        <v>26</v>
      </c>
      <c r="E289" s="1" t="s">
        <v>33</v>
      </c>
      <c r="F289" s="1">
        <v>55.264232</v>
      </c>
      <c r="G289" s="1">
        <v>-132.99431799999999</v>
      </c>
      <c r="H289" s="3">
        <v>43278</v>
      </c>
      <c r="I289" s="2">
        <v>0.33958333299999999</v>
      </c>
      <c r="J289" s="1">
        <v>1</v>
      </c>
      <c r="K289" s="1">
        <v>2</v>
      </c>
      <c r="L289" s="1">
        <v>445</v>
      </c>
      <c r="M289" s="1">
        <v>442.8</v>
      </c>
      <c r="N289" s="1">
        <v>-0.78</v>
      </c>
      <c r="O289" s="1">
        <v>-0.78</v>
      </c>
      <c r="P289" s="1">
        <v>-0.78</v>
      </c>
      <c r="Q289" s="1">
        <v>137</v>
      </c>
      <c r="R289" s="1">
        <v>318</v>
      </c>
      <c r="S289" s="1">
        <v>394</v>
      </c>
      <c r="T289" s="1">
        <v>411</v>
      </c>
      <c r="U289" s="1">
        <v>273</v>
      </c>
      <c r="V289" s="1">
        <v>102</v>
      </c>
      <c r="W289" s="1">
        <v>20</v>
      </c>
      <c r="X289" s="1">
        <v>2</v>
      </c>
      <c r="Y289" s="1">
        <v>1</v>
      </c>
      <c r="Z289" s="1">
        <v>1</v>
      </c>
      <c r="AA289" s="1">
        <v>0</v>
      </c>
    </row>
    <row r="290" spans="1:27" x14ac:dyDescent="0.2">
      <c r="A290" s="1" t="s">
        <v>58</v>
      </c>
      <c r="B290" s="1" t="s">
        <v>25</v>
      </c>
      <c r="C290" s="1" t="s">
        <v>25</v>
      </c>
      <c r="D290" s="1" t="s">
        <v>26</v>
      </c>
      <c r="E290" s="1" t="s">
        <v>33</v>
      </c>
      <c r="F290" s="1">
        <v>55.264232</v>
      </c>
      <c r="G290" s="1">
        <v>-132.99431799999999</v>
      </c>
      <c r="H290" s="3">
        <v>43278</v>
      </c>
      <c r="I290" s="2">
        <v>0.33958333299999999</v>
      </c>
      <c r="J290" s="1">
        <v>1</v>
      </c>
      <c r="K290" s="1">
        <v>3</v>
      </c>
      <c r="L290" s="1">
        <v>441</v>
      </c>
      <c r="M290" s="1">
        <v>442.8</v>
      </c>
      <c r="N290" s="1">
        <v>-0.78</v>
      </c>
      <c r="O290" s="1">
        <v>-0.78</v>
      </c>
      <c r="P290" s="1">
        <v>-0.78</v>
      </c>
      <c r="Q290" s="1">
        <v>156</v>
      </c>
      <c r="R290" s="1">
        <v>314</v>
      </c>
      <c r="S290" s="1">
        <v>371</v>
      </c>
      <c r="T290" s="1">
        <v>414</v>
      </c>
      <c r="U290" s="1">
        <v>730</v>
      </c>
      <c r="V290" s="1">
        <v>105</v>
      </c>
      <c r="W290" s="1">
        <v>35</v>
      </c>
      <c r="X290" s="1">
        <v>37</v>
      </c>
      <c r="Y290" s="1">
        <v>2</v>
      </c>
      <c r="Z290" s="1">
        <v>0</v>
      </c>
      <c r="AA290" s="1">
        <v>0</v>
      </c>
    </row>
    <row r="291" spans="1:27" x14ac:dyDescent="0.2">
      <c r="A291" s="1" t="s">
        <v>58</v>
      </c>
      <c r="B291" s="1" t="s">
        <v>25</v>
      </c>
      <c r="C291" s="1" t="s">
        <v>25</v>
      </c>
      <c r="D291" s="1" t="s">
        <v>26</v>
      </c>
      <c r="E291" s="1" t="s">
        <v>33</v>
      </c>
      <c r="F291" s="1">
        <v>55.264232</v>
      </c>
      <c r="G291" s="1">
        <v>-132.99431799999999</v>
      </c>
      <c r="H291" s="3">
        <v>43278</v>
      </c>
      <c r="I291" s="2">
        <v>0.33958333299999999</v>
      </c>
      <c r="J291" s="1">
        <v>1</v>
      </c>
      <c r="K291" s="1">
        <v>4</v>
      </c>
      <c r="L291" s="1">
        <v>442</v>
      </c>
      <c r="M291" s="1">
        <v>442.8</v>
      </c>
      <c r="N291" s="1">
        <v>-0.78</v>
      </c>
      <c r="O291" s="1">
        <v>-0.78</v>
      </c>
      <c r="P291" s="1">
        <v>-0.78</v>
      </c>
      <c r="Q291" s="1">
        <v>146</v>
      </c>
      <c r="R291" s="1">
        <v>317</v>
      </c>
      <c r="S291" s="1">
        <v>363</v>
      </c>
      <c r="T291" s="1">
        <v>420</v>
      </c>
      <c r="U291" s="1">
        <v>1105</v>
      </c>
      <c r="V291" s="1">
        <v>121</v>
      </c>
      <c r="W291" s="1">
        <v>96</v>
      </c>
      <c r="X291" s="1">
        <v>5</v>
      </c>
      <c r="Y291" s="1">
        <v>1</v>
      </c>
      <c r="Z291" s="1">
        <v>2</v>
      </c>
      <c r="AA291" s="1">
        <v>0</v>
      </c>
    </row>
    <row r="292" spans="1:27" x14ac:dyDescent="0.2">
      <c r="A292" s="1" t="s">
        <v>58</v>
      </c>
      <c r="B292" s="1" t="s">
        <v>25</v>
      </c>
      <c r="C292" s="1" t="s">
        <v>25</v>
      </c>
      <c r="D292" s="1" t="s">
        <v>26</v>
      </c>
      <c r="E292" s="1" t="s">
        <v>33</v>
      </c>
      <c r="F292" s="1">
        <v>55.264232</v>
      </c>
      <c r="G292" s="1">
        <v>-132.99431799999999</v>
      </c>
      <c r="H292" s="3">
        <v>43278</v>
      </c>
      <c r="I292" s="2">
        <v>0.33958333299999999</v>
      </c>
      <c r="J292" s="1">
        <v>1</v>
      </c>
      <c r="K292" s="1">
        <v>5</v>
      </c>
      <c r="L292" s="1">
        <v>444</v>
      </c>
      <c r="M292" s="1">
        <v>442.8</v>
      </c>
      <c r="N292" s="1">
        <v>-0.78</v>
      </c>
      <c r="O292" s="1">
        <v>-0.78</v>
      </c>
      <c r="P292" s="1">
        <v>-0.78</v>
      </c>
      <c r="Q292" s="1">
        <v>147</v>
      </c>
      <c r="R292" s="1">
        <v>315</v>
      </c>
      <c r="S292" s="1">
        <v>352</v>
      </c>
      <c r="T292" s="1">
        <v>420</v>
      </c>
      <c r="U292" s="1">
        <v>1332</v>
      </c>
      <c r="V292" s="1">
        <v>92</v>
      </c>
      <c r="W292" s="1">
        <v>62</v>
      </c>
      <c r="X292" s="1">
        <v>23</v>
      </c>
      <c r="Y292" s="1">
        <v>1</v>
      </c>
      <c r="Z292" s="1">
        <v>0</v>
      </c>
      <c r="AA292" s="1">
        <v>0</v>
      </c>
    </row>
    <row r="293" spans="1:27" x14ac:dyDescent="0.2">
      <c r="A293" s="1" t="s">
        <v>58</v>
      </c>
      <c r="B293" s="1" t="s">
        <v>25</v>
      </c>
      <c r="C293" s="1" t="s">
        <v>25</v>
      </c>
      <c r="D293" s="1" t="s">
        <v>26</v>
      </c>
      <c r="E293" s="1" t="s">
        <v>33</v>
      </c>
      <c r="F293" s="1">
        <v>55.264232</v>
      </c>
      <c r="G293" s="1">
        <v>-132.99431799999999</v>
      </c>
      <c r="H293" s="3">
        <v>43278</v>
      </c>
      <c r="I293" s="2">
        <v>0.33958333299999999</v>
      </c>
      <c r="J293" s="1">
        <v>1</v>
      </c>
      <c r="K293" s="1">
        <v>6</v>
      </c>
      <c r="L293" s="1">
        <v>442</v>
      </c>
      <c r="M293" s="1">
        <v>442.8</v>
      </c>
      <c r="N293" s="1">
        <v>-0.78</v>
      </c>
      <c r="O293" s="1">
        <v>-0.78</v>
      </c>
      <c r="P293" s="1">
        <v>-0.78</v>
      </c>
      <c r="Q293" s="1">
        <v>150</v>
      </c>
      <c r="R293" s="1">
        <v>314</v>
      </c>
      <c r="S293" s="1">
        <v>346</v>
      </c>
      <c r="T293" s="1">
        <v>416</v>
      </c>
      <c r="U293" s="1">
        <v>1308</v>
      </c>
      <c r="V293" s="1">
        <v>139</v>
      </c>
      <c r="W293" s="1">
        <v>85</v>
      </c>
      <c r="X293" s="1">
        <v>40</v>
      </c>
      <c r="Y293" s="1">
        <v>3</v>
      </c>
      <c r="Z293" s="1">
        <v>3</v>
      </c>
      <c r="AA293" s="1">
        <v>0</v>
      </c>
    </row>
    <row r="294" spans="1:27" x14ac:dyDescent="0.2">
      <c r="A294" s="1" t="s">
        <v>58</v>
      </c>
      <c r="B294" s="1" t="s">
        <v>25</v>
      </c>
      <c r="C294" s="1" t="s">
        <v>25</v>
      </c>
      <c r="D294" s="1" t="s">
        <v>26</v>
      </c>
      <c r="E294" s="1" t="s">
        <v>33</v>
      </c>
      <c r="F294" s="1">
        <v>55.264232</v>
      </c>
      <c r="G294" s="1">
        <v>-132.99431799999999</v>
      </c>
      <c r="H294" s="3">
        <v>43278</v>
      </c>
      <c r="I294" s="2">
        <v>0.33958333299999999</v>
      </c>
      <c r="J294" s="1">
        <v>1</v>
      </c>
      <c r="K294" s="1">
        <v>7</v>
      </c>
      <c r="L294" s="1">
        <v>443</v>
      </c>
      <c r="M294" s="1">
        <v>442.8</v>
      </c>
      <c r="N294" s="1">
        <v>-0.78</v>
      </c>
      <c r="O294" s="1">
        <v>-0.78</v>
      </c>
      <c r="P294" s="1">
        <v>-0.78</v>
      </c>
      <c r="Q294" s="1">
        <v>135</v>
      </c>
      <c r="R294" s="1">
        <v>309</v>
      </c>
      <c r="S294" s="1">
        <v>338</v>
      </c>
      <c r="T294" s="1">
        <v>422</v>
      </c>
      <c r="U294" s="1">
        <v>1629</v>
      </c>
      <c r="V294" s="1">
        <v>73</v>
      </c>
      <c r="W294" s="1">
        <v>56</v>
      </c>
      <c r="X294" s="1">
        <v>28</v>
      </c>
      <c r="Y294" s="1">
        <v>2</v>
      </c>
      <c r="Z294" s="1">
        <v>0</v>
      </c>
      <c r="AA294" s="1">
        <v>0</v>
      </c>
    </row>
    <row r="295" spans="1:27" x14ac:dyDescent="0.2">
      <c r="A295" s="1" t="s">
        <v>58</v>
      </c>
      <c r="B295" s="1" t="s">
        <v>25</v>
      </c>
      <c r="C295" s="1" t="s">
        <v>25</v>
      </c>
      <c r="D295" s="1" t="s">
        <v>26</v>
      </c>
      <c r="E295" s="1" t="s">
        <v>33</v>
      </c>
      <c r="F295" s="1">
        <v>55.264232</v>
      </c>
      <c r="G295" s="1">
        <v>-132.99431799999999</v>
      </c>
      <c r="H295" s="3">
        <v>43278</v>
      </c>
      <c r="I295" s="2">
        <v>0.33958333299999999</v>
      </c>
      <c r="J295" s="1">
        <v>1</v>
      </c>
      <c r="K295" s="1">
        <v>8</v>
      </c>
      <c r="L295" s="1">
        <v>443</v>
      </c>
      <c r="M295" s="1">
        <v>442.8</v>
      </c>
      <c r="N295" s="1">
        <v>-0.78</v>
      </c>
      <c r="O295" s="1">
        <v>-0.78</v>
      </c>
      <c r="P295" s="1">
        <v>-0.78</v>
      </c>
      <c r="Q295" s="1">
        <v>136</v>
      </c>
      <c r="R295" s="1">
        <v>302</v>
      </c>
      <c r="S295" s="1">
        <v>333</v>
      </c>
      <c r="T295" s="1">
        <v>412</v>
      </c>
      <c r="U295" s="1">
        <v>1570</v>
      </c>
      <c r="V295" s="1">
        <v>103</v>
      </c>
      <c r="W295" s="1">
        <v>102</v>
      </c>
      <c r="X295" s="1">
        <v>59</v>
      </c>
      <c r="Y295" s="1">
        <v>1</v>
      </c>
      <c r="Z295" s="1">
        <v>2</v>
      </c>
      <c r="AA295" s="1">
        <v>1</v>
      </c>
    </row>
    <row r="296" spans="1:27" x14ac:dyDescent="0.2">
      <c r="A296" s="1" t="s">
        <v>58</v>
      </c>
      <c r="B296" s="1" t="s">
        <v>25</v>
      </c>
      <c r="C296" s="1" t="s">
        <v>25</v>
      </c>
      <c r="D296" s="1" t="s">
        <v>26</v>
      </c>
      <c r="E296" s="1" t="s">
        <v>33</v>
      </c>
      <c r="F296" s="1">
        <v>55.264232</v>
      </c>
      <c r="G296" s="1">
        <v>-132.99431799999999</v>
      </c>
      <c r="H296" s="3">
        <v>43278</v>
      </c>
      <c r="I296" s="2">
        <v>0.33958333299999999</v>
      </c>
      <c r="J296" s="1">
        <v>1</v>
      </c>
      <c r="K296" s="1">
        <v>9</v>
      </c>
      <c r="L296" s="1">
        <v>442</v>
      </c>
      <c r="M296" s="1">
        <v>442.8</v>
      </c>
      <c r="N296" s="1">
        <v>-0.78</v>
      </c>
      <c r="O296" s="1">
        <v>-0.78</v>
      </c>
      <c r="P296" s="1">
        <v>-0.78</v>
      </c>
      <c r="Q296" s="1">
        <v>141</v>
      </c>
      <c r="R296" s="1">
        <v>293</v>
      </c>
      <c r="S296" s="1">
        <v>331</v>
      </c>
      <c r="T296" s="1">
        <v>414</v>
      </c>
      <c r="U296" s="1">
        <v>1832</v>
      </c>
      <c r="V296" s="1">
        <v>97</v>
      </c>
      <c r="W296" s="1">
        <v>73</v>
      </c>
      <c r="X296" s="1">
        <v>32</v>
      </c>
      <c r="Y296" s="1">
        <v>0</v>
      </c>
      <c r="Z296" s="1">
        <v>4</v>
      </c>
      <c r="AA296" s="1">
        <v>2</v>
      </c>
    </row>
    <row r="297" spans="1:27" x14ac:dyDescent="0.2">
      <c r="A297" s="1" t="s">
        <v>58</v>
      </c>
      <c r="B297" s="1" t="s">
        <v>25</v>
      </c>
      <c r="C297" s="1" t="s">
        <v>25</v>
      </c>
      <c r="D297" s="1" t="s">
        <v>26</v>
      </c>
      <c r="E297" s="1" t="s">
        <v>33</v>
      </c>
      <c r="F297" s="1">
        <v>55.264232</v>
      </c>
      <c r="G297" s="1">
        <v>-132.99431799999999</v>
      </c>
      <c r="H297" s="3">
        <v>43278</v>
      </c>
      <c r="I297" s="2">
        <v>0.33958333299999999</v>
      </c>
      <c r="J297" s="1">
        <v>1</v>
      </c>
      <c r="K297" s="1">
        <v>10</v>
      </c>
      <c r="L297" s="1">
        <v>444</v>
      </c>
      <c r="M297" s="1">
        <v>442.8</v>
      </c>
      <c r="N297" s="1">
        <v>-0.78</v>
      </c>
      <c r="O297" s="1">
        <v>-0.78</v>
      </c>
      <c r="P297" s="1">
        <v>-0.78</v>
      </c>
      <c r="Q297" s="1">
        <v>164</v>
      </c>
      <c r="S297" s="1">
        <v>335</v>
      </c>
      <c r="T297" s="1">
        <v>408</v>
      </c>
      <c r="U297" s="1">
        <v>1605</v>
      </c>
      <c r="V297" s="1">
        <v>100</v>
      </c>
      <c r="W297" s="1">
        <v>55</v>
      </c>
      <c r="X297" s="1">
        <v>23</v>
      </c>
      <c r="Y297" s="1">
        <v>0</v>
      </c>
      <c r="Z297" s="1">
        <v>3</v>
      </c>
      <c r="AA297" s="1">
        <v>1</v>
      </c>
    </row>
    <row r="298" spans="1:27" x14ac:dyDescent="0.2">
      <c r="A298" s="1" t="s">
        <v>58</v>
      </c>
      <c r="B298" s="1" t="s">
        <v>25</v>
      </c>
      <c r="C298" s="1" t="s">
        <v>25</v>
      </c>
      <c r="D298" s="1" t="s">
        <v>26</v>
      </c>
      <c r="E298" s="1" t="s">
        <v>33</v>
      </c>
      <c r="F298" s="1">
        <v>55.264232</v>
      </c>
      <c r="G298" s="1">
        <v>-132.99431799999999</v>
      </c>
      <c r="H298" s="3">
        <v>43278</v>
      </c>
      <c r="I298" s="2">
        <v>0.33958333299999999</v>
      </c>
      <c r="J298" s="1">
        <v>1</v>
      </c>
      <c r="K298" s="1">
        <v>11</v>
      </c>
      <c r="M298" s="1">
        <v>442.8</v>
      </c>
      <c r="N298" s="1">
        <v>-0.78</v>
      </c>
      <c r="O298" s="1">
        <v>-0.78</v>
      </c>
      <c r="P298" s="1">
        <v>-0.78</v>
      </c>
      <c r="S298" s="1">
        <v>336</v>
      </c>
      <c r="T298" s="1">
        <v>414</v>
      </c>
      <c r="U298" s="1">
        <v>1947</v>
      </c>
      <c r="V298" s="1">
        <v>110</v>
      </c>
      <c r="W298" s="1">
        <v>59</v>
      </c>
      <c r="X298" s="1">
        <v>4</v>
      </c>
      <c r="Y298" s="1">
        <v>3</v>
      </c>
      <c r="Z298" s="1">
        <v>2</v>
      </c>
      <c r="AA298" s="1">
        <v>0</v>
      </c>
    </row>
    <row r="299" spans="1:27" x14ac:dyDescent="0.2">
      <c r="A299" s="1" t="s">
        <v>59</v>
      </c>
      <c r="B299" s="1" t="s">
        <v>29</v>
      </c>
      <c r="C299" s="1" t="s">
        <v>30</v>
      </c>
      <c r="D299" s="1" t="s">
        <v>26</v>
      </c>
      <c r="E299" s="1" t="s">
        <v>33</v>
      </c>
      <c r="F299" s="1">
        <v>55.485686999999999</v>
      </c>
      <c r="G299" s="1">
        <v>-133.17444699999999</v>
      </c>
      <c r="H299" s="3">
        <v>43276</v>
      </c>
      <c r="I299" s="2">
        <v>0.25486111099999997</v>
      </c>
      <c r="J299" s="1">
        <v>1</v>
      </c>
      <c r="K299" s="1">
        <v>1</v>
      </c>
      <c r="L299" s="1">
        <v>358</v>
      </c>
      <c r="M299" s="1">
        <v>357.5</v>
      </c>
      <c r="N299" s="1">
        <v>-0.19</v>
      </c>
      <c r="P299" s="1">
        <v>-0.41499999999999998</v>
      </c>
      <c r="Q299" s="1">
        <v>144</v>
      </c>
      <c r="R299" s="1">
        <v>208</v>
      </c>
      <c r="S299" s="1">
        <v>316</v>
      </c>
      <c r="T299" s="1">
        <v>318</v>
      </c>
      <c r="U299" s="1">
        <v>588</v>
      </c>
      <c r="V299" s="1">
        <v>91</v>
      </c>
      <c r="W299" s="1">
        <v>96</v>
      </c>
      <c r="X299" s="1">
        <v>8</v>
      </c>
      <c r="Y299" s="1">
        <v>4</v>
      </c>
      <c r="Z299" s="1">
        <v>4</v>
      </c>
      <c r="AA299" s="1">
        <v>0</v>
      </c>
    </row>
    <row r="300" spans="1:27" x14ac:dyDescent="0.2">
      <c r="A300" s="1" t="s">
        <v>59</v>
      </c>
      <c r="B300" s="1" t="s">
        <v>29</v>
      </c>
      <c r="C300" s="1" t="s">
        <v>30</v>
      </c>
      <c r="D300" s="1" t="s">
        <v>26</v>
      </c>
      <c r="E300" s="1" t="s">
        <v>33</v>
      </c>
      <c r="F300" s="1">
        <v>55.485686999999999</v>
      </c>
      <c r="G300" s="1">
        <v>-133.17444699999999</v>
      </c>
      <c r="H300" s="3">
        <v>43276</v>
      </c>
      <c r="I300" s="2">
        <v>0.25486111099999997</v>
      </c>
      <c r="J300" s="1">
        <v>1</v>
      </c>
      <c r="K300" s="1">
        <v>2</v>
      </c>
      <c r="L300" s="1">
        <v>357</v>
      </c>
      <c r="M300" s="1">
        <v>357.5</v>
      </c>
      <c r="N300" s="1">
        <v>-0.19</v>
      </c>
      <c r="P300" s="1">
        <v>-0.41499999999999998</v>
      </c>
      <c r="Q300" s="1">
        <v>143</v>
      </c>
      <c r="R300" s="1">
        <v>209</v>
      </c>
      <c r="S300" s="1">
        <v>320</v>
      </c>
      <c r="T300" s="1">
        <v>323</v>
      </c>
      <c r="U300" s="1">
        <v>440</v>
      </c>
      <c r="V300" s="1">
        <v>86</v>
      </c>
      <c r="W300" s="1">
        <v>82</v>
      </c>
      <c r="X300" s="1">
        <v>2</v>
      </c>
      <c r="Y300" s="1">
        <v>5</v>
      </c>
      <c r="Z300" s="1">
        <v>4</v>
      </c>
      <c r="AA300" s="1">
        <v>0</v>
      </c>
    </row>
    <row r="301" spans="1:27" x14ac:dyDescent="0.2">
      <c r="A301" s="1" t="s">
        <v>59</v>
      </c>
      <c r="B301" s="1" t="s">
        <v>29</v>
      </c>
      <c r="C301" s="1" t="s">
        <v>30</v>
      </c>
      <c r="D301" s="1" t="s">
        <v>26</v>
      </c>
      <c r="E301" s="1" t="s">
        <v>33</v>
      </c>
      <c r="F301" s="1">
        <v>55.485686999999999</v>
      </c>
      <c r="G301" s="1">
        <v>-133.17444699999999</v>
      </c>
      <c r="H301" s="3">
        <v>43276</v>
      </c>
      <c r="I301" s="2">
        <v>0.25486111099999997</v>
      </c>
      <c r="J301" s="1">
        <v>1</v>
      </c>
      <c r="K301" s="1">
        <v>3</v>
      </c>
      <c r="L301" s="1">
        <v>357</v>
      </c>
      <c r="M301" s="1">
        <v>357.5</v>
      </c>
      <c r="N301" s="1">
        <v>-0.19</v>
      </c>
      <c r="P301" s="1">
        <v>-0.41499999999999998</v>
      </c>
      <c r="Q301" s="1">
        <v>145</v>
      </c>
      <c r="R301" s="1">
        <v>204</v>
      </c>
      <c r="S301" s="1">
        <v>321</v>
      </c>
      <c r="T301" s="1">
        <v>327</v>
      </c>
      <c r="U301" s="1">
        <v>349</v>
      </c>
      <c r="V301" s="1">
        <v>17</v>
      </c>
      <c r="W301" s="1">
        <v>127</v>
      </c>
      <c r="Y301" s="1">
        <v>1</v>
      </c>
      <c r="Z301" s="1">
        <v>0</v>
      </c>
    </row>
    <row r="302" spans="1:27" x14ac:dyDescent="0.2">
      <c r="A302" s="1" t="s">
        <v>59</v>
      </c>
      <c r="B302" s="1" t="s">
        <v>29</v>
      </c>
      <c r="C302" s="1" t="s">
        <v>30</v>
      </c>
      <c r="D302" s="1" t="s">
        <v>26</v>
      </c>
      <c r="E302" s="1" t="s">
        <v>33</v>
      </c>
      <c r="F302" s="1">
        <v>55.485686999999999</v>
      </c>
      <c r="G302" s="1">
        <v>-133.17444699999999</v>
      </c>
      <c r="H302" s="3">
        <v>43276</v>
      </c>
      <c r="I302" s="2">
        <v>0.25486111099999997</v>
      </c>
      <c r="J302" s="1">
        <v>1</v>
      </c>
      <c r="K302" s="1">
        <v>4</v>
      </c>
      <c r="L302" s="1">
        <v>358</v>
      </c>
      <c r="M302" s="1">
        <v>357.5</v>
      </c>
      <c r="N302" s="1">
        <v>-0.19</v>
      </c>
      <c r="P302" s="1">
        <v>-0.41499999999999998</v>
      </c>
      <c r="Q302" s="1">
        <v>140</v>
      </c>
      <c r="R302" s="1">
        <v>205</v>
      </c>
      <c r="S302" s="1">
        <v>324</v>
      </c>
      <c r="T302" s="1">
        <v>330</v>
      </c>
      <c r="U302" s="1">
        <v>421</v>
      </c>
      <c r="V302" s="1">
        <v>149</v>
      </c>
      <c r="W302" s="1">
        <v>115</v>
      </c>
      <c r="X302" s="1">
        <v>4</v>
      </c>
      <c r="Y302" s="1">
        <v>13</v>
      </c>
      <c r="Z302" s="1">
        <v>3</v>
      </c>
      <c r="AA302" s="1">
        <v>0</v>
      </c>
    </row>
    <row r="303" spans="1:27" x14ac:dyDescent="0.2">
      <c r="A303" s="1" t="s">
        <v>59</v>
      </c>
      <c r="B303" s="1" t="s">
        <v>29</v>
      </c>
      <c r="C303" s="1" t="s">
        <v>30</v>
      </c>
      <c r="D303" s="1" t="s">
        <v>26</v>
      </c>
      <c r="E303" s="1" t="s">
        <v>33</v>
      </c>
      <c r="F303" s="1">
        <v>55.485686999999999</v>
      </c>
      <c r="G303" s="1">
        <v>-133.17444699999999</v>
      </c>
      <c r="H303" s="3">
        <v>43276</v>
      </c>
      <c r="I303" s="2">
        <v>0.25486111099999997</v>
      </c>
      <c r="J303" s="1">
        <v>1</v>
      </c>
      <c r="K303" s="1">
        <v>5</v>
      </c>
      <c r="L303" s="1">
        <v>356</v>
      </c>
      <c r="M303" s="1">
        <v>357.5</v>
      </c>
      <c r="N303" s="1">
        <v>-0.19</v>
      </c>
      <c r="P303" s="1">
        <v>-0.41499999999999998</v>
      </c>
      <c r="Q303" s="1">
        <v>148</v>
      </c>
      <c r="R303" s="1">
        <v>206</v>
      </c>
      <c r="S303" s="1">
        <v>323</v>
      </c>
      <c r="T303" s="1">
        <v>339</v>
      </c>
      <c r="U303" s="1">
        <v>390</v>
      </c>
      <c r="V303" s="1">
        <v>64</v>
      </c>
      <c r="W303" s="1">
        <v>83</v>
      </c>
      <c r="X303" s="1">
        <v>17</v>
      </c>
      <c r="Y303" s="1">
        <v>4</v>
      </c>
      <c r="Z303" s="1">
        <v>1</v>
      </c>
      <c r="AA303" s="1">
        <v>2</v>
      </c>
    </row>
    <row r="304" spans="1:27" x14ac:dyDescent="0.2">
      <c r="A304" s="1" t="s">
        <v>59</v>
      </c>
      <c r="B304" s="1" t="s">
        <v>29</v>
      </c>
      <c r="C304" s="1" t="s">
        <v>30</v>
      </c>
      <c r="D304" s="1" t="s">
        <v>26</v>
      </c>
      <c r="E304" s="1" t="s">
        <v>33</v>
      </c>
      <c r="F304" s="1">
        <v>55.485686999999999</v>
      </c>
      <c r="G304" s="1">
        <v>-133.17444699999999</v>
      </c>
      <c r="H304" s="3">
        <v>43276</v>
      </c>
      <c r="I304" s="2">
        <v>0.25486111099999997</v>
      </c>
      <c r="J304" s="1">
        <v>1</v>
      </c>
      <c r="K304" s="1">
        <v>6</v>
      </c>
      <c r="L304" s="1">
        <v>357</v>
      </c>
      <c r="M304" s="1">
        <v>357.5</v>
      </c>
      <c r="N304" s="1">
        <v>-0.19</v>
      </c>
      <c r="P304" s="1">
        <v>-0.41499999999999998</v>
      </c>
      <c r="Q304" s="1">
        <v>153</v>
      </c>
      <c r="R304" s="1">
        <v>205</v>
      </c>
      <c r="S304" s="1">
        <v>315</v>
      </c>
      <c r="T304" s="1">
        <v>322</v>
      </c>
      <c r="U304" s="1">
        <v>448</v>
      </c>
      <c r="V304" s="1">
        <v>98</v>
      </c>
      <c r="W304" s="1">
        <v>55</v>
      </c>
      <c r="X304" s="1">
        <v>17</v>
      </c>
      <c r="Y304" s="1">
        <v>8</v>
      </c>
      <c r="Z304" s="1">
        <v>1</v>
      </c>
      <c r="AA304" s="1">
        <v>1</v>
      </c>
    </row>
    <row r="305" spans="1:27" x14ac:dyDescent="0.2">
      <c r="A305" s="1" t="s">
        <v>59</v>
      </c>
      <c r="B305" s="1" t="s">
        <v>29</v>
      </c>
      <c r="C305" s="1" t="s">
        <v>30</v>
      </c>
      <c r="D305" s="1" t="s">
        <v>26</v>
      </c>
      <c r="E305" s="1" t="s">
        <v>33</v>
      </c>
      <c r="F305" s="1">
        <v>55.485686999999999</v>
      </c>
      <c r="G305" s="1">
        <v>-133.17444699999999</v>
      </c>
      <c r="H305" s="3">
        <v>43276</v>
      </c>
      <c r="I305" s="2">
        <v>0.25486111099999997</v>
      </c>
      <c r="J305" s="1">
        <v>1</v>
      </c>
      <c r="K305" s="1">
        <v>7</v>
      </c>
      <c r="L305" s="1">
        <v>359</v>
      </c>
      <c r="M305" s="1">
        <v>357.5</v>
      </c>
      <c r="N305" s="1">
        <v>-0.19</v>
      </c>
      <c r="P305" s="1">
        <v>-0.41499999999999998</v>
      </c>
      <c r="Q305" s="1">
        <v>152</v>
      </c>
      <c r="R305" s="1">
        <v>206</v>
      </c>
      <c r="S305" s="1">
        <v>311</v>
      </c>
      <c r="T305" s="1">
        <v>323</v>
      </c>
      <c r="U305" s="1">
        <v>564</v>
      </c>
      <c r="V305" s="1">
        <v>129</v>
      </c>
      <c r="W305" s="1">
        <v>87</v>
      </c>
      <c r="X305" s="1">
        <v>18</v>
      </c>
      <c r="Y305" s="1">
        <v>2</v>
      </c>
      <c r="Z305" s="1">
        <v>1</v>
      </c>
      <c r="AA305" s="1">
        <v>2</v>
      </c>
    </row>
    <row r="306" spans="1:27" x14ac:dyDescent="0.2">
      <c r="A306" s="1" t="s">
        <v>59</v>
      </c>
      <c r="B306" s="1" t="s">
        <v>29</v>
      </c>
      <c r="C306" s="1" t="s">
        <v>30</v>
      </c>
      <c r="D306" s="1" t="s">
        <v>26</v>
      </c>
      <c r="E306" s="1" t="s">
        <v>33</v>
      </c>
      <c r="F306" s="1">
        <v>55.485686999999999</v>
      </c>
      <c r="G306" s="1">
        <v>-133.17444699999999</v>
      </c>
      <c r="H306" s="3">
        <v>43276</v>
      </c>
      <c r="I306" s="2">
        <v>0.25486111099999997</v>
      </c>
      <c r="J306" s="1">
        <v>1</v>
      </c>
      <c r="K306" s="1">
        <v>8</v>
      </c>
      <c r="L306" s="1">
        <v>358</v>
      </c>
      <c r="M306" s="1">
        <v>357.5</v>
      </c>
      <c r="N306" s="1">
        <v>-0.19</v>
      </c>
      <c r="P306" s="1">
        <v>-0.41499999999999998</v>
      </c>
      <c r="Q306" s="1">
        <v>136</v>
      </c>
      <c r="R306" s="1">
        <v>202</v>
      </c>
      <c r="S306" s="1">
        <v>313</v>
      </c>
      <c r="T306" s="1">
        <v>321</v>
      </c>
      <c r="U306" s="1">
        <v>372</v>
      </c>
      <c r="V306" s="1">
        <v>74</v>
      </c>
      <c r="W306" s="1">
        <v>70</v>
      </c>
      <c r="X306" s="1">
        <v>18</v>
      </c>
      <c r="Y306" s="1">
        <v>1</v>
      </c>
      <c r="Z306" s="1">
        <v>2</v>
      </c>
      <c r="AA306" s="1">
        <v>0</v>
      </c>
    </row>
    <row r="307" spans="1:27" x14ac:dyDescent="0.2">
      <c r="A307" s="1" t="s">
        <v>59</v>
      </c>
      <c r="B307" s="1" t="s">
        <v>29</v>
      </c>
      <c r="C307" s="1" t="s">
        <v>30</v>
      </c>
      <c r="D307" s="1" t="s">
        <v>26</v>
      </c>
      <c r="E307" s="1" t="s">
        <v>33</v>
      </c>
      <c r="F307" s="1">
        <v>55.485686999999999</v>
      </c>
      <c r="G307" s="1">
        <v>-133.17444699999999</v>
      </c>
      <c r="H307" s="3">
        <v>43276</v>
      </c>
      <c r="I307" s="2">
        <v>0.25486111099999997</v>
      </c>
      <c r="J307" s="1">
        <v>1</v>
      </c>
      <c r="K307" s="1">
        <v>9</v>
      </c>
      <c r="L307" s="1">
        <v>358</v>
      </c>
      <c r="M307" s="1">
        <v>357.5</v>
      </c>
      <c r="N307" s="1">
        <v>-0.19</v>
      </c>
      <c r="P307" s="1">
        <v>-0.41499999999999998</v>
      </c>
      <c r="Q307" s="1">
        <v>135</v>
      </c>
      <c r="R307" s="1">
        <v>203</v>
      </c>
      <c r="S307" s="1">
        <v>300</v>
      </c>
      <c r="T307" s="1">
        <v>321</v>
      </c>
      <c r="U307" s="1">
        <v>1453</v>
      </c>
      <c r="V307" s="1">
        <v>151</v>
      </c>
      <c r="W307" s="1">
        <v>74</v>
      </c>
      <c r="X307" s="1">
        <v>18</v>
      </c>
      <c r="Y307" s="1">
        <v>2</v>
      </c>
      <c r="Z307" s="1">
        <v>0</v>
      </c>
      <c r="AA307" s="1">
        <v>1</v>
      </c>
    </row>
    <row r="308" spans="1:27" x14ac:dyDescent="0.2">
      <c r="A308" s="1" t="s">
        <v>59</v>
      </c>
      <c r="B308" s="1" t="s">
        <v>29</v>
      </c>
      <c r="C308" s="1" t="s">
        <v>30</v>
      </c>
      <c r="D308" s="1" t="s">
        <v>26</v>
      </c>
      <c r="E308" s="1" t="s">
        <v>33</v>
      </c>
      <c r="F308" s="1">
        <v>55.485686999999999</v>
      </c>
      <c r="G308" s="1">
        <v>-133.17444699999999</v>
      </c>
      <c r="H308" s="3">
        <v>43276</v>
      </c>
      <c r="I308" s="2">
        <v>0.25486111099999997</v>
      </c>
      <c r="J308" s="1">
        <v>1</v>
      </c>
      <c r="K308" s="1">
        <v>10</v>
      </c>
      <c r="L308" s="1">
        <v>357</v>
      </c>
      <c r="M308" s="1">
        <v>357.5</v>
      </c>
      <c r="N308" s="1">
        <v>-0.19</v>
      </c>
      <c r="P308" s="1">
        <v>-0.41499999999999998</v>
      </c>
      <c r="Q308" s="1">
        <v>146</v>
      </c>
      <c r="R308" s="1">
        <v>204</v>
      </c>
      <c r="S308" s="1">
        <v>295</v>
      </c>
      <c r="T308" s="1">
        <v>329</v>
      </c>
      <c r="U308" s="1">
        <v>2097</v>
      </c>
      <c r="V308" s="1">
        <v>78</v>
      </c>
      <c r="W308" s="1">
        <v>52</v>
      </c>
      <c r="X308" s="1">
        <v>14</v>
      </c>
      <c r="Y308" s="1">
        <v>0</v>
      </c>
      <c r="Z308" s="1">
        <v>2</v>
      </c>
      <c r="AA308" s="1">
        <v>2</v>
      </c>
    </row>
    <row r="309" spans="1:27" x14ac:dyDescent="0.2">
      <c r="A309" s="1" t="s">
        <v>59</v>
      </c>
      <c r="B309" s="1" t="s">
        <v>29</v>
      </c>
      <c r="C309" s="1" t="s">
        <v>30</v>
      </c>
      <c r="D309" s="1" t="s">
        <v>26</v>
      </c>
      <c r="E309" s="1" t="s">
        <v>33</v>
      </c>
      <c r="F309" s="1">
        <v>55.485686999999999</v>
      </c>
      <c r="G309" s="1">
        <v>-133.17444699999999</v>
      </c>
      <c r="H309" s="3">
        <v>43276</v>
      </c>
      <c r="I309" s="2">
        <v>0.25486111099999997</v>
      </c>
      <c r="J309" s="1">
        <v>1</v>
      </c>
      <c r="K309" s="1">
        <v>11</v>
      </c>
      <c r="M309" s="1">
        <v>357.5</v>
      </c>
      <c r="N309" s="1">
        <v>-0.19</v>
      </c>
      <c r="P309" s="1">
        <v>-0.41499999999999998</v>
      </c>
      <c r="R309" s="1">
        <v>201</v>
      </c>
      <c r="S309" s="1">
        <v>303</v>
      </c>
      <c r="T309" s="1">
        <v>319</v>
      </c>
      <c r="U309" s="1">
        <v>1747</v>
      </c>
      <c r="V309" s="1">
        <v>49</v>
      </c>
      <c r="W309" s="1">
        <v>14</v>
      </c>
      <c r="X309" s="1">
        <v>16</v>
      </c>
      <c r="Y309" s="1">
        <v>18</v>
      </c>
      <c r="Z309" s="1">
        <v>25</v>
      </c>
      <c r="AA309" s="1">
        <v>0</v>
      </c>
    </row>
    <row r="310" spans="1:27" x14ac:dyDescent="0.2">
      <c r="A310" s="1" t="s">
        <v>60</v>
      </c>
      <c r="B310" s="1" t="s">
        <v>29</v>
      </c>
      <c r="C310" s="1" t="s">
        <v>30</v>
      </c>
      <c r="D310" s="1" t="s">
        <v>26</v>
      </c>
      <c r="E310" s="1" t="s">
        <v>33</v>
      </c>
      <c r="F310" s="1">
        <v>55.485686999999999</v>
      </c>
      <c r="G310" s="1">
        <v>-133.17444699999999</v>
      </c>
      <c r="H310" s="3">
        <v>43276</v>
      </c>
      <c r="I310" s="2">
        <v>0.25486111099999997</v>
      </c>
      <c r="J310" s="1">
        <v>1</v>
      </c>
      <c r="K310" s="1">
        <v>1</v>
      </c>
      <c r="L310" s="1">
        <v>358</v>
      </c>
      <c r="M310" s="1">
        <v>357.5</v>
      </c>
      <c r="N310" s="1">
        <v>-0.19</v>
      </c>
      <c r="P310" s="1">
        <v>-0.41499999999999998</v>
      </c>
      <c r="Q310" s="1">
        <v>257</v>
      </c>
      <c r="R310" s="1">
        <v>308</v>
      </c>
      <c r="S310" s="1">
        <v>316</v>
      </c>
      <c r="T310" s="1">
        <v>318</v>
      </c>
      <c r="U310" s="1">
        <v>588</v>
      </c>
      <c r="V310" s="1">
        <v>91</v>
      </c>
      <c r="W310" s="1">
        <v>96</v>
      </c>
      <c r="X310" s="1">
        <v>8</v>
      </c>
      <c r="Y310" s="1">
        <v>4</v>
      </c>
      <c r="Z310" s="1">
        <v>4</v>
      </c>
      <c r="AA310" s="1">
        <v>0</v>
      </c>
    </row>
    <row r="311" spans="1:27" x14ac:dyDescent="0.2">
      <c r="A311" s="1" t="s">
        <v>60</v>
      </c>
      <c r="B311" s="1" t="s">
        <v>29</v>
      </c>
      <c r="C311" s="1" t="s">
        <v>30</v>
      </c>
      <c r="D311" s="1" t="s">
        <v>26</v>
      </c>
      <c r="E311" s="1" t="s">
        <v>33</v>
      </c>
      <c r="F311" s="1">
        <v>55.485686999999999</v>
      </c>
      <c r="G311" s="1">
        <v>-133.17444699999999</v>
      </c>
      <c r="H311" s="3">
        <v>43276</v>
      </c>
      <c r="I311" s="2">
        <v>0.25486111099999997</v>
      </c>
      <c r="J311" s="1">
        <v>1</v>
      </c>
      <c r="K311" s="1">
        <v>2</v>
      </c>
      <c r="L311" s="1">
        <v>357</v>
      </c>
      <c r="M311" s="1">
        <v>357.5</v>
      </c>
      <c r="N311" s="1">
        <v>-0.19</v>
      </c>
      <c r="P311" s="1">
        <v>-0.41499999999999998</v>
      </c>
      <c r="Q311" s="1">
        <v>264</v>
      </c>
      <c r="R311" s="1">
        <v>308</v>
      </c>
      <c r="S311" s="1">
        <v>320</v>
      </c>
      <c r="T311" s="1">
        <v>323</v>
      </c>
      <c r="U311" s="1">
        <v>440</v>
      </c>
      <c r="V311" s="1">
        <v>86</v>
      </c>
      <c r="W311" s="1">
        <v>82</v>
      </c>
      <c r="X311" s="1">
        <v>2</v>
      </c>
      <c r="Y311" s="1">
        <v>5</v>
      </c>
      <c r="Z311" s="1">
        <v>4</v>
      </c>
      <c r="AA311" s="1">
        <v>0</v>
      </c>
    </row>
    <row r="312" spans="1:27" x14ac:dyDescent="0.2">
      <c r="A312" s="1" t="s">
        <v>60</v>
      </c>
      <c r="B312" s="1" t="s">
        <v>29</v>
      </c>
      <c r="C312" s="1" t="s">
        <v>30</v>
      </c>
      <c r="D312" s="1" t="s">
        <v>26</v>
      </c>
      <c r="E312" s="1" t="s">
        <v>33</v>
      </c>
      <c r="F312" s="1">
        <v>55.485686999999999</v>
      </c>
      <c r="G312" s="1">
        <v>-133.17444699999999</v>
      </c>
      <c r="H312" s="3">
        <v>43276</v>
      </c>
      <c r="I312" s="2">
        <v>0.25486111099999997</v>
      </c>
      <c r="J312" s="1">
        <v>1</v>
      </c>
      <c r="K312" s="1">
        <v>3</v>
      </c>
      <c r="L312" s="1">
        <v>357</v>
      </c>
      <c r="M312" s="1">
        <v>357.5</v>
      </c>
      <c r="N312" s="1">
        <v>-0.19</v>
      </c>
      <c r="P312" s="1">
        <v>-0.41499999999999998</v>
      </c>
      <c r="Q312" s="1">
        <v>263</v>
      </c>
      <c r="R312" s="1">
        <v>303</v>
      </c>
      <c r="S312" s="1">
        <v>321</v>
      </c>
      <c r="T312" s="1">
        <v>327</v>
      </c>
      <c r="U312" s="1">
        <v>349</v>
      </c>
      <c r="V312" s="1">
        <v>17</v>
      </c>
      <c r="W312" s="1">
        <v>127</v>
      </c>
      <c r="Y312" s="1">
        <v>1</v>
      </c>
      <c r="Z312" s="1">
        <v>0</v>
      </c>
    </row>
    <row r="313" spans="1:27" x14ac:dyDescent="0.2">
      <c r="A313" s="1" t="s">
        <v>60</v>
      </c>
      <c r="B313" s="1" t="s">
        <v>29</v>
      </c>
      <c r="C313" s="1" t="s">
        <v>30</v>
      </c>
      <c r="D313" s="1" t="s">
        <v>26</v>
      </c>
      <c r="E313" s="1" t="s">
        <v>33</v>
      </c>
      <c r="F313" s="1">
        <v>55.485686999999999</v>
      </c>
      <c r="G313" s="1">
        <v>-133.17444699999999</v>
      </c>
      <c r="H313" s="3">
        <v>43276</v>
      </c>
      <c r="I313" s="2">
        <v>0.25486111099999997</v>
      </c>
      <c r="J313" s="1">
        <v>1</v>
      </c>
      <c r="K313" s="1">
        <v>4</v>
      </c>
      <c r="L313" s="1">
        <v>358</v>
      </c>
      <c r="M313" s="1">
        <v>357.5</v>
      </c>
      <c r="N313" s="1">
        <v>-0.19</v>
      </c>
      <c r="P313" s="1">
        <v>-0.41499999999999998</v>
      </c>
      <c r="Q313" s="1">
        <v>264</v>
      </c>
      <c r="R313" s="1">
        <v>307</v>
      </c>
      <c r="S313" s="1">
        <v>324</v>
      </c>
      <c r="T313" s="1">
        <v>330</v>
      </c>
      <c r="U313" s="1">
        <v>421</v>
      </c>
      <c r="V313" s="1">
        <v>149</v>
      </c>
      <c r="W313" s="1">
        <v>115</v>
      </c>
      <c r="X313" s="1">
        <v>4</v>
      </c>
      <c r="Y313" s="1">
        <v>13</v>
      </c>
      <c r="Z313" s="1">
        <v>3</v>
      </c>
      <c r="AA313" s="1">
        <v>0</v>
      </c>
    </row>
    <row r="314" spans="1:27" x14ac:dyDescent="0.2">
      <c r="A314" s="1" t="s">
        <v>60</v>
      </c>
      <c r="B314" s="1" t="s">
        <v>29</v>
      </c>
      <c r="C314" s="1" t="s">
        <v>30</v>
      </c>
      <c r="D314" s="1" t="s">
        <v>26</v>
      </c>
      <c r="E314" s="1" t="s">
        <v>33</v>
      </c>
      <c r="F314" s="1">
        <v>55.485686999999999</v>
      </c>
      <c r="G314" s="1">
        <v>-133.17444699999999</v>
      </c>
      <c r="H314" s="3">
        <v>43276</v>
      </c>
      <c r="I314" s="2">
        <v>0.25486111099999997</v>
      </c>
      <c r="J314" s="1">
        <v>1</v>
      </c>
      <c r="K314" s="1">
        <v>5</v>
      </c>
      <c r="L314" s="1">
        <v>356</v>
      </c>
      <c r="M314" s="1">
        <v>357.5</v>
      </c>
      <c r="N314" s="1">
        <v>-0.19</v>
      </c>
      <c r="P314" s="1">
        <v>-0.41499999999999998</v>
      </c>
      <c r="Q314" s="1">
        <v>263</v>
      </c>
      <c r="R314" s="1">
        <v>308</v>
      </c>
      <c r="S314" s="1">
        <v>323</v>
      </c>
      <c r="T314" s="1">
        <v>339</v>
      </c>
      <c r="U314" s="1">
        <v>390</v>
      </c>
      <c r="V314" s="1">
        <v>64</v>
      </c>
      <c r="W314" s="1">
        <v>83</v>
      </c>
      <c r="X314" s="1">
        <v>17</v>
      </c>
      <c r="Y314" s="1">
        <v>4</v>
      </c>
      <c r="Z314" s="1">
        <v>1</v>
      </c>
      <c r="AA314" s="1">
        <v>2</v>
      </c>
    </row>
    <row r="315" spans="1:27" x14ac:dyDescent="0.2">
      <c r="A315" s="1" t="s">
        <v>60</v>
      </c>
      <c r="B315" s="1" t="s">
        <v>29</v>
      </c>
      <c r="C315" s="1" t="s">
        <v>30</v>
      </c>
      <c r="D315" s="1" t="s">
        <v>26</v>
      </c>
      <c r="E315" s="1" t="s">
        <v>33</v>
      </c>
      <c r="F315" s="1">
        <v>55.485686999999999</v>
      </c>
      <c r="G315" s="1">
        <v>-133.17444699999999</v>
      </c>
      <c r="H315" s="3">
        <v>43276</v>
      </c>
      <c r="I315" s="2">
        <v>0.25486111099999997</v>
      </c>
      <c r="J315" s="1">
        <v>1</v>
      </c>
      <c r="K315" s="1">
        <v>6</v>
      </c>
      <c r="L315" s="1">
        <v>357</v>
      </c>
      <c r="M315" s="1">
        <v>357.5</v>
      </c>
      <c r="N315" s="1">
        <v>-0.19</v>
      </c>
      <c r="P315" s="1">
        <v>-0.41499999999999998</v>
      </c>
      <c r="Q315" s="1">
        <v>257</v>
      </c>
      <c r="R315" s="1">
        <v>307</v>
      </c>
      <c r="S315" s="1">
        <v>315</v>
      </c>
      <c r="T315" s="1">
        <v>322</v>
      </c>
      <c r="U315" s="1">
        <v>448</v>
      </c>
      <c r="V315" s="1">
        <v>98</v>
      </c>
      <c r="W315" s="1">
        <v>55</v>
      </c>
      <c r="X315" s="1">
        <v>17</v>
      </c>
      <c r="Y315" s="1">
        <v>8</v>
      </c>
      <c r="Z315" s="1">
        <v>1</v>
      </c>
      <c r="AA315" s="1">
        <v>1</v>
      </c>
    </row>
    <row r="316" spans="1:27" x14ac:dyDescent="0.2">
      <c r="A316" s="1" t="s">
        <v>60</v>
      </c>
      <c r="B316" s="1" t="s">
        <v>29</v>
      </c>
      <c r="C316" s="1" t="s">
        <v>30</v>
      </c>
      <c r="D316" s="1" t="s">
        <v>26</v>
      </c>
      <c r="E316" s="1" t="s">
        <v>33</v>
      </c>
      <c r="F316" s="1">
        <v>55.485686999999999</v>
      </c>
      <c r="G316" s="1">
        <v>-133.17444699999999</v>
      </c>
      <c r="H316" s="3">
        <v>43276</v>
      </c>
      <c r="I316" s="2">
        <v>0.25486111099999997</v>
      </c>
      <c r="J316" s="1">
        <v>1</v>
      </c>
      <c r="K316" s="1">
        <v>7</v>
      </c>
      <c r="L316" s="1">
        <v>359</v>
      </c>
      <c r="M316" s="1">
        <v>357.5</v>
      </c>
      <c r="N316" s="1">
        <v>-0.19</v>
      </c>
      <c r="P316" s="1">
        <v>-0.41499999999999998</v>
      </c>
      <c r="Q316" s="1">
        <v>258</v>
      </c>
      <c r="R316" s="1">
        <v>311</v>
      </c>
      <c r="S316" s="1">
        <v>311</v>
      </c>
      <c r="T316" s="1">
        <v>323</v>
      </c>
      <c r="U316" s="1">
        <v>564</v>
      </c>
      <c r="V316" s="1">
        <v>129</v>
      </c>
      <c r="W316" s="1">
        <v>87</v>
      </c>
      <c r="X316" s="1">
        <v>18</v>
      </c>
      <c r="Y316" s="1">
        <v>2</v>
      </c>
      <c r="Z316" s="1">
        <v>1</v>
      </c>
      <c r="AA316" s="1">
        <v>2</v>
      </c>
    </row>
    <row r="317" spans="1:27" x14ac:dyDescent="0.2">
      <c r="A317" s="1" t="s">
        <v>60</v>
      </c>
      <c r="B317" s="1" t="s">
        <v>29</v>
      </c>
      <c r="C317" s="1" t="s">
        <v>30</v>
      </c>
      <c r="D317" s="1" t="s">
        <v>26</v>
      </c>
      <c r="E317" s="1" t="s">
        <v>33</v>
      </c>
      <c r="F317" s="1">
        <v>55.485686999999999</v>
      </c>
      <c r="G317" s="1">
        <v>-133.17444699999999</v>
      </c>
      <c r="H317" s="3">
        <v>43276</v>
      </c>
      <c r="I317" s="2">
        <v>0.25486111099999997</v>
      </c>
      <c r="J317" s="1">
        <v>1</v>
      </c>
      <c r="K317" s="1">
        <v>8</v>
      </c>
      <c r="L317" s="1">
        <v>358</v>
      </c>
      <c r="M317" s="1">
        <v>357.5</v>
      </c>
      <c r="N317" s="1">
        <v>-0.19</v>
      </c>
      <c r="P317" s="1">
        <v>-0.41499999999999998</v>
      </c>
      <c r="Q317" s="1">
        <v>257</v>
      </c>
      <c r="R317" s="1">
        <v>303</v>
      </c>
      <c r="S317" s="1">
        <v>313</v>
      </c>
      <c r="T317" s="1">
        <v>321</v>
      </c>
      <c r="U317" s="1">
        <v>372</v>
      </c>
      <c r="V317" s="1">
        <v>74</v>
      </c>
      <c r="W317" s="1">
        <v>70</v>
      </c>
      <c r="X317" s="1">
        <v>18</v>
      </c>
      <c r="Y317" s="1">
        <v>1</v>
      </c>
      <c r="Z317" s="1">
        <v>2</v>
      </c>
      <c r="AA317" s="1">
        <v>0</v>
      </c>
    </row>
    <row r="318" spans="1:27" x14ac:dyDescent="0.2">
      <c r="A318" s="1" t="s">
        <v>60</v>
      </c>
      <c r="B318" s="1" t="s">
        <v>29</v>
      </c>
      <c r="C318" s="1" t="s">
        <v>30</v>
      </c>
      <c r="D318" s="1" t="s">
        <v>26</v>
      </c>
      <c r="E318" s="1" t="s">
        <v>33</v>
      </c>
      <c r="F318" s="1">
        <v>55.485686999999999</v>
      </c>
      <c r="G318" s="1">
        <v>-133.17444699999999</v>
      </c>
      <c r="H318" s="3">
        <v>43276</v>
      </c>
      <c r="I318" s="2">
        <v>0.25486111099999997</v>
      </c>
      <c r="J318" s="1">
        <v>1</v>
      </c>
      <c r="K318" s="1">
        <v>9</v>
      </c>
      <c r="L318" s="1">
        <v>358</v>
      </c>
      <c r="M318" s="1">
        <v>357.5</v>
      </c>
      <c r="N318" s="1">
        <v>-0.19</v>
      </c>
      <c r="P318" s="1">
        <v>-0.41499999999999998</v>
      </c>
      <c r="Q318" s="1">
        <v>273</v>
      </c>
      <c r="R318" s="1">
        <v>308</v>
      </c>
      <c r="S318" s="1">
        <v>300</v>
      </c>
      <c r="T318" s="1">
        <v>321</v>
      </c>
      <c r="U318" s="1">
        <v>1453</v>
      </c>
      <c r="V318" s="1">
        <v>151</v>
      </c>
      <c r="W318" s="1">
        <v>74</v>
      </c>
      <c r="X318" s="1">
        <v>18</v>
      </c>
      <c r="Y318" s="1">
        <v>2</v>
      </c>
      <c r="Z318" s="1">
        <v>0</v>
      </c>
      <c r="AA318" s="1">
        <v>1</v>
      </c>
    </row>
    <row r="319" spans="1:27" x14ac:dyDescent="0.2">
      <c r="A319" s="1" t="s">
        <v>60</v>
      </c>
      <c r="B319" s="1" t="s">
        <v>29</v>
      </c>
      <c r="C319" s="1" t="s">
        <v>30</v>
      </c>
      <c r="D319" s="1" t="s">
        <v>26</v>
      </c>
      <c r="E319" s="1" t="s">
        <v>33</v>
      </c>
      <c r="F319" s="1">
        <v>55.485686999999999</v>
      </c>
      <c r="G319" s="1">
        <v>-133.17444699999999</v>
      </c>
      <c r="H319" s="3">
        <v>43276</v>
      </c>
      <c r="I319" s="2">
        <v>0.25486111099999997</v>
      </c>
      <c r="J319" s="1">
        <v>1</v>
      </c>
      <c r="K319" s="1">
        <v>10</v>
      </c>
      <c r="L319" s="1">
        <v>357</v>
      </c>
      <c r="M319" s="1">
        <v>357.5</v>
      </c>
      <c r="N319" s="1">
        <v>-0.19</v>
      </c>
      <c r="P319" s="1">
        <v>-0.41499999999999998</v>
      </c>
      <c r="Q319" s="1">
        <v>259</v>
      </c>
      <c r="S319" s="1">
        <v>295</v>
      </c>
      <c r="T319" s="1">
        <v>329</v>
      </c>
      <c r="U319" s="1">
        <v>2097</v>
      </c>
      <c r="V319" s="1">
        <v>78</v>
      </c>
      <c r="W319" s="1">
        <v>52</v>
      </c>
      <c r="X319" s="1">
        <v>14</v>
      </c>
      <c r="Y319" s="1">
        <v>0</v>
      </c>
      <c r="Z319" s="1">
        <v>2</v>
      </c>
      <c r="AA319" s="1">
        <v>2</v>
      </c>
    </row>
    <row r="320" spans="1:27" x14ac:dyDescent="0.2">
      <c r="A320" s="1" t="s">
        <v>60</v>
      </c>
      <c r="B320" s="1" t="s">
        <v>29</v>
      </c>
      <c r="C320" s="1" t="s">
        <v>30</v>
      </c>
      <c r="D320" s="1" t="s">
        <v>26</v>
      </c>
      <c r="E320" s="1" t="s">
        <v>33</v>
      </c>
      <c r="F320" s="1">
        <v>55.485686999999999</v>
      </c>
      <c r="G320" s="1">
        <v>-133.17444699999999</v>
      </c>
      <c r="H320" s="3">
        <v>43276</v>
      </c>
      <c r="I320" s="2">
        <v>0.25486111099999997</v>
      </c>
      <c r="J320" s="1">
        <v>1</v>
      </c>
      <c r="K320" s="1">
        <v>11</v>
      </c>
      <c r="M320" s="1">
        <v>357.5</v>
      </c>
      <c r="N320" s="1">
        <v>-0.19</v>
      </c>
      <c r="P320" s="1">
        <v>-0.41499999999999998</v>
      </c>
      <c r="S320" s="1">
        <v>303</v>
      </c>
      <c r="T320" s="1">
        <v>319</v>
      </c>
      <c r="U320" s="1">
        <v>1747</v>
      </c>
      <c r="V320" s="1">
        <v>49</v>
      </c>
      <c r="W320" s="1">
        <v>14</v>
      </c>
      <c r="X320" s="1">
        <v>16</v>
      </c>
      <c r="Y320" s="1">
        <v>18</v>
      </c>
      <c r="Z320" s="1">
        <v>25</v>
      </c>
      <c r="AA320" s="1">
        <v>0</v>
      </c>
    </row>
    <row r="321" spans="1:27" x14ac:dyDescent="0.2">
      <c r="A321" s="1" t="s">
        <v>61</v>
      </c>
      <c r="B321" s="1" t="s">
        <v>25</v>
      </c>
      <c r="C321" s="1" t="s">
        <v>25</v>
      </c>
      <c r="D321" s="1" t="s">
        <v>26</v>
      </c>
      <c r="E321" s="1" t="s">
        <v>33</v>
      </c>
      <c r="F321" s="1">
        <v>55.188785000000003</v>
      </c>
      <c r="G321" s="1">
        <v>-132.84251399999999</v>
      </c>
      <c r="H321" s="3">
        <v>43265</v>
      </c>
      <c r="I321" s="2">
        <v>0.28402777800000001</v>
      </c>
      <c r="J321" s="1">
        <v>1</v>
      </c>
      <c r="K321" s="1">
        <v>1</v>
      </c>
      <c r="L321" s="1">
        <v>458</v>
      </c>
      <c r="M321" s="1">
        <v>453.77777780000002</v>
      </c>
      <c r="N321" s="1">
        <v>-1.46</v>
      </c>
      <c r="O321" s="1">
        <f>(-2.95)*0.82</f>
        <v>-2.419</v>
      </c>
      <c r="P321" s="1">
        <v>-1.46</v>
      </c>
      <c r="Q321" s="1">
        <v>95</v>
      </c>
      <c r="R321" s="1">
        <v>190</v>
      </c>
      <c r="S321" s="1">
        <v>426</v>
      </c>
      <c r="T321" s="1">
        <v>436</v>
      </c>
      <c r="U321" s="1">
        <v>126</v>
      </c>
      <c r="V321" s="1">
        <v>48</v>
      </c>
      <c r="W321" s="1">
        <v>20</v>
      </c>
      <c r="X321" s="1">
        <v>15</v>
      </c>
      <c r="Y321" s="1">
        <v>1</v>
      </c>
      <c r="Z321" s="1">
        <v>1</v>
      </c>
      <c r="AA321" s="1">
        <v>2</v>
      </c>
    </row>
    <row r="322" spans="1:27" x14ac:dyDescent="0.2">
      <c r="A322" s="1" t="s">
        <v>61</v>
      </c>
      <c r="B322" s="1" t="s">
        <v>25</v>
      </c>
      <c r="C322" s="1" t="s">
        <v>25</v>
      </c>
      <c r="D322" s="1" t="s">
        <v>26</v>
      </c>
      <c r="E322" s="1" t="s">
        <v>33</v>
      </c>
      <c r="F322" s="1">
        <v>55.188785000000003</v>
      </c>
      <c r="G322" s="1">
        <v>-132.84251399999999</v>
      </c>
      <c r="H322" s="3">
        <v>43265</v>
      </c>
      <c r="I322" s="2">
        <v>0.28402777800000001</v>
      </c>
      <c r="J322" s="1">
        <v>1</v>
      </c>
      <c r="K322" s="1">
        <v>2</v>
      </c>
      <c r="L322" s="1">
        <v>454</v>
      </c>
      <c r="M322" s="1">
        <v>453.77777780000002</v>
      </c>
      <c r="N322" s="1">
        <v>-1.46</v>
      </c>
      <c r="O322" s="1">
        <f>(-2.95)*0.82</f>
        <v>-2.419</v>
      </c>
      <c r="P322" s="1">
        <v>-1.46</v>
      </c>
      <c r="Q322" s="1">
        <v>92</v>
      </c>
      <c r="R322" s="1">
        <v>197</v>
      </c>
      <c r="S322" s="1">
        <v>431</v>
      </c>
      <c r="T322" s="1">
        <v>435</v>
      </c>
      <c r="U322" s="1">
        <v>97</v>
      </c>
      <c r="V322" s="1">
        <v>67</v>
      </c>
      <c r="W322" s="1">
        <v>31</v>
      </c>
      <c r="X322" s="1">
        <v>13</v>
      </c>
      <c r="Y322" s="1">
        <v>3</v>
      </c>
      <c r="Z322" s="1">
        <v>1</v>
      </c>
      <c r="AA322" s="1">
        <v>0</v>
      </c>
    </row>
    <row r="323" spans="1:27" x14ac:dyDescent="0.2">
      <c r="A323" s="1" t="s">
        <v>61</v>
      </c>
      <c r="B323" s="1" t="s">
        <v>25</v>
      </c>
      <c r="C323" s="1" t="s">
        <v>25</v>
      </c>
      <c r="D323" s="1" t="s">
        <v>26</v>
      </c>
      <c r="E323" s="1" t="s">
        <v>33</v>
      </c>
      <c r="F323" s="1">
        <v>55.188785000000003</v>
      </c>
      <c r="G323" s="1">
        <v>-132.84251399999999</v>
      </c>
      <c r="H323" s="3">
        <v>43265</v>
      </c>
      <c r="I323" s="2">
        <v>0.28402777800000001</v>
      </c>
      <c r="J323" s="1">
        <v>1</v>
      </c>
      <c r="K323" s="1">
        <v>3</v>
      </c>
      <c r="L323" s="1">
        <v>454</v>
      </c>
      <c r="M323" s="1">
        <v>453.77777780000002</v>
      </c>
      <c r="N323" s="1">
        <v>-1.46</v>
      </c>
      <c r="O323" s="1">
        <f t="shared" ref="O323:O331" si="9">(-2.95)*0.82</f>
        <v>-2.419</v>
      </c>
      <c r="P323" s="1">
        <v>-1.46</v>
      </c>
      <c r="Q323" s="1">
        <v>96</v>
      </c>
      <c r="R323" s="1">
        <v>212</v>
      </c>
      <c r="S323" s="1">
        <v>421</v>
      </c>
      <c r="T323" s="1">
        <v>435</v>
      </c>
      <c r="U323" s="1">
        <v>250</v>
      </c>
      <c r="V323" s="1">
        <v>50</v>
      </c>
      <c r="W323" s="1">
        <v>32</v>
      </c>
      <c r="X323" s="1">
        <v>16</v>
      </c>
      <c r="Y323" s="1">
        <v>0</v>
      </c>
      <c r="Z323" s="1">
        <v>1</v>
      </c>
      <c r="AA323" s="1">
        <v>0</v>
      </c>
    </row>
    <row r="324" spans="1:27" x14ac:dyDescent="0.2">
      <c r="A324" s="1" t="s">
        <v>61</v>
      </c>
      <c r="B324" s="1" t="s">
        <v>25</v>
      </c>
      <c r="C324" s="1" t="s">
        <v>25</v>
      </c>
      <c r="D324" s="1" t="s">
        <v>26</v>
      </c>
      <c r="E324" s="1" t="s">
        <v>33</v>
      </c>
      <c r="F324" s="1">
        <v>55.188785000000003</v>
      </c>
      <c r="G324" s="1">
        <v>-132.84251399999999</v>
      </c>
      <c r="H324" s="3">
        <v>43265</v>
      </c>
      <c r="I324" s="2">
        <v>0.28402777800000001</v>
      </c>
      <c r="J324" s="1">
        <v>1</v>
      </c>
      <c r="K324" s="1">
        <v>4</v>
      </c>
      <c r="L324" s="1">
        <v>451</v>
      </c>
      <c r="M324" s="1">
        <v>453.77777780000002</v>
      </c>
      <c r="N324" s="1">
        <v>-1.46</v>
      </c>
      <c r="O324" s="1">
        <f t="shared" si="9"/>
        <v>-2.419</v>
      </c>
      <c r="P324" s="1">
        <v>-1.46</v>
      </c>
      <c r="Q324" s="1">
        <v>98</v>
      </c>
      <c r="R324" s="1">
        <v>203</v>
      </c>
      <c r="S324" s="1">
        <v>427</v>
      </c>
      <c r="T324" s="1">
        <v>435</v>
      </c>
      <c r="U324" s="1">
        <v>122</v>
      </c>
      <c r="V324" s="1">
        <v>70</v>
      </c>
      <c r="W324" s="1">
        <v>34</v>
      </c>
      <c r="X324" s="1">
        <v>21</v>
      </c>
      <c r="Y324" s="1">
        <v>3</v>
      </c>
      <c r="Z324" s="1">
        <v>1</v>
      </c>
      <c r="AA324" s="1">
        <v>0</v>
      </c>
    </row>
    <row r="325" spans="1:27" x14ac:dyDescent="0.2">
      <c r="A325" s="1" t="s">
        <v>61</v>
      </c>
      <c r="B325" s="1" t="s">
        <v>25</v>
      </c>
      <c r="C325" s="1" t="s">
        <v>25</v>
      </c>
      <c r="D325" s="1" t="s">
        <v>26</v>
      </c>
      <c r="E325" s="1" t="s">
        <v>33</v>
      </c>
      <c r="F325" s="1">
        <v>55.188785000000003</v>
      </c>
      <c r="G325" s="1">
        <v>-132.84251399999999</v>
      </c>
      <c r="H325" s="3">
        <v>43265</v>
      </c>
      <c r="I325" s="2">
        <v>0.28402777800000001</v>
      </c>
      <c r="J325" s="1">
        <v>1</v>
      </c>
      <c r="K325" s="1">
        <v>5</v>
      </c>
      <c r="L325" s="1">
        <v>455</v>
      </c>
      <c r="M325" s="1">
        <v>453.77777780000002</v>
      </c>
      <c r="N325" s="1">
        <v>-1.46</v>
      </c>
      <c r="O325" s="1">
        <f t="shared" si="9"/>
        <v>-2.419</v>
      </c>
      <c r="P325" s="1">
        <v>-1.46</v>
      </c>
      <c r="Q325" s="1">
        <v>96</v>
      </c>
      <c r="R325" s="1">
        <v>213</v>
      </c>
      <c r="S325" s="1">
        <v>426</v>
      </c>
      <c r="T325" s="1">
        <v>439</v>
      </c>
      <c r="U325" s="1">
        <v>188</v>
      </c>
      <c r="V325" s="1">
        <v>65</v>
      </c>
      <c r="W325" s="1">
        <v>13</v>
      </c>
      <c r="X325" s="1">
        <v>6</v>
      </c>
      <c r="Y325" s="1">
        <v>2</v>
      </c>
      <c r="Z325" s="1">
        <v>0</v>
      </c>
      <c r="AA325" s="1">
        <v>0</v>
      </c>
    </row>
    <row r="326" spans="1:27" x14ac:dyDescent="0.2">
      <c r="A326" s="1" t="s">
        <v>61</v>
      </c>
      <c r="B326" s="1" t="s">
        <v>25</v>
      </c>
      <c r="C326" s="1" t="s">
        <v>25</v>
      </c>
      <c r="D326" s="1" t="s">
        <v>26</v>
      </c>
      <c r="E326" s="1" t="s">
        <v>33</v>
      </c>
      <c r="F326" s="1">
        <v>55.188785000000003</v>
      </c>
      <c r="G326" s="1">
        <v>-132.84251399999999</v>
      </c>
      <c r="H326" s="3">
        <v>43265</v>
      </c>
      <c r="I326" s="2">
        <v>0.28402777800000001</v>
      </c>
      <c r="J326" s="1">
        <v>1</v>
      </c>
      <c r="K326" s="1">
        <v>6</v>
      </c>
      <c r="L326" s="1">
        <v>453</v>
      </c>
      <c r="M326" s="1">
        <v>453.77777780000002</v>
      </c>
      <c r="N326" s="1">
        <v>-1.46</v>
      </c>
      <c r="O326" s="1">
        <f t="shared" si="9"/>
        <v>-2.419</v>
      </c>
      <c r="P326" s="1">
        <v>-1.46</v>
      </c>
      <c r="Q326" s="1">
        <v>99</v>
      </c>
      <c r="R326" s="1">
        <v>189</v>
      </c>
      <c r="S326" s="1">
        <v>424</v>
      </c>
      <c r="T326" s="1">
        <v>433</v>
      </c>
      <c r="U326" s="1">
        <v>170</v>
      </c>
      <c r="V326" s="1">
        <v>64</v>
      </c>
      <c r="W326" s="1">
        <v>29</v>
      </c>
      <c r="X326" s="1">
        <v>12</v>
      </c>
      <c r="Y326" s="1">
        <v>3</v>
      </c>
      <c r="Z326" s="1">
        <v>1</v>
      </c>
      <c r="AA326" s="1">
        <v>0</v>
      </c>
    </row>
    <row r="327" spans="1:27" x14ac:dyDescent="0.2">
      <c r="A327" s="1" t="s">
        <v>61</v>
      </c>
      <c r="B327" s="1" t="s">
        <v>25</v>
      </c>
      <c r="C327" s="1" t="s">
        <v>25</v>
      </c>
      <c r="D327" s="1" t="s">
        <v>26</v>
      </c>
      <c r="E327" s="1" t="s">
        <v>33</v>
      </c>
      <c r="F327" s="1">
        <v>55.188785000000003</v>
      </c>
      <c r="G327" s="1">
        <v>-132.84251399999999</v>
      </c>
      <c r="H327" s="3">
        <v>43265</v>
      </c>
      <c r="I327" s="2">
        <v>0.28402777800000001</v>
      </c>
      <c r="J327" s="1">
        <v>1</v>
      </c>
      <c r="K327" s="1">
        <v>7</v>
      </c>
      <c r="L327" s="1">
        <v>452</v>
      </c>
      <c r="M327" s="1">
        <v>453.77777780000002</v>
      </c>
      <c r="N327" s="1">
        <v>-1.46</v>
      </c>
      <c r="O327" s="1">
        <f t="shared" si="9"/>
        <v>-2.419</v>
      </c>
      <c r="P327" s="1">
        <v>-1.46</v>
      </c>
      <c r="Q327" s="1">
        <v>95</v>
      </c>
      <c r="S327" s="1">
        <v>414</v>
      </c>
      <c r="T327" s="1">
        <v>434</v>
      </c>
      <c r="U327" s="1">
        <v>300</v>
      </c>
      <c r="V327" s="1">
        <v>66</v>
      </c>
      <c r="W327" s="1">
        <v>36</v>
      </c>
      <c r="X327" s="1">
        <v>19</v>
      </c>
      <c r="Y327" s="1">
        <v>3</v>
      </c>
      <c r="Z327" s="1">
        <v>0</v>
      </c>
      <c r="AA327" s="1">
        <v>0</v>
      </c>
    </row>
    <row r="328" spans="1:27" x14ac:dyDescent="0.2">
      <c r="A328" s="1" t="s">
        <v>61</v>
      </c>
      <c r="B328" s="1" t="s">
        <v>25</v>
      </c>
      <c r="C328" s="1" t="s">
        <v>25</v>
      </c>
      <c r="D328" s="1" t="s">
        <v>26</v>
      </c>
      <c r="E328" s="1" t="s">
        <v>33</v>
      </c>
      <c r="F328" s="1">
        <v>55.188785000000003</v>
      </c>
      <c r="G328" s="1">
        <v>-132.84251399999999</v>
      </c>
      <c r="H328" s="3">
        <v>43265</v>
      </c>
      <c r="I328" s="2">
        <v>0.28402777800000001</v>
      </c>
      <c r="J328" s="1">
        <v>1</v>
      </c>
      <c r="K328" s="1">
        <v>8</v>
      </c>
      <c r="L328" s="1">
        <v>453</v>
      </c>
      <c r="M328" s="1">
        <v>453.77777780000002</v>
      </c>
      <c r="N328" s="1">
        <v>-1.46</v>
      </c>
      <c r="O328" s="1">
        <f t="shared" si="9"/>
        <v>-2.419</v>
      </c>
      <c r="P328" s="1">
        <v>-1.46</v>
      </c>
      <c r="Q328" s="1">
        <v>96</v>
      </c>
      <c r="S328" s="1">
        <v>414</v>
      </c>
      <c r="T328" s="1">
        <v>441</v>
      </c>
      <c r="U328" s="1">
        <v>387</v>
      </c>
      <c r="V328" s="1">
        <v>78</v>
      </c>
      <c r="W328" s="1">
        <v>41</v>
      </c>
      <c r="X328" s="1">
        <v>12</v>
      </c>
      <c r="Y328" s="1">
        <v>4</v>
      </c>
      <c r="Z328" s="1">
        <v>1</v>
      </c>
      <c r="AA328" s="1">
        <v>0</v>
      </c>
    </row>
    <row r="329" spans="1:27" x14ac:dyDescent="0.2">
      <c r="A329" s="1" t="s">
        <v>61</v>
      </c>
      <c r="B329" s="1" t="s">
        <v>25</v>
      </c>
      <c r="C329" s="1" t="s">
        <v>25</v>
      </c>
      <c r="D329" s="1" t="s">
        <v>26</v>
      </c>
      <c r="E329" s="1" t="s">
        <v>33</v>
      </c>
      <c r="F329" s="1">
        <v>55.188785000000003</v>
      </c>
      <c r="G329" s="1">
        <v>-132.84251399999999</v>
      </c>
      <c r="H329" s="3">
        <v>43265</v>
      </c>
      <c r="I329" s="2">
        <v>0.28402777800000001</v>
      </c>
      <c r="J329" s="1">
        <v>1</v>
      </c>
      <c r="K329" s="1">
        <v>9</v>
      </c>
      <c r="L329" s="1">
        <v>454</v>
      </c>
      <c r="M329" s="1">
        <v>453.77777780000002</v>
      </c>
      <c r="N329" s="1">
        <v>-1.46</v>
      </c>
      <c r="O329" s="1">
        <f t="shared" si="9"/>
        <v>-2.419</v>
      </c>
      <c r="P329" s="1">
        <v>-1.46</v>
      </c>
      <c r="Q329" s="1">
        <v>100</v>
      </c>
      <c r="S329" s="1">
        <v>413</v>
      </c>
      <c r="T329" s="1">
        <v>436</v>
      </c>
      <c r="U329" s="1">
        <v>372</v>
      </c>
      <c r="V329" s="1">
        <v>85</v>
      </c>
      <c r="W329" s="1">
        <v>28</v>
      </c>
      <c r="X329" s="1">
        <v>10</v>
      </c>
      <c r="Y329" s="1">
        <v>4</v>
      </c>
      <c r="Z329" s="1">
        <v>1</v>
      </c>
      <c r="AA329" s="1">
        <v>0</v>
      </c>
    </row>
    <row r="330" spans="1:27" x14ac:dyDescent="0.2">
      <c r="A330" s="1" t="s">
        <v>61</v>
      </c>
      <c r="B330" s="1" t="s">
        <v>25</v>
      </c>
      <c r="C330" s="1" t="s">
        <v>25</v>
      </c>
      <c r="D330" s="1" t="s">
        <v>26</v>
      </c>
      <c r="E330" s="1" t="s">
        <v>33</v>
      </c>
      <c r="F330" s="1">
        <v>55.188785000000003</v>
      </c>
      <c r="G330" s="1">
        <v>-132.84251399999999</v>
      </c>
      <c r="H330" s="3">
        <v>43265</v>
      </c>
      <c r="I330" s="2">
        <v>0.28402777800000001</v>
      </c>
      <c r="J330" s="1">
        <v>1</v>
      </c>
      <c r="K330" s="1">
        <v>10</v>
      </c>
      <c r="M330" s="1">
        <v>453.77777780000002</v>
      </c>
      <c r="N330" s="1">
        <v>-1.46</v>
      </c>
      <c r="O330" s="1">
        <f t="shared" si="9"/>
        <v>-2.419</v>
      </c>
      <c r="P330" s="1">
        <v>-1.46</v>
      </c>
      <c r="Q330" s="1">
        <v>103</v>
      </c>
      <c r="S330" s="1">
        <v>423</v>
      </c>
      <c r="T330" s="1">
        <v>434</v>
      </c>
      <c r="U330" s="1">
        <v>196</v>
      </c>
      <c r="V330" s="1">
        <v>53</v>
      </c>
      <c r="W330" s="1">
        <v>55</v>
      </c>
      <c r="X330" s="1">
        <v>11</v>
      </c>
      <c r="Y330" s="1">
        <v>3</v>
      </c>
      <c r="Z330" s="1">
        <v>0</v>
      </c>
      <c r="AA330" s="1">
        <v>0</v>
      </c>
    </row>
    <row r="331" spans="1:27" x14ac:dyDescent="0.2">
      <c r="A331" s="1" t="s">
        <v>61</v>
      </c>
      <c r="B331" s="1" t="s">
        <v>25</v>
      </c>
      <c r="C331" s="1" t="s">
        <v>25</v>
      </c>
      <c r="D331" s="1" t="s">
        <v>26</v>
      </c>
      <c r="E331" s="1" t="s">
        <v>33</v>
      </c>
      <c r="F331" s="1">
        <v>55.188785000000003</v>
      </c>
      <c r="G331" s="1">
        <v>-132.84251399999999</v>
      </c>
      <c r="H331" s="3">
        <v>43265</v>
      </c>
      <c r="I331" s="2">
        <v>0.28402777800000001</v>
      </c>
      <c r="J331" s="1">
        <v>1</v>
      </c>
      <c r="K331" s="1">
        <v>11</v>
      </c>
      <c r="M331" s="1">
        <v>453.77777780000002</v>
      </c>
      <c r="N331" s="1">
        <v>-1.46</v>
      </c>
      <c r="O331" s="1">
        <f t="shared" si="9"/>
        <v>-2.419</v>
      </c>
      <c r="P331" s="1">
        <v>-1.46</v>
      </c>
      <c r="S331" s="1">
        <v>409</v>
      </c>
      <c r="T331" s="1">
        <v>432</v>
      </c>
      <c r="U331" s="1">
        <v>389</v>
      </c>
      <c r="V331" s="1">
        <v>66</v>
      </c>
      <c r="W331" s="1">
        <v>22</v>
      </c>
      <c r="X331" s="1">
        <v>14</v>
      </c>
      <c r="Y331" s="1">
        <v>3</v>
      </c>
      <c r="Z331" s="1">
        <v>0</v>
      </c>
      <c r="AA33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AB76-AEBD-8846-9C29-A470F803A913}">
  <dimension ref="A1:AL288"/>
  <sheetViews>
    <sheetView workbookViewId="0">
      <selection activeCell="T4" sqref="T4"/>
    </sheetView>
  </sheetViews>
  <sheetFormatPr baseColWidth="10" defaultRowHeight="16" x14ac:dyDescent="0.2"/>
  <cols>
    <col min="2" max="15" width="10.83203125" style="1"/>
    <col min="21" max="21" width="10.83203125" style="1"/>
  </cols>
  <sheetData>
    <row r="1" spans="1:37" x14ac:dyDescent="0.2">
      <c r="A1">
        <v>1</v>
      </c>
      <c r="W1" s="11" t="s">
        <v>74</v>
      </c>
      <c r="X1" s="11"/>
      <c r="Y1" s="11"/>
      <c r="Z1" s="11"/>
      <c r="AC1" s="4" t="s">
        <v>77</v>
      </c>
    </row>
    <row r="2" spans="1:37" x14ac:dyDescent="0.2">
      <c r="A2">
        <v>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10</v>
      </c>
      <c r="K2" s="1" t="s">
        <v>12</v>
      </c>
      <c r="L2" s="1" t="s">
        <v>63</v>
      </c>
      <c r="M2" s="1" t="s">
        <v>65</v>
      </c>
      <c r="N2" s="1" t="s">
        <v>15</v>
      </c>
      <c r="O2" s="1" t="s">
        <v>16</v>
      </c>
      <c r="R2" s="1" t="s">
        <v>66</v>
      </c>
      <c r="S2" s="1" t="s">
        <v>67</v>
      </c>
      <c r="T2" s="1" t="s">
        <v>69</v>
      </c>
      <c r="U2" s="1" t="s">
        <v>68</v>
      </c>
      <c r="W2" t="s">
        <v>71</v>
      </c>
      <c r="X2" t="s">
        <v>72</v>
      </c>
      <c r="Y2" t="s">
        <v>73</v>
      </c>
      <c r="Z2" t="s">
        <v>70</v>
      </c>
      <c r="AA2" t="s">
        <v>86</v>
      </c>
      <c r="AG2" t="s">
        <v>71</v>
      </c>
      <c r="AH2" t="s">
        <v>72</v>
      </c>
      <c r="AI2" t="s">
        <v>73</v>
      </c>
      <c r="AJ2" t="s">
        <v>70</v>
      </c>
      <c r="AK2" t="s">
        <v>70</v>
      </c>
    </row>
    <row r="3" spans="1:37" x14ac:dyDescent="0.2">
      <c r="A3">
        <v>3</v>
      </c>
      <c r="B3" s="6" t="s">
        <v>28</v>
      </c>
      <c r="C3" s="6" t="s">
        <v>29</v>
      </c>
      <c r="D3" s="6" t="s">
        <v>30</v>
      </c>
      <c r="E3" s="6" t="s">
        <v>26</v>
      </c>
      <c r="F3" s="6" t="s">
        <v>27</v>
      </c>
      <c r="G3" s="6">
        <v>55.585855000000002</v>
      </c>
      <c r="H3" s="6">
        <v>-133.21551199999999</v>
      </c>
      <c r="I3" s="7">
        <v>43292</v>
      </c>
      <c r="J3" s="6">
        <v>4</v>
      </c>
      <c r="K3" s="6">
        <v>393.7</v>
      </c>
      <c r="L3" s="6">
        <v>-0.26</v>
      </c>
      <c r="M3" s="8">
        <f t="shared" ref="M3:M66" si="0">L3*30.48</f>
        <v>-7.9248000000000003</v>
      </c>
      <c r="N3" s="6">
        <v>321</v>
      </c>
      <c r="O3" s="6">
        <v>322</v>
      </c>
      <c r="P3" s="6"/>
      <c r="Q3" s="6"/>
      <c r="R3" s="8">
        <f t="shared" ref="R3:R45" si="1">K3-N3</f>
        <v>72.699999999999989</v>
      </c>
      <c r="S3" s="8">
        <f t="shared" ref="S3:S45" si="2">K3-O3</f>
        <v>71.699999999999989</v>
      </c>
      <c r="T3" s="8">
        <f t="shared" ref="T3:T45" si="3">R3-S3</f>
        <v>1</v>
      </c>
      <c r="U3" s="6">
        <v>8</v>
      </c>
      <c r="W3">
        <f t="shared" ref="W3:W45" si="4">T3</f>
        <v>1</v>
      </c>
      <c r="X3">
        <f t="shared" ref="X3:X45" si="5">SQRT((Y3^2)-(W3^2))</f>
        <v>7.9372539331937721</v>
      </c>
      <c r="Y3">
        <f t="shared" ref="Y3:Y45" si="6">U3</f>
        <v>8</v>
      </c>
      <c r="Z3">
        <f t="shared" ref="Z3:Z45" si="7">W3/X3</f>
        <v>0.12598815766974239</v>
      </c>
      <c r="AC3" t="s">
        <v>75</v>
      </c>
      <c r="AD3">
        <v>16.719342011787003</v>
      </c>
      <c r="AF3" t="s">
        <v>75</v>
      </c>
      <c r="AG3">
        <v>16.719342011786999</v>
      </c>
      <c r="AH3">
        <f>AG3/AJ3</f>
        <v>269.68639278329334</v>
      </c>
      <c r="AI3">
        <f>SQRT((AG3^2)+(AH3^2))</f>
        <v>270.20415772110516</v>
      </c>
      <c r="AJ3">
        <f>AVERAGE(Z3:Z145)</f>
        <v>6.1995497211540206E-2</v>
      </c>
      <c r="AK3">
        <f>AVERAGE(AA3:AA145)</f>
        <v>5.4210989683089614E-2</v>
      </c>
    </row>
    <row r="4" spans="1:37" x14ac:dyDescent="0.2">
      <c r="A4">
        <v>4</v>
      </c>
      <c r="B4" s="6" t="s">
        <v>28</v>
      </c>
      <c r="C4" s="6" t="s">
        <v>29</v>
      </c>
      <c r="D4" s="6" t="s">
        <v>30</v>
      </c>
      <c r="E4" s="6" t="s">
        <v>26</v>
      </c>
      <c r="F4" s="6" t="s">
        <v>27</v>
      </c>
      <c r="G4" s="6">
        <v>55.585855000000002</v>
      </c>
      <c r="H4" s="6">
        <v>-133.21551199999999</v>
      </c>
      <c r="I4" s="7">
        <v>43292</v>
      </c>
      <c r="J4" s="6">
        <v>6</v>
      </c>
      <c r="K4" s="6">
        <v>393.7</v>
      </c>
      <c r="L4" s="6">
        <v>-0.26</v>
      </c>
      <c r="M4" s="8">
        <f t="shared" si="0"/>
        <v>-7.9248000000000003</v>
      </c>
      <c r="N4" s="6">
        <v>324</v>
      </c>
      <c r="O4" s="6">
        <v>325</v>
      </c>
      <c r="P4" s="6"/>
      <c r="Q4" s="6"/>
      <c r="R4" s="8">
        <f t="shared" si="1"/>
        <v>69.699999999999989</v>
      </c>
      <c r="S4" s="8">
        <f t="shared" si="2"/>
        <v>68.699999999999989</v>
      </c>
      <c r="T4" s="8">
        <f t="shared" si="3"/>
        <v>1</v>
      </c>
      <c r="U4" s="6">
        <v>15</v>
      </c>
      <c r="W4">
        <f t="shared" si="4"/>
        <v>1</v>
      </c>
      <c r="X4">
        <f t="shared" si="5"/>
        <v>14.966629547095765</v>
      </c>
      <c r="Y4">
        <f t="shared" si="6"/>
        <v>15</v>
      </c>
      <c r="Z4">
        <f t="shared" si="7"/>
        <v>6.6815310478106099E-2</v>
      </c>
      <c r="AC4" t="s">
        <v>76</v>
      </c>
      <c r="AD4">
        <v>19.658009477574701</v>
      </c>
      <c r="AF4" t="s">
        <v>76</v>
      </c>
      <c r="AG4">
        <v>19.658009477574701</v>
      </c>
      <c r="AH4">
        <f t="shared" ref="AH4:AH5" si="8">AG4/AK4</f>
        <v>422.23478434224029</v>
      </c>
      <c r="AI4">
        <f>SQRT((AG4^2)+(AH4^2))</f>
        <v>422.69214618343523</v>
      </c>
      <c r="AJ4">
        <f>AVERAGE(Z146:Z288)</f>
        <v>5.1507304332723651E-2</v>
      </c>
      <c r="AK4">
        <f>AVERAGE(AA146:AA288)</f>
        <v>4.6557058315785278E-2</v>
      </c>
    </row>
    <row r="5" spans="1:37" x14ac:dyDescent="0.2">
      <c r="A5">
        <v>5</v>
      </c>
      <c r="B5" s="6" t="s">
        <v>28</v>
      </c>
      <c r="C5" s="6" t="s">
        <v>29</v>
      </c>
      <c r="D5" s="6" t="s">
        <v>30</v>
      </c>
      <c r="E5" s="6" t="s">
        <v>26</v>
      </c>
      <c r="F5" s="6" t="s">
        <v>27</v>
      </c>
      <c r="G5" s="6">
        <v>55.585855000000002</v>
      </c>
      <c r="H5" s="6">
        <v>-133.21551199999999</v>
      </c>
      <c r="I5" s="7">
        <v>43292</v>
      </c>
      <c r="J5" s="6">
        <v>3</v>
      </c>
      <c r="K5" s="6">
        <v>393.7</v>
      </c>
      <c r="L5" s="6">
        <v>-0.26</v>
      </c>
      <c r="M5" s="8">
        <f t="shared" si="0"/>
        <v>-7.9248000000000003</v>
      </c>
      <c r="N5" s="6">
        <v>321</v>
      </c>
      <c r="O5" s="6">
        <v>322</v>
      </c>
      <c r="P5" s="6"/>
      <c r="Q5" s="6"/>
      <c r="R5" s="8">
        <f t="shared" si="1"/>
        <v>72.699999999999989</v>
      </c>
      <c r="S5" s="8">
        <f t="shared" si="2"/>
        <v>71.699999999999989</v>
      </c>
      <c r="T5" s="8">
        <f t="shared" si="3"/>
        <v>1</v>
      </c>
      <c r="U5" s="6">
        <v>23</v>
      </c>
      <c r="W5">
        <f t="shared" si="4"/>
        <v>1</v>
      </c>
      <c r="X5">
        <f t="shared" si="5"/>
        <v>22.978250586152114</v>
      </c>
      <c r="Y5">
        <f t="shared" si="6"/>
        <v>23</v>
      </c>
      <c r="Z5">
        <f t="shared" si="7"/>
        <v>4.3519413988924463E-2</v>
      </c>
      <c r="AF5" t="s">
        <v>84</v>
      </c>
      <c r="AG5">
        <v>19.658009477574701</v>
      </c>
      <c r="AH5">
        <f t="shared" si="8"/>
        <v>390.16354624224118</v>
      </c>
      <c r="AI5">
        <f>SQRT((AG5^2)+(AH5^2))</f>
        <v>390.65845716295695</v>
      </c>
      <c r="AJ5">
        <f>AVERAGE(AJ3:AJ4)</f>
        <v>5.6751400772131928E-2</v>
      </c>
      <c r="AK5">
        <f>AVERAGE(AK3:AK4)</f>
        <v>5.0384023999437449E-2</v>
      </c>
    </row>
    <row r="6" spans="1:37" x14ac:dyDescent="0.2">
      <c r="A6">
        <v>6</v>
      </c>
      <c r="B6" s="6" t="s">
        <v>28</v>
      </c>
      <c r="C6" s="6" t="s">
        <v>29</v>
      </c>
      <c r="D6" s="6" t="s">
        <v>30</v>
      </c>
      <c r="E6" s="6" t="s">
        <v>26</v>
      </c>
      <c r="F6" s="6" t="s">
        <v>27</v>
      </c>
      <c r="G6" s="6">
        <v>55.585855000000002</v>
      </c>
      <c r="H6" s="6">
        <v>-133.21551199999999</v>
      </c>
      <c r="I6" s="7">
        <v>43292</v>
      </c>
      <c r="J6" s="6">
        <v>8</v>
      </c>
      <c r="K6" s="6">
        <v>393.7</v>
      </c>
      <c r="L6" s="6">
        <v>-0.26</v>
      </c>
      <c r="M6" s="8">
        <f t="shared" si="0"/>
        <v>-7.9248000000000003</v>
      </c>
      <c r="N6" s="6">
        <v>323</v>
      </c>
      <c r="O6" s="6">
        <v>323</v>
      </c>
      <c r="P6" s="6"/>
      <c r="Q6" s="6"/>
      <c r="R6" s="8">
        <f t="shared" si="1"/>
        <v>70.699999999999989</v>
      </c>
      <c r="S6" s="8">
        <f t="shared" si="2"/>
        <v>70.699999999999989</v>
      </c>
      <c r="T6" s="8">
        <f t="shared" si="3"/>
        <v>0</v>
      </c>
      <c r="U6" s="6">
        <v>30</v>
      </c>
      <c r="W6">
        <f t="shared" si="4"/>
        <v>0</v>
      </c>
      <c r="X6">
        <f t="shared" si="5"/>
        <v>30</v>
      </c>
      <c r="Y6">
        <f t="shared" si="6"/>
        <v>30</v>
      </c>
      <c r="Z6">
        <f t="shared" si="7"/>
        <v>0</v>
      </c>
      <c r="AD6" t="s">
        <v>85</v>
      </c>
    </row>
    <row r="7" spans="1:37" x14ac:dyDescent="0.2">
      <c r="A7">
        <v>7</v>
      </c>
      <c r="B7" s="6" t="s">
        <v>28</v>
      </c>
      <c r="C7" s="6" t="s">
        <v>29</v>
      </c>
      <c r="D7" s="6" t="s">
        <v>30</v>
      </c>
      <c r="E7" s="6" t="s">
        <v>26</v>
      </c>
      <c r="F7" s="6" t="s">
        <v>27</v>
      </c>
      <c r="G7" s="6">
        <v>55.585855000000002</v>
      </c>
      <c r="H7" s="6">
        <v>-133.21551199999999</v>
      </c>
      <c r="I7" s="7">
        <v>43292</v>
      </c>
      <c r="J7" s="6">
        <v>5</v>
      </c>
      <c r="K7" s="6">
        <v>393.7</v>
      </c>
      <c r="L7" s="6">
        <v>-0.26</v>
      </c>
      <c r="M7" s="8">
        <f t="shared" si="0"/>
        <v>-7.9248000000000003</v>
      </c>
      <c r="N7" s="6">
        <v>319</v>
      </c>
      <c r="O7" s="6">
        <v>320</v>
      </c>
      <c r="P7" s="6"/>
      <c r="Q7" s="6"/>
      <c r="R7" s="8">
        <f t="shared" si="1"/>
        <v>74.699999999999989</v>
      </c>
      <c r="S7" s="8">
        <f t="shared" si="2"/>
        <v>73.699999999999989</v>
      </c>
      <c r="T7" s="8">
        <f t="shared" si="3"/>
        <v>1</v>
      </c>
      <c r="U7" s="6">
        <v>54</v>
      </c>
      <c r="W7">
        <f t="shared" si="4"/>
        <v>1</v>
      </c>
      <c r="X7">
        <f t="shared" si="5"/>
        <v>53.990739946772351</v>
      </c>
      <c r="Y7">
        <f t="shared" si="6"/>
        <v>54</v>
      </c>
      <c r="Z7">
        <f t="shared" si="7"/>
        <v>1.8521694664415903E-2</v>
      </c>
      <c r="AC7" t="s">
        <v>30</v>
      </c>
      <c r="AD7">
        <f>AVERAGE(Y3:Y145)</f>
        <v>533.27659574468089</v>
      </c>
    </row>
    <row r="8" spans="1:37" x14ac:dyDescent="0.2">
      <c r="A8">
        <v>8</v>
      </c>
      <c r="B8" s="6" t="s">
        <v>28</v>
      </c>
      <c r="C8" s="6" t="s">
        <v>29</v>
      </c>
      <c r="D8" s="6" t="s">
        <v>30</v>
      </c>
      <c r="E8" s="6" t="s">
        <v>26</v>
      </c>
      <c r="F8" s="6" t="s">
        <v>27</v>
      </c>
      <c r="G8" s="6">
        <v>55.585855000000002</v>
      </c>
      <c r="H8" s="6">
        <v>-133.21551199999999</v>
      </c>
      <c r="I8" s="7">
        <v>43292</v>
      </c>
      <c r="J8" s="6">
        <v>2</v>
      </c>
      <c r="K8" s="6">
        <v>393.7</v>
      </c>
      <c r="L8" s="6">
        <v>-0.26</v>
      </c>
      <c r="M8" s="8">
        <f t="shared" si="0"/>
        <v>-7.9248000000000003</v>
      </c>
      <c r="N8" s="6">
        <v>314</v>
      </c>
      <c r="O8" s="6">
        <v>315</v>
      </c>
      <c r="P8" s="6"/>
      <c r="Q8" s="6"/>
      <c r="R8" s="8">
        <f t="shared" si="1"/>
        <v>79.699999999999989</v>
      </c>
      <c r="S8" s="8">
        <f t="shared" si="2"/>
        <v>78.699999999999989</v>
      </c>
      <c r="T8" s="8">
        <f t="shared" si="3"/>
        <v>1</v>
      </c>
      <c r="U8" s="6">
        <v>58</v>
      </c>
      <c r="W8">
        <f t="shared" si="4"/>
        <v>1</v>
      </c>
      <c r="X8">
        <f t="shared" si="5"/>
        <v>57.991378669591917</v>
      </c>
      <c r="Y8">
        <f t="shared" si="6"/>
        <v>58</v>
      </c>
      <c r="Z8">
        <f t="shared" si="7"/>
        <v>1.724394251251618E-2</v>
      </c>
      <c r="AC8" t="s">
        <v>25</v>
      </c>
      <c r="AD8">
        <f>AVERAGE(Y146:Y288)</f>
        <v>402.50704225352115</v>
      </c>
      <c r="AI8" t="s">
        <v>80</v>
      </c>
      <c r="AJ8" t="s">
        <v>81</v>
      </c>
    </row>
    <row r="9" spans="1:37" x14ac:dyDescent="0.2">
      <c r="A9">
        <v>9</v>
      </c>
      <c r="B9" s="6" t="s">
        <v>28</v>
      </c>
      <c r="C9" s="6" t="s">
        <v>29</v>
      </c>
      <c r="D9" s="6" t="s">
        <v>30</v>
      </c>
      <c r="E9" s="6" t="s">
        <v>26</v>
      </c>
      <c r="F9" s="6" t="s">
        <v>27</v>
      </c>
      <c r="G9" s="6">
        <v>55.585855000000002</v>
      </c>
      <c r="H9" s="6">
        <v>-133.21551199999999</v>
      </c>
      <c r="I9" s="7">
        <v>43292</v>
      </c>
      <c r="J9" s="6">
        <v>9</v>
      </c>
      <c r="K9" s="6">
        <v>393.7</v>
      </c>
      <c r="L9" s="6">
        <v>-0.26</v>
      </c>
      <c r="M9" s="8">
        <f t="shared" si="0"/>
        <v>-7.9248000000000003</v>
      </c>
      <c r="N9" s="6">
        <v>315</v>
      </c>
      <c r="O9" s="6">
        <v>318</v>
      </c>
      <c r="P9" s="6"/>
      <c r="Q9" s="6"/>
      <c r="R9" s="8">
        <f t="shared" si="1"/>
        <v>78.699999999999989</v>
      </c>
      <c r="S9" s="8">
        <f t="shared" si="2"/>
        <v>75.699999999999989</v>
      </c>
      <c r="T9" s="8">
        <f t="shared" si="3"/>
        <v>3</v>
      </c>
      <c r="U9" s="6">
        <v>69</v>
      </c>
      <c r="W9">
        <f t="shared" si="4"/>
        <v>3</v>
      </c>
      <c r="X9">
        <f t="shared" si="5"/>
        <v>68.934751758456343</v>
      </c>
      <c r="Y9">
        <f t="shared" si="6"/>
        <v>69</v>
      </c>
      <c r="Z9">
        <f t="shared" si="7"/>
        <v>4.3519413988924463E-2</v>
      </c>
      <c r="AH9" t="s">
        <v>75</v>
      </c>
      <c r="AI9">
        <f>AI3/100</f>
        <v>2.7020415772110518</v>
      </c>
      <c r="AJ9">
        <f>AI9*50</f>
        <v>135.10207886055258</v>
      </c>
    </row>
    <row r="10" spans="1:37" x14ac:dyDescent="0.2">
      <c r="A10">
        <v>10</v>
      </c>
      <c r="B10" s="6" t="s">
        <v>28</v>
      </c>
      <c r="C10" s="6" t="s">
        <v>29</v>
      </c>
      <c r="D10" s="6" t="s">
        <v>30</v>
      </c>
      <c r="E10" s="6" t="s">
        <v>26</v>
      </c>
      <c r="F10" s="6" t="s">
        <v>27</v>
      </c>
      <c r="G10" s="6">
        <v>55.585855000000002</v>
      </c>
      <c r="H10" s="6">
        <v>-133.21551199999999</v>
      </c>
      <c r="I10" s="7">
        <v>43292</v>
      </c>
      <c r="J10" s="6">
        <v>1</v>
      </c>
      <c r="K10" s="6">
        <v>393.7</v>
      </c>
      <c r="L10" s="6">
        <v>-0.26</v>
      </c>
      <c r="M10" s="8">
        <f t="shared" si="0"/>
        <v>-7.9248000000000003</v>
      </c>
      <c r="N10" s="6">
        <v>307</v>
      </c>
      <c r="O10" s="6">
        <v>308</v>
      </c>
      <c r="P10" s="6"/>
      <c r="Q10" s="6"/>
      <c r="R10" s="8">
        <f t="shared" si="1"/>
        <v>86.699999999999989</v>
      </c>
      <c r="S10" s="8">
        <f t="shared" si="2"/>
        <v>85.699999999999989</v>
      </c>
      <c r="T10" s="8">
        <f t="shared" si="3"/>
        <v>1</v>
      </c>
      <c r="U10" s="6">
        <v>81</v>
      </c>
      <c r="W10">
        <f t="shared" si="4"/>
        <v>1</v>
      </c>
      <c r="X10">
        <f t="shared" si="5"/>
        <v>80.993826925266347</v>
      </c>
      <c r="Y10">
        <f t="shared" si="6"/>
        <v>81</v>
      </c>
      <c r="Z10">
        <f t="shared" si="7"/>
        <v>1.234661995811987E-2</v>
      </c>
      <c r="AH10" t="s">
        <v>82</v>
      </c>
      <c r="AI10">
        <f>AI4/100</f>
        <v>4.226921461834352</v>
      </c>
      <c r="AJ10">
        <f>AI10*50</f>
        <v>211.34607309171761</v>
      </c>
    </row>
    <row r="11" spans="1:37" x14ac:dyDescent="0.2">
      <c r="A11">
        <v>11</v>
      </c>
      <c r="B11" s="6" t="s">
        <v>28</v>
      </c>
      <c r="C11" s="6" t="s">
        <v>29</v>
      </c>
      <c r="D11" s="6" t="s">
        <v>30</v>
      </c>
      <c r="E11" s="6" t="s">
        <v>26</v>
      </c>
      <c r="F11" s="6" t="s">
        <v>27</v>
      </c>
      <c r="G11" s="6">
        <v>55.585855000000002</v>
      </c>
      <c r="H11" s="6">
        <v>-133.21551199999999</v>
      </c>
      <c r="I11" s="7">
        <v>43292</v>
      </c>
      <c r="J11" s="6">
        <v>10</v>
      </c>
      <c r="K11" s="6">
        <v>393.7</v>
      </c>
      <c r="L11" s="6">
        <v>-0.26</v>
      </c>
      <c r="M11" s="8">
        <f t="shared" si="0"/>
        <v>-7.9248000000000003</v>
      </c>
      <c r="N11" s="6">
        <v>321</v>
      </c>
      <c r="O11" s="6">
        <v>322</v>
      </c>
      <c r="P11" s="6"/>
      <c r="Q11" s="6"/>
      <c r="R11" s="8">
        <f t="shared" si="1"/>
        <v>72.699999999999989</v>
      </c>
      <c r="S11" s="8">
        <f t="shared" si="2"/>
        <v>71.699999999999989</v>
      </c>
      <c r="T11" s="8">
        <f t="shared" si="3"/>
        <v>1</v>
      </c>
      <c r="U11" s="6">
        <v>146</v>
      </c>
      <c r="W11">
        <f t="shared" si="4"/>
        <v>1</v>
      </c>
      <c r="X11">
        <f t="shared" si="5"/>
        <v>145.99657530229948</v>
      </c>
      <c r="Y11">
        <f t="shared" si="6"/>
        <v>146</v>
      </c>
      <c r="Z11">
        <f t="shared" si="7"/>
        <v>6.8494757355054879E-3</v>
      </c>
      <c r="AA11">
        <f t="shared" ref="AA11:AA45" si="9">W11/X11</f>
        <v>6.8494757355054879E-3</v>
      </c>
      <c r="AH11" t="s">
        <v>83</v>
      </c>
      <c r="AI11">
        <f>AI5/100</f>
        <v>3.9065845716295695</v>
      </c>
      <c r="AJ11">
        <f>AI11*50</f>
        <v>195.32922858147847</v>
      </c>
    </row>
    <row r="12" spans="1:37" x14ac:dyDescent="0.2">
      <c r="A12">
        <v>12</v>
      </c>
      <c r="B12" s="6" t="s">
        <v>28</v>
      </c>
      <c r="C12" s="6" t="s">
        <v>29</v>
      </c>
      <c r="D12" s="6" t="s">
        <v>30</v>
      </c>
      <c r="E12" s="6" t="s">
        <v>26</v>
      </c>
      <c r="F12" s="6" t="s">
        <v>27</v>
      </c>
      <c r="G12" s="6">
        <v>55.585855000000002</v>
      </c>
      <c r="H12" s="6">
        <v>-133.21551199999999</v>
      </c>
      <c r="I12" s="7">
        <v>43292</v>
      </c>
      <c r="J12" s="6">
        <v>7</v>
      </c>
      <c r="K12" s="6">
        <v>393.7</v>
      </c>
      <c r="L12" s="6">
        <v>-0.26</v>
      </c>
      <c r="M12" s="8">
        <f t="shared" si="0"/>
        <v>-7.9248000000000003</v>
      </c>
      <c r="N12" s="6">
        <v>322</v>
      </c>
      <c r="O12" s="6">
        <v>326</v>
      </c>
      <c r="P12" s="6"/>
      <c r="Q12" s="6"/>
      <c r="R12" s="8">
        <f t="shared" si="1"/>
        <v>71.699999999999989</v>
      </c>
      <c r="S12" s="8">
        <f t="shared" si="2"/>
        <v>67.699999999999989</v>
      </c>
      <c r="T12" s="8">
        <f t="shared" si="3"/>
        <v>4</v>
      </c>
      <c r="U12" s="6">
        <v>160</v>
      </c>
      <c r="W12">
        <f t="shared" si="4"/>
        <v>4</v>
      </c>
      <c r="X12">
        <f t="shared" si="5"/>
        <v>159.94999218505765</v>
      </c>
      <c r="Y12">
        <f t="shared" si="6"/>
        <v>160</v>
      </c>
      <c r="Z12">
        <f t="shared" si="7"/>
        <v>2.5007816164017767E-2</v>
      </c>
      <c r="AA12">
        <f t="shared" si="9"/>
        <v>2.5007816164017767E-2</v>
      </c>
    </row>
    <row r="13" spans="1:37" x14ac:dyDescent="0.2">
      <c r="A13">
        <v>13</v>
      </c>
      <c r="B13" s="6" t="s">
        <v>28</v>
      </c>
      <c r="C13" s="6" t="s">
        <v>29</v>
      </c>
      <c r="D13" s="6" t="s">
        <v>30</v>
      </c>
      <c r="E13" s="6" t="s">
        <v>26</v>
      </c>
      <c r="F13" s="6" t="s">
        <v>27</v>
      </c>
      <c r="G13" s="6">
        <v>55.585855000000002</v>
      </c>
      <c r="H13" s="6">
        <v>-133.21551199999999</v>
      </c>
      <c r="I13" s="7">
        <v>43292</v>
      </c>
      <c r="J13" s="6">
        <v>11</v>
      </c>
      <c r="K13" s="6">
        <v>393.7</v>
      </c>
      <c r="L13" s="6">
        <v>-0.26</v>
      </c>
      <c r="M13" s="8">
        <f t="shared" si="0"/>
        <v>-7.9248000000000003</v>
      </c>
      <c r="N13" s="6">
        <v>322</v>
      </c>
      <c r="O13" s="6">
        <v>326</v>
      </c>
      <c r="P13" s="6"/>
      <c r="Q13" s="6"/>
      <c r="R13" s="8">
        <f t="shared" si="1"/>
        <v>71.699999999999989</v>
      </c>
      <c r="S13" s="8">
        <f t="shared" si="2"/>
        <v>67.699999999999989</v>
      </c>
      <c r="T13" s="8">
        <f t="shared" si="3"/>
        <v>4</v>
      </c>
      <c r="U13" s="6">
        <v>458</v>
      </c>
      <c r="W13">
        <f t="shared" si="4"/>
        <v>4</v>
      </c>
      <c r="X13">
        <f t="shared" si="5"/>
        <v>457.98253241799517</v>
      </c>
      <c r="Y13">
        <f t="shared" si="6"/>
        <v>458</v>
      </c>
      <c r="Z13">
        <f t="shared" si="7"/>
        <v>8.7339575570302488E-3</v>
      </c>
      <c r="AA13">
        <f t="shared" si="9"/>
        <v>8.7339575570302488E-3</v>
      </c>
    </row>
    <row r="14" spans="1:37" s="4" customFormat="1" x14ac:dyDescent="0.2">
      <c r="A14">
        <v>14</v>
      </c>
      <c r="B14" s="8" t="s">
        <v>31</v>
      </c>
      <c r="C14" s="8" t="s">
        <v>30</v>
      </c>
      <c r="D14" s="8" t="s">
        <v>30</v>
      </c>
      <c r="E14" s="8" t="s">
        <v>32</v>
      </c>
      <c r="F14" s="8" t="s">
        <v>33</v>
      </c>
      <c r="G14" s="8">
        <v>55.620483999999998</v>
      </c>
      <c r="H14" s="8">
        <v>-133.38625400000001</v>
      </c>
      <c r="I14" s="9">
        <v>43269</v>
      </c>
      <c r="J14" s="8">
        <v>10</v>
      </c>
      <c r="K14" s="8">
        <v>373.9</v>
      </c>
      <c r="L14" s="8">
        <f t="shared" ref="L14:L24" si="10">(-0.63*1.06)</f>
        <v>-0.66780000000000006</v>
      </c>
      <c r="M14" s="8">
        <f t="shared" si="0"/>
        <v>-20.354544000000001</v>
      </c>
      <c r="N14" s="8">
        <v>348</v>
      </c>
      <c r="O14" s="8">
        <v>360</v>
      </c>
      <c r="P14" s="8"/>
      <c r="Q14" s="8"/>
      <c r="R14" s="8">
        <f t="shared" si="1"/>
        <v>25.899999999999977</v>
      </c>
      <c r="S14" s="8">
        <f t="shared" si="2"/>
        <v>13.899999999999977</v>
      </c>
      <c r="T14" s="8">
        <f t="shared" si="3"/>
        <v>12</v>
      </c>
      <c r="U14" s="8">
        <v>204</v>
      </c>
      <c r="W14">
        <f t="shared" si="4"/>
        <v>12</v>
      </c>
      <c r="X14">
        <f t="shared" si="5"/>
        <v>203.64675298172568</v>
      </c>
      <c r="Y14">
        <f t="shared" si="6"/>
        <v>204</v>
      </c>
      <c r="Z14">
        <f t="shared" si="7"/>
        <v>5.892556509887896E-2</v>
      </c>
      <c r="AA14">
        <f t="shared" si="9"/>
        <v>5.892556509887896E-2</v>
      </c>
      <c r="AB14"/>
    </row>
    <row r="15" spans="1:37" s="4" customFormat="1" x14ac:dyDescent="0.2">
      <c r="A15">
        <v>15</v>
      </c>
      <c r="B15" s="8" t="s">
        <v>31</v>
      </c>
      <c r="C15" s="8" t="s">
        <v>30</v>
      </c>
      <c r="D15" s="8" t="s">
        <v>30</v>
      </c>
      <c r="E15" s="8" t="s">
        <v>32</v>
      </c>
      <c r="F15" s="8" t="s">
        <v>33</v>
      </c>
      <c r="G15" s="8">
        <v>55.620483999999998</v>
      </c>
      <c r="H15" s="8">
        <v>-133.38625400000001</v>
      </c>
      <c r="I15" s="9">
        <v>43269</v>
      </c>
      <c r="J15" s="8">
        <v>6</v>
      </c>
      <c r="K15" s="8">
        <v>373.9</v>
      </c>
      <c r="L15" s="8">
        <f t="shared" si="10"/>
        <v>-0.66780000000000006</v>
      </c>
      <c r="M15" s="8">
        <f t="shared" si="0"/>
        <v>-20.354544000000001</v>
      </c>
      <c r="N15" s="8">
        <v>370</v>
      </c>
      <c r="O15" s="8">
        <v>385</v>
      </c>
      <c r="P15" s="8"/>
      <c r="Q15" s="8"/>
      <c r="R15" s="8">
        <f t="shared" si="1"/>
        <v>3.8999999999999773</v>
      </c>
      <c r="S15" s="8">
        <f t="shared" si="2"/>
        <v>-11.100000000000023</v>
      </c>
      <c r="T15" s="8">
        <f t="shared" si="3"/>
        <v>15</v>
      </c>
      <c r="U15" s="8">
        <v>259</v>
      </c>
      <c r="W15">
        <f t="shared" si="4"/>
        <v>15</v>
      </c>
      <c r="X15">
        <f t="shared" si="5"/>
        <v>258.56527222347552</v>
      </c>
      <c r="Y15">
        <f t="shared" si="6"/>
        <v>259</v>
      </c>
      <c r="Z15">
        <f t="shared" si="7"/>
        <v>5.8012430946394231E-2</v>
      </c>
      <c r="AA15">
        <f t="shared" si="9"/>
        <v>5.8012430946394231E-2</v>
      </c>
      <c r="AB15"/>
    </row>
    <row r="16" spans="1:37" s="4" customFormat="1" x14ac:dyDescent="0.2">
      <c r="A16">
        <v>16</v>
      </c>
      <c r="B16" s="8" t="s">
        <v>31</v>
      </c>
      <c r="C16" s="8" t="s">
        <v>30</v>
      </c>
      <c r="D16" s="8" t="s">
        <v>30</v>
      </c>
      <c r="E16" s="8" t="s">
        <v>32</v>
      </c>
      <c r="F16" s="8" t="s">
        <v>33</v>
      </c>
      <c r="G16" s="8">
        <v>55.620483999999998</v>
      </c>
      <c r="H16" s="8">
        <v>-133.38625400000001</v>
      </c>
      <c r="I16" s="9">
        <v>43269</v>
      </c>
      <c r="J16" s="8">
        <v>9</v>
      </c>
      <c r="K16" s="8">
        <v>373.9</v>
      </c>
      <c r="L16" s="8">
        <f t="shared" si="10"/>
        <v>-0.66780000000000006</v>
      </c>
      <c r="M16" s="8">
        <f t="shared" si="0"/>
        <v>-20.354544000000001</v>
      </c>
      <c r="N16" s="8">
        <v>350</v>
      </c>
      <c r="O16" s="8">
        <v>367</v>
      </c>
      <c r="P16" s="8"/>
      <c r="Q16" s="8"/>
      <c r="R16" s="8">
        <f t="shared" si="1"/>
        <v>23.899999999999977</v>
      </c>
      <c r="S16" s="8">
        <f t="shared" si="2"/>
        <v>6.8999999999999773</v>
      </c>
      <c r="T16" s="8">
        <f t="shared" si="3"/>
        <v>17</v>
      </c>
      <c r="U16" s="8">
        <v>291</v>
      </c>
      <c r="W16">
        <f t="shared" si="4"/>
        <v>17</v>
      </c>
      <c r="X16">
        <f t="shared" si="5"/>
        <v>290.50301203257771</v>
      </c>
      <c r="Y16">
        <f t="shared" si="6"/>
        <v>291</v>
      </c>
      <c r="Z16">
        <f t="shared" si="7"/>
        <v>5.8519186706723639E-2</v>
      </c>
      <c r="AA16">
        <f t="shared" si="9"/>
        <v>5.8519186706723639E-2</v>
      </c>
      <c r="AB16"/>
    </row>
    <row r="17" spans="1:38" s="4" customFormat="1" x14ac:dyDescent="0.2">
      <c r="A17">
        <v>17</v>
      </c>
      <c r="B17" s="8" t="s">
        <v>31</v>
      </c>
      <c r="C17" s="8" t="s">
        <v>30</v>
      </c>
      <c r="D17" s="8" t="s">
        <v>30</v>
      </c>
      <c r="E17" s="8" t="s">
        <v>32</v>
      </c>
      <c r="F17" s="8" t="s">
        <v>33</v>
      </c>
      <c r="G17" s="8">
        <v>55.620483999999998</v>
      </c>
      <c r="H17" s="8">
        <v>-133.38625400000001</v>
      </c>
      <c r="I17" s="9">
        <v>43269</v>
      </c>
      <c r="J17" s="8">
        <v>5</v>
      </c>
      <c r="K17" s="8">
        <v>373.9</v>
      </c>
      <c r="L17" s="8">
        <f t="shared" si="10"/>
        <v>-0.66780000000000006</v>
      </c>
      <c r="M17" s="8">
        <f t="shared" si="0"/>
        <v>-20.354544000000001</v>
      </c>
      <c r="N17" s="8">
        <v>370</v>
      </c>
      <c r="O17" s="8">
        <v>386</v>
      </c>
      <c r="P17" s="8"/>
      <c r="Q17" s="8"/>
      <c r="R17" s="8">
        <f t="shared" si="1"/>
        <v>3.8999999999999773</v>
      </c>
      <c r="S17" s="8">
        <f t="shared" si="2"/>
        <v>-12.100000000000023</v>
      </c>
      <c r="T17" s="8">
        <f t="shared" si="3"/>
        <v>16</v>
      </c>
      <c r="U17" s="8">
        <v>334</v>
      </c>
      <c r="W17">
        <f t="shared" si="4"/>
        <v>16</v>
      </c>
      <c r="X17">
        <f t="shared" si="5"/>
        <v>333.61654635224556</v>
      </c>
      <c r="Y17">
        <f t="shared" si="6"/>
        <v>334</v>
      </c>
      <c r="Z17">
        <f t="shared" si="7"/>
        <v>4.7959251946414448E-2</v>
      </c>
      <c r="AA17">
        <f t="shared" si="9"/>
        <v>4.7959251946414448E-2</v>
      </c>
      <c r="AB17"/>
      <c r="AC17" s="4">
        <f>STDEV(R3:R145)</f>
        <v>42.197692495226555</v>
      </c>
      <c r="AD17" s="4">
        <f>STDEV(S3:S145)</f>
        <v>44.178762208471539</v>
      </c>
      <c r="AE17" s="4">
        <f t="shared" ref="AE17:AK17" si="11">STDEV(T3:T145)</f>
        <v>19.303048984585754</v>
      </c>
      <c r="AF17" s="4">
        <f t="shared" si="11"/>
        <v>618.20898115192381</v>
      </c>
      <c r="AH17" s="4">
        <f t="shared" si="11"/>
        <v>19.303048984585754</v>
      </c>
      <c r="AI17" s="4">
        <f t="shared" si="11"/>
        <v>618.54426589287425</v>
      </c>
      <c r="AJ17" s="4">
        <f t="shared" si="11"/>
        <v>618.20898115192381</v>
      </c>
      <c r="AK17" s="4">
        <f t="shared" si="11"/>
        <v>0.11163275690386093</v>
      </c>
      <c r="AL17" s="4">
        <f>STDEV(AA3:AA145)</f>
        <v>8.3159929735974428E-2</v>
      </c>
    </row>
    <row r="18" spans="1:38" s="4" customFormat="1" x14ac:dyDescent="0.2">
      <c r="A18">
        <v>18</v>
      </c>
      <c r="B18" s="8" t="s">
        <v>31</v>
      </c>
      <c r="C18" s="8" t="s">
        <v>30</v>
      </c>
      <c r="D18" s="8" t="s">
        <v>30</v>
      </c>
      <c r="E18" s="8" t="s">
        <v>32</v>
      </c>
      <c r="F18" s="8" t="s">
        <v>33</v>
      </c>
      <c r="G18" s="8">
        <v>55.620483999999998</v>
      </c>
      <c r="H18" s="8">
        <v>-133.38625400000001</v>
      </c>
      <c r="I18" s="9">
        <v>43269</v>
      </c>
      <c r="J18" s="8">
        <v>11</v>
      </c>
      <c r="K18" s="8">
        <v>373.9</v>
      </c>
      <c r="L18" s="8">
        <f t="shared" si="10"/>
        <v>-0.66780000000000006</v>
      </c>
      <c r="M18" s="8">
        <f t="shared" si="0"/>
        <v>-20.354544000000001</v>
      </c>
      <c r="N18" s="8">
        <v>338</v>
      </c>
      <c r="O18" s="8">
        <v>362</v>
      </c>
      <c r="P18" s="8"/>
      <c r="Q18" s="8"/>
      <c r="R18" s="8">
        <f t="shared" si="1"/>
        <v>35.899999999999977</v>
      </c>
      <c r="S18" s="8">
        <f t="shared" si="2"/>
        <v>11.899999999999977</v>
      </c>
      <c r="T18" s="8">
        <f t="shared" si="3"/>
        <v>24</v>
      </c>
      <c r="U18" s="8">
        <v>380</v>
      </c>
      <c r="W18">
        <f t="shared" si="4"/>
        <v>24</v>
      </c>
      <c r="X18">
        <f t="shared" si="5"/>
        <v>379.2413479566805</v>
      </c>
      <c r="Y18">
        <f t="shared" si="6"/>
        <v>380</v>
      </c>
      <c r="Z18">
        <f t="shared" si="7"/>
        <v>6.3284238729004419E-2</v>
      </c>
      <c r="AA18">
        <f t="shared" si="9"/>
        <v>6.3284238729004419E-2</v>
      </c>
      <c r="AB18"/>
      <c r="AC18" s="4">
        <f>STDEV(R146:R288)</f>
        <v>40.393819047826753</v>
      </c>
      <c r="AD18" s="4">
        <f>STDEV(S146:S288)</f>
        <v>38.840320150487372</v>
      </c>
      <c r="AE18" s="4">
        <f t="shared" ref="AE18:AL18" si="12">STDEV(T146:T288)</f>
        <v>19.008843474991256</v>
      </c>
      <c r="AF18" s="4">
        <f t="shared" si="12"/>
        <v>440.34831066080858</v>
      </c>
      <c r="AH18" s="4">
        <f t="shared" si="12"/>
        <v>19.008843474991256</v>
      </c>
      <c r="AI18" s="4">
        <f t="shared" si="12"/>
        <v>440.1740346898423</v>
      </c>
      <c r="AJ18" s="4">
        <f t="shared" si="12"/>
        <v>440.34831066080858</v>
      </c>
      <c r="AK18" s="4">
        <f t="shared" si="12"/>
        <v>5.9305954682378759E-2</v>
      </c>
      <c r="AL18" s="4">
        <f t="shared" si="12"/>
        <v>5.1860545060633645E-2</v>
      </c>
    </row>
    <row r="19" spans="1:38" s="4" customFormat="1" x14ac:dyDescent="0.2">
      <c r="A19">
        <v>19</v>
      </c>
      <c r="B19" s="8" t="s">
        <v>31</v>
      </c>
      <c r="C19" s="8" t="s">
        <v>30</v>
      </c>
      <c r="D19" s="8" t="s">
        <v>30</v>
      </c>
      <c r="E19" s="8" t="s">
        <v>32</v>
      </c>
      <c r="F19" s="8" t="s">
        <v>33</v>
      </c>
      <c r="G19" s="8">
        <v>55.620483999999998</v>
      </c>
      <c r="H19" s="8">
        <v>-133.38625400000001</v>
      </c>
      <c r="I19" s="9">
        <v>43269</v>
      </c>
      <c r="J19" s="8">
        <v>8</v>
      </c>
      <c r="K19" s="8">
        <v>373.9</v>
      </c>
      <c r="L19" s="8">
        <f t="shared" si="10"/>
        <v>-0.66780000000000006</v>
      </c>
      <c r="M19" s="8">
        <f t="shared" si="0"/>
        <v>-20.354544000000001</v>
      </c>
      <c r="N19" s="8">
        <v>357</v>
      </c>
      <c r="O19" s="8">
        <v>378</v>
      </c>
      <c r="P19" s="8"/>
      <c r="Q19" s="8"/>
      <c r="R19" s="8">
        <f t="shared" si="1"/>
        <v>16.899999999999977</v>
      </c>
      <c r="S19" s="8">
        <f t="shared" si="2"/>
        <v>-4.1000000000000227</v>
      </c>
      <c r="T19" s="8">
        <f t="shared" si="3"/>
        <v>21</v>
      </c>
      <c r="U19" s="8">
        <v>389</v>
      </c>
      <c r="W19">
        <f t="shared" si="4"/>
        <v>21</v>
      </c>
      <c r="X19">
        <f t="shared" si="5"/>
        <v>388.43274836192688</v>
      </c>
      <c r="Y19">
        <f t="shared" si="6"/>
        <v>389</v>
      </c>
      <c r="Z19">
        <f t="shared" si="7"/>
        <v>5.4063412749207743E-2</v>
      </c>
      <c r="AA19">
        <f t="shared" si="9"/>
        <v>5.4063412749207743E-2</v>
      </c>
      <c r="AB19"/>
    </row>
    <row r="20" spans="1:38" s="4" customFormat="1" x14ac:dyDescent="0.2">
      <c r="A20">
        <v>20</v>
      </c>
      <c r="B20" s="8" t="s">
        <v>31</v>
      </c>
      <c r="C20" s="8" t="s">
        <v>30</v>
      </c>
      <c r="D20" s="8" t="s">
        <v>30</v>
      </c>
      <c r="E20" s="8" t="s">
        <v>32</v>
      </c>
      <c r="F20" s="8" t="s">
        <v>33</v>
      </c>
      <c r="G20" s="8">
        <v>55.620483999999998</v>
      </c>
      <c r="H20" s="8">
        <v>-133.38625400000001</v>
      </c>
      <c r="I20" s="9">
        <v>43269</v>
      </c>
      <c r="J20" s="8">
        <v>7</v>
      </c>
      <c r="K20" s="8">
        <v>373.9</v>
      </c>
      <c r="L20" s="8">
        <f t="shared" si="10"/>
        <v>-0.66780000000000006</v>
      </c>
      <c r="M20" s="8">
        <f t="shared" si="0"/>
        <v>-20.354544000000001</v>
      </c>
      <c r="N20" s="8">
        <v>359</v>
      </c>
      <c r="O20" s="8">
        <v>380</v>
      </c>
      <c r="P20" s="8"/>
      <c r="Q20" s="8"/>
      <c r="R20" s="8">
        <f t="shared" si="1"/>
        <v>14.899999999999977</v>
      </c>
      <c r="S20" s="8">
        <f t="shared" si="2"/>
        <v>-6.1000000000000227</v>
      </c>
      <c r="T20" s="8">
        <f t="shared" si="3"/>
        <v>21</v>
      </c>
      <c r="U20" s="8">
        <v>405</v>
      </c>
      <c r="W20">
        <f t="shared" si="4"/>
        <v>21</v>
      </c>
      <c r="X20">
        <f t="shared" si="5"/>
        <v>404.45518911246523</v>
      </c>
      <c r="Y20">
        <f t="shared" si="6"/>
        <v>405</v>
      </c>
      <c r="Z20">
        <f t="shared" si="7"/>
        <v>5.1921697545981083E-2</v>
      </c>
      <c r="AA20">
        <f t="shared" si="9"/>
        <v>5.1921697545981083E-2</v>
      </c>
      <c r="AB20"/>
      <c r="AC20" s="4">
        <f>(AC17)/(SQRT(COUNT(R3:R145)))</f>
        <v>3.5536867799429275</v>
      </c>
      <c r="AD20" s="4">
        <f>(AD17)/(SQRT(COUNT(S3:S145)))</f>
        <v>3.7205229464205236</v>
      </c>
      <c r="AE20" s="4">
        <f t="shared" ref="AE20:AL20" si="13">(AE17)/(SQRT(COUNT(T3:T145)))</f>
        <v>1.6256099784810012</v>
      </c>
      <c r="AF20" s="4">
        <f t="shared" si="13"/>
        <v>52.062588109766807</v>
      </c>
      <c r="AH20" s="4">
        <f t="shared" si="13"/>
        <v>1.6256099784810012</v>
      </c>
      <c r="AI20" s="4">
        <f t="shared" si="13"/>
        <v>52.090824178636375</v>
      </c>
      <c r="AJ20" s="4">
        <f t="shared" si="13"/>
        <v>52.062588109766807</v>
      </c>
      <c r="AK20" s="4">
        <f t="shared" si="13"/>
        <v>9.4011740680538195E-3</v>
      </c>
      <c r="AL20" s="4">
        <f t="shared" si="13"/>
        <v>7.5914282328229709E-3</v>
      </c>
    </row>
    <row r="21" spans="1:38" s="4" customFormat="1" x14ac:dyDescent="0.2">
      <c r="A21">
        <v>21</v>
      </c>
      <c r="B21" s="8" t="s">
        <v>31</v>
      </c>
      <c r="C21" s="8" t="s">
        <v>30</v>
      </c>
      <c r="D21" s="8" t="s">
        <v>30</v>
      </c>
      <c r="E21" s="8" t="s">
        <v>32</v>
      </c>
      <c r="F21" s="8" t="s">
        <v>33</v>
      </c>
      <c r="G21" s="8">
        <v>55.620483999999998</v>
      </c>
      <c r="H21" s="8">
        <v>-133.38625400000001</v>
      </c>
      <c r="I21" s="9">
        <v>43269</v>
      </c>
      <c r="J21" s="8">
        <v>4</v>
      </c>
      <c r="K21" s="8">
        <v>373.9</v>
      </c>
      <c r="L21" s="8">
        <f t="shared" si="10"/>
        <v>-0.66780000000000006</v>
      </c>
      <c r="M21" s="8">
        <f t="shared" si="0"/>
        <v>-20.354544000000001</v>
      </c>
      <c r="N21" s="8">
        <v>365</v>
      </c>
      <c r="O21" s="8">
        <v>396</v>
      </c>
      <c r="P21" s="8"/>
      <c r="Q21" s="8"/>
      <c r="R21" s="8">
        <f t="shared" si="1"/>
        <v>8.8999999999999773</v>
      </c>
      <c r="S21" s="8">
        <f t="shared" si="2"/>
        <v>-22.100000000000023</v>
      </c>
      <c r="T21" s="8">
        <f t="shared" si="3"/>
        <v>31</v>
      </c>
      <c r="U21" s="8">
        <v>497</v>
      </c>
      <c r="W21">
        <f t="shared" si="4"/>
        <v>31</v>
      </c>
      <c r="X21">
        <f t="shared" si="5"/>
        <v>496.03225701560984</v>
      </c>
      <c r="Y21">
        <f t="shared" si="6"/>
        <v>497</v>
      </c>
      <c r="Z21">
        <f t="shared" si="7"/>
        <v>6.2495935620220051E-2</v>
      </c>
      <c r="AA21">
        <f t="shared" si="9"/>
        <v>6.2495935620220051E-2</v>
      </c>
      <c r="AB21"/>
      <c r="AC21" s="4">
        <f>(AC18)/(SQRT(COUNT(R146:R288)))</f>
        <v>3.3897739935345927</v>
      </c>
      <c r="AD21" s="4">
        <f>(AD18)/(SQRT(COUNT(S146:S288)))</f>
        <v>3.2594072620564258</v>
      </c>
      <c r="AE21" s="4">
        <f t="shared" ref="AE21:AL21" si="14">(AE18)/(SQRT(COUNT(T146:T288)))</f>
        <v>1.5951867086992317</v>
      </c>
      <c r="AF21" s="4">
        <f t="shared" si="14"/>
        <v>36.953209346398978</v>
      </c>
      <c r="AH21" s="4">
        <f t="shared" si="14"/>
        <v>1.5951867086992317</v>
      </c>
      <c r="AI21" s="4">
        <f t="shared" si="14"/>
        <v>36.938584431795583</v>
      </c>
      <c r="AJ21" s="4">
        <f t="shared" si="14"/>
        <v>36.953209346398978</v>
      </c>
      <c r="AK21" s="4">
        <f t="shared" si="14"/>
        <v>4.97684516054405E-3</v>
      </c>
      <c r="AL21" s="4">
        <f t="shared" si="14"/>
        <v>4.9447089573199472E-3</v>
      </c>
    </row>
    <row r="22" spans="1:38" s="4" customFormat="1" x14ac:dyDescent="0.2">
      <c r="A22">
        <v>22</v>
      </c>
      <c r="B22" s="8" t="s">
        <v>31</v>
      </c>
      <c r="C22" s="8" t="s">
        <v>30</v>
      </c>
      <c r="D22" s="8" t="s">
        <v>30</v>
      </c>
      <c r="E22" s="8" t="s">
        <v>32</v>
      </c>
      <c r="F22" s="8" t="s">
        <v>33</v>
      </c>
      <c r="G22" s="8">
        <v>55.620483999999998</v>
      </c>
      <c r="H22" s="8">
        <v>-133.38625400000001</v>
      </c>
      <c r="I22" s="9">
        <v>43269</v>
      </c>
      <c r="J22" s="8">
        <v>3</v>
      </c>
      <c r="K22" s="8">
        <v>373.9</v>
      </c>
      <c r="L22" s="8">
        <f t="shared" si="10"/>
        <v>-0.66780000000000006</v>
      </c>
      <c r="M22" s="8">
        <f t="shared" si="0"/>
        <v>-20.354544000000001</v>
      </c>
      <c r="N22" s="8">
        <v>357</v>
      </c>
      <c r="O22" s="8">
        <v>396</v>
      </c>
      <c r="P22" s="8"/>
      <c r="Q22" s="8"/>
      <c r="R22" s="8">
        <f t="shared" si="1"/>
        <v>16.899999999999977</v>
      </c>
      <c r="S22" s="8">
        <f t="shared" si="2"/>
        <v>-22.100000000000023</v>
      </c>
      <c r="T22" s="8">
        <f t="shared" si="3"/>
        <v>39</v>
      </c>
      <c r="U22" s="8">
        <v>675</v>
      </c>
      <c r="W22">
        <f t="shared" si="4"/>
        <v>39</v>
      </c>
      <c r="X22">
        <f t="shared" si="5"/>
        <v>673.87239148076094</v>
      </c>
      <c r="Y22">
        <f t="shared" si="6"/>
        <v>675</v>
      </c>
      <c r="Z22">
        <f t="shared" si="7"/>
        <v>5.7874458863497527E-2</v>
      </c>
      <c r="AA22">
        <f t="shared" si="9"/>
        <v>5.7874458863497527E-2</v>
      </c>
      <c r="AB22"/>
    </row>
    <row r="23" spans="1:38" s="4" customFormat="1" x14ac:dyDescent="0.2">
      <c r="A23">
        <v>23</v>
      </c>
      <c r="B23" s="8" t="s">
        <v>31</v>
      </c>
      <c r="C23" s="8" t="s">
        <v>30</v>
      </c>
      <c r="D23" s="8" t="s">
        <v>30</v>
      </c>
      <c r="E23" s="8" t="s">
        <v>32</v>
      </c>
      <c r="F23" s="8" t="s">
        <v>33</v>
      </c>
      <c r="G23" s="8">
        <v>55.620483999999998</v>
      </c>
      <c r="H23" s="8">
        <v>-133.38625400000001</v>
      </c>
      <c r="I23" s="9">
        <v>43269</v>
      </c>
      <c r="J23" s="8">
        <v>2</v>
      </c>
      <c r="K23" s="8">
        <v>373.9</v>
      </c>
      <c r="L23" s="8">
        <f t="shared" si="10"/>
        <v>-0.66780000000000006</v>
      </c>
      <c r="M23" s="8">
        <f t="shared" si="0"/>
        <v>-20.354544000000001</v>
      </c>
      <c r="N23" s="8">
        <v>360</v>
      </c>
      <c r="O23" s="8">
        <v>404</v>
      </c>
      <c r="P23" s="8"/>
      <c r="Q23" s="8"/>
      <c r="R23" s="8">
        <f t="shared" si="1"/>
        <v>13.899999999999977</v>
      </c>
      <c r="S23" s="8">
        <f t="shared" si="2"/>
        <v>-30.100000000000023</v>
      </c>
      <c r="T23" s="8">
        <f t="shared" si="3"/>
        <v>44</v>
      </c>
      <c r="U23" s="8">
        <v>740</v>
      </c>
      <c r="W23">
        <f t="shared" si="4"/>
        <v>44</v>
      </c>
      <c r="X23">
        <f t="shared" si="5"/>
        <v>738.69073366328348</v>
      </c>
      <c r="Y23">
        <f t="shared" si="6"/>
        <v>740</v>
      </c>
      <c r="Z23">
        <f t="shared" si="7"/>
        <v>5.9564846281199554E-2</v>
      </c>
      <c r="AA23">
        <f t="shared" si="9"/>
        <v>5.9564846281199554E-2</v>
      </c>
      <c r="AB23"/>
    </row>
    <row r="24" spans="1:38" s="4" customFormat="1" x14ac:dyDescent="0.2">
      <c r="A24">
        <v>24</v>
      </c>
      <c r="B24" s="8" t="s">
        <v>31</v>
      </c>
      <c r="C24" s="8" t="s">
        <v>30</v>
      </c>
      <c r="D24" s="8" t="s">
        <v>30</v>
      </c>
      <c r="E24" s="8" t="s">
        <v>32</v>
      </c>
      <c r="F24" s="8" t="s">
        <v>33</v>
      </c>
      <c r="G24" s="8">
        <v>55.620483999999998</v>
      </c>
      <c r="H24" s="8">
        <v>-133.38625400000001</v>
      </c>
      <c r="I24" s="9">
        <v>43269</v>
      </c>
      <c r="J24" s="8">
        <v>1</v>
      </c>
      <c r="K24" s="8">
        <v>373.9</v>
      </c>
      <c r="L24" s="8">
        <f t="shared" si="10"/>
        <v>-0.66780000000000006</v>
      </c>
      <c r="M24" s="8">
        <f t="shared" si="0"/>
        <v>-20.354544000000001</v>
      </c>
      <c r="N24" s="8">
        <v>350</v>
      </c>
      <c r="O24" s="8">
        <v>404</v>
      </c>
      <c r="P24" s="8"/>
      <c r="Q24" s="8"/>
      <c r="R24" s="8">
        <f t="shared" si="1"/>
        <v>23.899999999999977</v>
      </c>
      <c r="S24" s="8">
        <f t="shared" si="2"/>
        <v>-30.100000000000023</v>
      </c>
      <c r="T24" s="8">
        <f t="shared" si="3"/>
        <v>54</v>
      </c>
      <c r="U24" s="8">
        <v>875</v>
      </c>
      <c r="W24">
        <f t="shared" si="4"/>
        <v>54</v>
      </c>
      <c r="X24">
        <f t="shared" si="5"/>
        <v>873.33212468109753</v>
      </c>
      <c r="Y24">
        <f t="shared" si="6"/>
        <v>875</v>
      </c>
      <c r="Z24">
        <f t="shared" si="7"/>
        <v>6.1832146641483531E-2</v>
      </c>
      <c r="AA24">
        <f t="shared" si="9"/>
        <v>6.1832146641483531E-2</v>
      </c>
      <c r="AB24"/>
    </row>
    <row r="25" spans="1:38" x14ac:dyDescent="0.2">
      <c r="A25">
        <v>25</v>
      </c>
      <c r="B25" s="8" t="s">
        <v>34</v>
      </c>
      <c r="C25" s="8" t="s">
        <v>30</v>
      </c>
      <c r="D25" s="8" t="s">
        <v>30</v>
      </c>
      <c r="E25" s="8" t="s">
        <v>32</v>
      </c>
      <c r="F25" s="8" t="s">
        <v>35</v>
      </c>
      <c r="G25" s="8">
        <v>55.813558</v>
      </c>
      <c r="H25" s="8">
        <v>-133.16740300000001</v>
      </c>
      <c r="I25" s="9">
        <v>43264</v>
      </c>
      <c r="J25" s="8">
        <v>9</v>
      </c>
      <c r="K25" s="8">
        <v>404.85714289999999</v>
      </c>
      <c r="L25" s="8">
        <v>-2.2999999999999998</v>
      </c>
      <c r="M25" s="8">
        <f t="shared" si="0"/>
        <v>-70.103999999999999</v>
      </c>
      <c r="N25" s="8">
        <v>374</v>
      </c>
      <c r="O25" s="8">
        <v>381</v>
      </c>
      <c r="P25" s="8"/>
      <c r="Q25" s="8"/>
      <c r="R25" s="8">
        <f t="shared" si="1"/>
        <v>30.857142899999985</v>
      </c>
      <c r="S25" s="8">
        <f t="shared" si="2"/>
        <v>23.857142899999985</v>
      </c>
      <c r="T25" s="8">
        <f t="shared" si="3"/>
        <v>7</v>
      </c>
      <c r="U25" s="8">
        <v>461</v>
      </c>
      <c r="W25">
        <f t="shared" si="4"/>
        <v>7</v>
      </c>
      <c r="X25">
        <f t="shared" si="5"/>
        <v>460.94685160005162</v>
      </c>
      <c r="Y25">
        <f t="shared" si="6"/>
        <v>461</v>
      </c>
      <c r="Z25">
        <f t="shared" si="7"/>
        <v>1.5186132578412032E-2</v>
      </c>
      <c r="AA25">
        <f t="shared" si="9"/>
        <v>1.5186132578412032E-2</v>
      </c>
    </row>
    <row r="26" spans="1:38" x14ac:dyDescent="0.2">
      <c r="A26">
        <v>26</v>
      </c>
      <c r="B26" s="8" t="s">
        <v>34</v>
      </c>
      <c r="C26" s="8" t="s">
        <v>30</v>
      </c>
      <c r="D26" s="8" t="s">
        <v>30</v>
      </c>
      <c r="E26" s="8" t="s">
        <v>32</v>
      </c>
      <c r="F26" s="8" t="s">
        <v>35</v>
      </c>
      <c r="G26" s="8">
        <v>55.813558</v>
      </c>
      <c r="H26" s="8">
        <v>-133.16740300000001</v>
      </c>
      <c r="I26" s="9">
        <v>43264</v>
      </c>
      <c r="J26" s="8">
        <v>11</v>
      </c>
      <c r="K26" s="8">
        <v>404.85714289999999</v>
      </c>
      <c r="L26" s="8">
        <v>-2.2999999999999998</v>
      </c>
      <c r="M26" s="8">
        <f t="shared" si="0"/>
        <v>-70.103999999999999</v>
      </c>
      <c r="N26" s="8">
        <v>379</v>
      </c>
      <c r="O26" s="8">
        <v>388</v>
      </c>
      <c r="P26" s="8"/>
      <c r="Q26" s="8"/>
      <c r="R26" s="8">
        <f t="shared" si="1"/>
        <v>25.857142899999985</v>
      </c>
      <c r="S26" s="8">
        <f t="shared" si="2"/>
        <v>16.857142899999985</v>
      </c>
      <c r="T26" s="8">
        <f t="shared" si="3"/>
        <v>9</v>
      </c>
      <c r="U26" s="8">
        <v>530</v>
      </c>
      <c r="W26">
        <f t="shared" si="4"/>
        <v>9</v>
      </c>
      <c r="X26">
        <f t="shared" si="5"/>
        <v>529.92357939612384</v>
      </c>
      <c r="Y26">
        <f t="shared" si="6"/>
        <v>530</v>
      </c>
      <c r="Z26">
        <f t="shared" si="7"/>
        <v>1.6983580934926464E-2</v>
      </c>
      <c r="AA26">
        <f t="shared" si="9"/>
        <v>1.6983580934926464E-2</v>
      </c>
    </row>
    <row r="27" spans="1:38" x14ac:dyDescent="0.2">
      <c r="A27">
        <v>27</v>
      </c>
      <c r="B27" s="8" t="s">
        <v>34</v>
      </c>
      <c r="C27" s="8" t="s">
        <v>30</v>
      </c>
      <c r="D27" s="8" t="s">
        <v>30</v>
      </c>
      <c r="E27" s="8" t="s">
        <v>32</v>
      </c>
      <c r="F27" s="8" t="s">
        <v>35</v>
      </c>
      <c r="G27" s="8">
        <v>55.813558</v>
      </c>
      <c r="H27" s="8">
        <v>-133.16740300000001</v>
      </c>
      <c r="I27" s="9">
        <v>43264</v>
      </c>
      <c r="J27" s="8">
        <v>8</v>
      </c>
      <c r="K27" s="8">
        <v>404.85714289999999</v>
      </c>
      <c r="L27" s="8">
        <v>-2.2999999999999998</v>
      </c>
      <c r="M27" s="8">
        <f t="shared" si="0"/>
        <v>-70.103999999999999</v>
      </c>
      <c r="N27" s="8">
        <v>360</v>
      </c>
      <c r="O27" s="8">
        <v>392</v>
      </c>
      <c r="P27" s="8"/>
      <c r="Q27" s="8"/>
      <c r="R27" s="8">
        <f t="shared" si="1"/>
        <v>44.857142899999985</v>
      </c>
      <c r="S27" s="8">
        <f t="shared" si="2"/>
        <v>12.857142899999985</v>
      </c>
      <c r="T27" s="8">
        <f t="shared" si="3"/>
        <v>32</v>
      </c>
      <c r="U27" s="8">
        <v>941</v>
      </c>
      <c r="W27">
        <f t="shared" si="4"/>
        <v>32</v>
      </c>
      <c r="X27">
        <f t="shared" si="5"/>
        <v>940.45574058538239</v>
      </c>
      <c r="Y27">
        <f t="shared" si="6"/>
        <v>941</v>
      </c>
      <c r="Z27">
        <f t="shared" si="7"/>
        <v>3.4026056324651437E-2</v>
      </c>
      <c r="AA27">
        <f t="shared" si="9"/>
        <v>3.4026056324651437E-2</v>
      </c>
    </row>
    <row r="28" spans="1:38" x14ac:dyDescent="0.2">
      <c r="A28">
        <v>28</v>
      </c>
      <c r="B28" s="8" t="s">
        <v>34</v>
      </c>
      <c r="C28" s="8" t="s">
        <v>30</v>
      </c>
      <c r="D28" s="8" t="s">
        <v>30</v>
      </c>
      <c r="E28" s="8" t="s">
        <v>32</v>
      </c>
      <c r="F28" s="8" t="s">
        <v>35</v>
      </c>
      <c r="G28" s="8">
        <v>55.813558</v>
      </c>
      <c r="H28" s="8">
        <v>-133.16740300000001</v>
      </c>
      <c r="I28" s="9">
        <v>43264</v>
      </c>
      <c r="J28" s="8">
        <v>10</v>
      </c>
      <c r="K28" s="8">
        <v>404.85714289999999</v>
      </c>
      <c r="L28" s="8">
        <v>-2.2999999999999998</v>
      </c>
      <c r="M28" s="8">
        <f t="shared" si="0"/>
        <v>-70.103999999999999</v>
      </c>
      <c r="N28" s="8">
        <v>377</v>
      </c>
      <c r="O28" s="8">
        <v>391</v>
      </c>
      <c r="P28" s="8"/>
      <c r="Q28" s="8"/>
      <c r="R28" s="8">
        <f t="shared" si="1"/>
        <v>27.857142899999985</v>
      </c>
      <c r="S28" s="8">
        <f t="shared" si="2"/>
        <v>13.857142899999985</v>
      </c>
      <c r="T28" s="8">
        <f t="shared" si="3"/>
        <v>14</v>
      </c>
      <c r="U28" s="8">
        <v>950</v>
      </c>
      <c r="W28">
        <f t="shared" si="4"/>
        <v>14</v>
      </c>
      <c r="X28">
        <f t="shared" si="5"/>
        <v>949.89683650383847</v>
      </c>
      <c r="Y28">
        <f t="shared" si="6"/>
        <v>950</v>
      </c>
      <c r="Z28">
        <f t="shared" si="7"/>
        <v>1.4738442599227908E-2</v>
      </c>
      <c r="AA28">
        <f t="shared" si="9"/>
        <v>1.4738442599227908E-2</v>
      </c>
    </row>
    <row r="29" spans="1:38" x14ac:dyDescent="0.2">
      <c r="A29">
        <v>29</v>
      </c>
      <c r="B29" s="8" t="s">
        <v>34</v>
      </c>
      <c r="C29" s="8" t="s">
        <v>30</v>
      </c>
      <c r="D29" s="8" t="s">
        <v>30</v>
      </c>
      <c r="E29" s="8" t="s">
        <v>32</v>
      </c>
      <c r="F29" s="8" t="s">
        <v>35</v>
      </c>
      <c r="G29" s="8">
        <v>55.813558</v>
      </c>
      <c r="H29" s="8">
        <v>-133.16740300000001</v>
      </c>
      <c r="I29" s="9">
        <v>43264</v>
      </c>
      <c r="J29" s="8">
        <v>7</v>
      </c>
      <c r="K29" s="8">
        <v>404.85714289999999</v>
      </c>
      <c r="L29" s="8">
        <v>-2.2999999999999998</v>
      </c>
      <c r="M29" s="8">
        <f t="shared" si="0"/>
        <v>-70.103999999999999</v>
      </c>
      <c r="N29" s="8">
        <v>360</v>
      </c>
      <c r="O29" s="8">
        <v>393</v>
      </c>
      <c r="P29" s="8"/>
      <c r="Q29" s="8"/>
      <c r="R29" s="8">
        <f t="shared" si="1"/>
        <v>44.857142899999985</v>
      </c>
      <c r="S29" s="8">
        <f t="shared" si="2"/>
        <v>11.857142899999985</v>
      </c>
      <c r="T29" s="8">
        <f t="shared" si="3"/>
        <v>33</v>
      </c>
      <c r="U29" s="8">
        <v>1544</v>
      </c>
      <c r="W29">
        <f t="shared" si="4"/>
        <v>33</v>
      </c>
      <c r="X29">
        <f t="shared" si="5"/>
        <v>1543.6473042764658</v>
      </c>
      <c r="Y29">
        <f t="shared" si="6"/>
        <v>1544</v>
      </c>
      <c r="Z29">
        <f t="shared" si="7"/>
        <v>2.1377940355013721E-2</v>
      </c>
      <c r="AA29">
        <f t="shared" si="9"/>
        <v>2.1377940355013721E-2</v>
      </c>
    </row>
    <row r="30" spans="1:38" x14ac:dyDescent="0.2">
      <c r="A30">
        <v>30</v>
      </c>
      <c r="B30" s="8" t="s">
        <v>34</v>
      </c>
      <c r="C30" s="8" t="s">
        <v>30</v>
      </c>
      <c r="D30" s="8" t="s">
        <v>30</v>
      </c>
      <c r="E30" s="8" t="s">
        <v>32</v>
      </c>
      <c r="F30" s="8" t="s">
        <v>35</v>
      </c>
      <c r="G30" s="8">
        <v>55.813558</v>
      </c>
      <c r="H30" s="8">
        <v>-133.16740300000001</v>
      </c>
      <c r="I30" s="9">
        <v>43264</v>
      </c>
      <c r="J30" s="8">
        <v>6</v>
      </c>
      <c r="K30" s="8">
        <v>404.85714289999999</v>
      </c>
      <c r="L30" s="8">
        <v>-2.2999999999999998</v>
      </c>
      <c r="M30" s="8">
        <f t="shared" si="0"/>
        <v>-70.103999999999999</v>
      </c>
      <c r="N30" s="8">
        <v>360</v>
      </c>
      <c r="O30" s="8">
        <v>385</v>
      </c>
      <c r="P30" s="8"/>
      <c r="Q30" s="8"/>
      <c r="R30" s="8">
        <f t="shared" si="1"/>
        <v>44.857142899999985</v>
      </c>
      <c r="S30" s="8">
        <f t="shared" si="2"/>
        <v>19.857142899999985</v>
      </c>
      <c r="T30" s="8">
        <f t="shared" si="3"/>
        <v>25</v>
      </c>
      <c r="U30" s="8">
        <v>1722</v>
      </c>
      <c r="W30">
        <f t="shared" si="4"/>
        <v>25</v>
      </c>
      <c r="X30">
        <f t="shared" si="5"/>
        <v>1721.8185154074747</v>
      </c>
      <c r="Y30">
        <f t="shared" si="6"/>
        <v>1722</v>
      </c>
      <c r="Z30">
        <f t="shared" si="7"/>
        <v>1.4519532561818024E-2</v>
      </c>
      <c r="AA30">
        <f t="shared" si="9"/>
        <v>1.4519532561818024E-2</v>
      </c>
    </row>
    <row r="31" spans="1:38" x14ac:dyDescent="0.2">
      <c r="A31">
        <v>31</v>
      </c>
      <c r="B31" s="8" t="s">
        <v>34</v>
      </c>
      <c r="C31" s="8" t="s">
        <v>30</v>
      </c>
      <c r="D31" s="8" t="s">
        <v>30</v>
      </c>
      <c r="E31" s="8" t="s">
        <v>32</v>
      </c>
      <c r="F31" s="8" t="s">
        <v>35</v>
      </c>
      <c r="G31" s="8">
        <v>55.813558</v>
      </c>
      <c r="H31" s="8">
        <v>-133.16740300000001</v>
      </c>
      <c r="I31" s="9">
        <v>43264</v>
      </c>
      <c r="J31" s="8">
        <v>4</v>
      </c>
      <c r="K31" s="8">
        <v>404.85714289999999</v>
      </c>
      <c r="L31" s="8">
        <v>-2.2999999999999998</v>
      </c>
      <c r="M31" s="8">
        <f t="shared" si="0"/>
        <v>-70.103999999999999</v>
      </c>
      <c r="N31" s="8">
        <v>355</v>
      </c>
      <c r="O31" s="8">
        <v>376</v>
      </c>
      <c r="P31" s="8"/>
      <c r="Q31" s="8"/>
      <c r="R31" s="8">
        <f t="shared" si="1"/>
        <v>49.857142899999985</v>
      </c>
      <c r="S31" s="8">
        <f t="shared" si="2"/>
        <v>28.857142899999985</v>
      </c>
      <c r="T31" s="8">
        <f t="shared" si="3"/>
        <v>21</v>
      </c>
      <c r="U31" s="8">
        <v>2095</v>
      </c>
      <c r="W31">
        <f t="shared" si="4"/>
        <v>21</v>
      </c>
      <c r="X31">
        <f t="shared" si="5"/>
        <v>2094.8947467593689</v>
      </c>
      <c r="Y31">
        <f t="shared" si="6"/>
        <v>2095</v>
      </c>
      <c r="Z31">
        <f t="shared" si="7"/>
        <v>1.0024369974904603E-2</v>
      </c>
      <c r="AA31">
        <f t="shared" si="9"/>
        <v>1.0024369974904603E-2</v>
      </c>
    </row>
    <row r="32" spans="1:38" x14ac:dyDescent="0.2">
      <c r="A32">
        <v>32</v>
      </c>
      <c r="B32" s="8" t="s">
        <v>34</v>
      </c>
      <c r="C32" s="8" t="s">
        <v>30</v>
      </c>
      <c r="D32" s="8" t="s">
        <v>30</v>
      </c>
      <c r="E32" s="8" t="s">
        <v>32</v>
      </c>
      <c r="F32" s="8" t="s">
        <v>35</v>
      </c>
      <c r="G32" s="8">
        <v>55.813558</v>
      </c>
      <c r="H32" s="8">
        <v>-133.16740300000001</v>
      </c>
      <c r="I32" s="9">
        <v>43264</v>
      </c>
      <c r="J32" s="8">
        <v>5</v>
      </c>
      <c r="K32" s="8">
        <v>404.85714289999999</v>
      </c>
      <c r="L32" s="8">
        <v>-2.2999999999999998</v>
      </c>
      <c r="M32" s="8">
        <f t="shared" si="0"/>
        <v>-70.103999999999999</v>
      </c>
      <c r="N32" s="8">
        <v>360</v>
      </c>
      <c r="O32" s="8">
        <v>386</v>
      </c>
      <c r="P32" s="8"/>
      <c r="Q32" s="8"/>
      <c r="R32" s="8">
        <f t="shared" si="1"/>
        <v>44.857142899999985</v>
      </c>
      <c r="S32" s="8">
        <f t="shared" si="2"/>
        <v>18.857142899999985</v>
      </c>
      <c r="T32" s="8">
        <f t="shared" si="3"/>
        <v>26</v>
      </c>
      <c r="U32" s="8">
        <v>2141</v>
      </c>
      <c r="W32">
        <f t="shared" si="4"/>
        <v>26</v>
      </c>
      <c r="X32">
        <f t="shared" si="5"/>
        <v>2140.8421240250295</v>
      </c>
      <c r="Y32">
        <f t="shared" si="6"/>
        <v>2141</v>
      </c>
      <c r="Z32">
        <f t="shared" si="7"/>
        <v>1.2144753556659754E-2</v>
      </c>
      <c r="AA32">
        <f t="shared" si="9"/>
        <v>1.2144753556659754E-2</v>
      </c>
    </row>
    <row r="33" spans="1:28" x14ac:dyDescent="0.2">
      <c r="A33">
        <v>33</v>
      </c>
      <c r="B33" s="8" t="s">
        <v>34</v>
      </c>
      <c r="C33" s="8" t="s">
        <v>30</v>
      </c>
      <c r="D33" s="8" t="s">
        <v>30</v>
      </c>
      <c r="E33" s="8" t="s">
        <v>32</v>
      </c>
      <c r="F33" s="8" t="s">
        <v>35</v>
      </c>
      <c r="G33" s="8">
        <v>55.813558</v>
      </c>
      <c r="H33" s="8">
        <v>-133.16740300000001</v>
      </c>
      <c r="I33" s="9">
        <v>43264</v>
      </c>
      <c r="J33" s="8">
        <v>3</v>
      </c>
      <c r="K33" s="8">
        <v>404.85714289999999</v>
      </c>
      <c r="L33" s="8">
        <v>-2.2999999999999998</v>
      </c>
      <c r="M33" s="8">
        <f t="shared" si="0"/>
        <v>-70.103999999999999</v>
      </c>
      <c r="N33" s="8">
        <v>359</v>
      </c>
      <c r="O33" s="8">
        <v>384</v>
      </c>
      <c r="P33" s="8"/>
      <c r="Q33" s="8"/>
      <c r="R33" s="8">
        <f t="shared" si="1"/>
        <v>45.857142899999985</v>
      </c>
      <c r="S33" s="8">
        <f t="shared" si="2"/>
        <v>20.857142899999985</v>
      </c>
      <c r="T33" s="8">
        <f t="shared" si="3"/>
        <v>25</v>
      </c>
      <c r="U33" s="8">
        <v>2592</v>
      </c>
      <c r="W33">
        <f t="shared" si="4"/>
        <v>25</v>
      </c>
      <c r="X33">
        <f t="shared" si="5"/>
        <v>2591.8794339243482</v>
      </c>
      <c r="Y33">
        <f t="shared" si="6"/>
        <v>2592</v>
      </c>
      <c r="Z33">
        <f t="shared" si="7"/>
        <v>9.6455103863174914E-3</v>
      </c>
      <c r="AA33">
        <f t="shared" si="9"/>
        <v>9.6455103863174914E-3</v>
      </c>
    </row>
    <row r="34" spans="1:28" x14ac:dyDescent="0.2">
      <c r="A34">
        <v>34</v>
      </c>
      <c r="B34" s="8" t="s">
        <v>34</v>
      </c>
      <c r="C34" s="8" t="s">
        <v>30</v>
      </c>
      <c r="D34" s="8" t="s">
        <v>30</v>
      </c>
      <c r="E34" s="8" t="s">
        <v>32</v>
      </c>
      <c r="F34" s="8" t="s">
        <v>35</v>
      </c>
      <c r="G34" s="8">
        <v>55.813558</v>
      </c>
      <c r="H34" s="8">
        <v>-133.16740300000001</v>
      </c>
      <c r="I34" s="9">
        <v>43264</v>
      </c>
      <c r="J34" s="8">
        <v>2</v>
      </c>
      <c r="K34" s="8">
        <v>404.85714289999999</v>
      </c>
      <c r="L34" s="8">
        <v>-2.2999999999999998</v>
      </c>
      <c r="M34" s="8">
        <f t="shared" si="0"/>
        <v>-70.103999999999999</v>
      </c>
      <c r="N34" s="8">
        <v>357</v>
      </c>
      <c r="O34" s="8">
        <v>380</v>
      </c>
      <c r="P34" s="8"/>
      <c r="Q34" s="8"/>
      <c r="R34" s="8">
        <f t="shared" si="1"/>
        <v>47.857142899999985</v>
      </c>
      <c r="S34" s="8">
        <f t="shared" si="2"/>
        <v>24.857142899999985</v>
      </c>
      <c r="T34" s="8">
        <f t="shared" si="3"/>
        <v>23</v>
      </c>
      <c r="U34" s="8">
        <v>2837</v>
      </c>
      <c r="W34">
        <f t="shared" si="4"/>
        <v>23</v>
      </c>
      <c r="X34">
        <f t="shared" si="5"/>
        <v>2836.9067661803761</v>
      </c>
      <c r="Y34">
        <f t="shared" si="6"/>
        <v>2837</v>
      </c>
      <c r="Z34">
        <f t="shared" si="7"/>
        <v>8.1074218843530423E-3</v>
      </c>
      <c r="AA34">
        <f t="shared" si="9"/>
        <v>8.1074218843530423E-3</v>
      </c>
    </row>
    <row r="35" spans="1:28" x14ac:dyDescent="0.2">
      <c r="A35">
        <v>35</v>
      </c>
      <c r="B35" s="8" t="s">
        <v>34</v>
      </c>
      <c r="C35" s="8" t="s">
        <v>30</v>
      </c>
      <c r="D35" s="8" t="s">
        <v>30</v>
      </c>
      <c r="E35" s="8" t="s">
        <v>32</v>
      </c>
      <c r="F35" s="8" t="s">
        <v>35</v>
      </c>
      <c r="G35" s="8">
        <v>55.813558</v>
      </c>
      <c r="H35" s="8">
        <v>-133.16740300000001</v>
      </c>
      <c r="I35" s="9">
        <v>43264</v>
      </c>
      <c r="J35" s="8">
        <v>1</v>
      </c>
      <c r="K35" s="8">
        <v>404.85714289999999</v>
      </c>
      <c r="L35" s="8">
        <v>-2.2999999999999998</v>
      </c>
      <c r="M35" s="8">
        <f t="shared" si="0"/>
        <v>-70.103999999999999</v>
      </c>
      <c r="N35" s="8">
        <v>354</v>
      </c>
      <c r="O35" s="8">
        <v>381</v>
      </c>
      <c r="P35" s="8"/>
      <c r="Q35" s="8"/>
      <c r="R35" s="8">
        <f t="shared" si="1"/>
        <v>50.857142899999985</v>
      </c>
      <c r="S35" s="8">
        <f t="shared" si="2"/>
        <v>23.857142899999985</v>
      </c>
      <c r="T35" s="8">
        <f t="shared" si="3"/>
        <v>27</v>
      </c>
      <c r="U35" s="8">
        <v>3134</v>
      </c>
      <c r="W35">
        <f t="shared" si="4"/>
        <v>27</v>
      </c>
      <c r="X35">
        <f t="shared" si="5"/>
        <v>3133.8836928003566</v>
      </c>
      <c r="Y35">
        <f t="shared" si="6"/>
        <v>3134</v>
      </c>
      <c r="Z35">
        <f t="shared" si="7"/>
        <v>8.6155079915788153E-3</v>
      </c>
      <c r="AA35">
        <f t="shared" si="9"/>
        <v>8.6155079915788153E-3</v>
      </c>
    </row>
    <row r="36" spans="1:28" x14ac:dyDescent="0.2">
      <c r="A36">
        <v>36</v>
      </c>
      <c r="B36" s="8" t="s">
        <v>38</v>
      </c>
      <c r="C36" s="8" t="s">
        <v>30</v>
      </c>
      <c r="D36" s="8" t="s">
        <v>30</v>
      </c>
      <c r="E36" s="8" t="s">
        <v>32</v>
      </c>
      <c r="F36" s="8" t="s">
        <v>33</v>
      </c>
      <c r="G36" s="8">
        <v>55.552180999999997</v>
      </c>
      <c r="H36" s="8">
        <v>-133.43003200000001</v>
      </c>
      <c r="I36" s="9">
        <v>43293</v>
      </c>
      <c r="J36" s="8">
        <v>7</v>
      </c>
      <c r="K36" s="8">
        <v>409.2</v>
      </c>
      <c r="L36" s="8">
        <f t="shared" ref="L36:L46" si="15">(-2.44)*1.05</f>
        <v>-2.5619999999999998</v>
      </c>
      <c r="M36" s="8">
        <f t="shared" si="0"/>
        <v>-78.089759999999998</v>
      </c>
      <c r="N36" s="8">
        <v>376</v>
      </c>
      <c r="O36" s="8">
        <v>381</v>
      </c>
      <c r="P36" s="8"/>
      <c r="Q36" s="8"/>
      <c r="R36" s="8">
        <f t="shared" si="1"/>
        <v>33.199999999999989</v>
      </c>
      <c r="S36" s="8">
        <f t="shared" si="2"/>
        <v>28.199999999999989</v>
      </c>
      <c r="T36" s="8">
        <f t="shared" si="3"/>
        <v>5</v>
      </c>
      <c r="U36" s="8">
        <v>430</v>
      </c>
      <c r="W36">
        <f t="shared" si="4"/>
        <v>5</v>
      </c>
      <c r="X36">
        <f t="shared" si="5"/>
        <v>429.97092924987385</v>
      </c>
      <c r="Y36">
        <f t="shared" si="6"/>
        <v>430</v>
      </c>
      <c r="Z36">
        <f t="shared" si="7"/>
        <v>1.1628693150774139E-2</v>
      </c>
      <c r="AA36">
        <f t="shared" si="9"/>
        <v>1.1628693150774139E-2</v>
      </c>
    </row>
    <row r="37" spans="1:28" x14ac:dyDescent="0.2">
      <c r="A37">
        <v>37</v>
      </c>
      <c r="B37" s="8" t="s">
        <v>38</v>
      </c>
      <c r="C37" s="8" t="s">
        <v>30</v>
      </c>
      <c r="D37" s="8" t="s">
        <v>30</v>
      </c>
      <c r="E37" s="8" t="s">
        <v>32</v>
      </c>
      <c r="F37" s="8" t="s">
        <v>33</v>
      </c>
      <c r="G37" s="8">
        <v>55.552180999999997</v>
      </c>
      <c r="H37" s="8">
        <v>-133.43003200000001</v>
      </c>
      <c r="I37" s="9">
        <v>43293</v>
      </c>
      <c r="J37" s="8">
        <v>4</v>
      </c>
      <c r="K37" s="8">
        <v>409.2</v>
      </c>
      <c r="L37" s="8">
        <f t="shared" si="15"/>
        <v>-2.5619999999999998</v>
      </c>
      <c r="M37" s="8">
        <f t="shared" si="0"/>
        <v>-78.089759999999998</v>
      </c>
      <c r="N37" s="8">
        <v>371</v>
      </c>
      <c r="O37" s="8">
        <v>380</v>
      </c>
      <c r="P37" s="8"/>
      <c r="Q37" s="8"/>
      <c r="R37" s="8">
        <f t="shared" si="1"/>
        <v>38.199999999999989</v>
      </c>
      <c r="S37" s="8">
        <f t="shared" si="2"/>
        <v>29.199999999999989</v>
      </c>
      <c r="T37" s="8">
        <f t="shared" si="3"/>
        <v>9</v>
      </c>
      <c r="U37" s="8">
        <v>602</v>
      </c>
      <c r="W37">
        <f t="shared" si="4"/>
        <v>9</v>
      </c>
      <c r="X37">
        <f t="shared" si="5"/>
        <v>601.93272049291352</v>
      </c>
      <c r="Y37">
        <f t="shared" si="6"/>
        <v>602</v>
      </c>
      <c r="Z37">
        <f t="shared" si="7"/>
        <v>1.4951837129953722E-2</v>
      </c>
      <c r="AA37">
        <f t="shared" si="9"/>
        <v>1.4951837129953722E-2</v>
      </c>
    </row>
    <row r="38" spans="1:28" x14ac:dyDescent="0.2">
      <c r="A38">
        <v>38</v>
      </c>
      <c r="B38" s="8" t="s">
        <v>38</v>
      </c>
      <c r="C38" s="8" t="s">
        <v>30</v>
      </c>
      <c r="D38" s="8" t="s">
        <v>30</v>
      </c>
      <c r="E38" s="8" t="s">
        <v>32</v>
      </c>
      <c r="F38" s="8" t="s">
        <v>33</v>
      </c>
      <c r="G38" s="8">
        <v>55.552180999999997</v>
      </c>
      <c r="H38" s="8">
        <v>-133.43003200000001</v>
      </c>
      <c r="I38" s="9">
        <v>43293</v>
      </c>
      <c r="J38" s="8">
        <v>5</v>
      </c>
      <c r="K38" s="8">
        <v>409.2</v>
      </c>
      <c r="L38" s="8">
        <f t="shared" si="15"/>
        <v>-2.5619999999999998</v>
      </c>
      <c r="M38" s="8">
        <f t="shared" si="0"/>
        <v>-78.089759999999998</v>
      </c>
      <c r="N38" s="8">
        <v>370</v>
      </c>
      <c r="O38" s="8">
        <v>381</v>
      </c>
      <c r="P38" s="8"/>
      <c r="Q38" s="8"/>
      <c r="R38" s="8">
        <f t="shared" si="1"/>
        <v>39.199999999999989</v>
      </c>
      <c r="S38" s="8">
        <f t="shared" si="2"/>
        <v>28.199999999999989</v>
      </c>
      <c r="T38" s="8">
        <f t="shared" si="3"/>
        <v>11</v>
      </c>
      <c r="U38" s="8">
        <v>604</v>
      </c>
      <c r="W38">
        <f t="shared" si="4"/>
        <v>11</v>
      </c>
      <c r="X38">
        <f t="shared" si="5"/>
        <v>603.89982613012899</v>
      </c>
      <c r="Y38">
        <f t="shared" si="6"/>
        <v>604</v>
      </c>
      <c r="Z38">
        <f t="shared" si="7"/>
        <v>1.8214941492017765E-2</v>
      </c>
      <c r="AA38">
        <f t="shared" si="9"/>
        <v>1.8214941492017765E-2</v>
      </c>
    </row>
    <row r="39" spans="1:28" x14ac:dyDescent="0.2">
      <c r="A39">
        <v>39</v>
      </c>
      <c r="B39" s="8" t="s">
        <v>38</v>
      </c>
      <c r="C39" s="8" t="s">
        <v>30</v>
      </c>
      <c r="D39" s="8" t="s">
        <v>30</v>
      </c>
      <c r="E39" s="8" t="s">
        <v>32</v>
      </c>
      <c r="F39" s="8" t="s">
        <v>33</v>
      </c>
      <c r="G39" s="8">
        <v>55.552180999999997</v>
      </c>
      <c r="H39" s="8">
        <v>-133.43003200000001</v>
      </c>
      <c r="I39" s="9">
        <v>43293</v>
      </c>
      <c r="J39" s="8">
        <v>2</v>
      </c>
      <c r="K39" s="8">
        <v>409.2</v>
      </c>
      <c r="L39" s="8">
        <f t="shared" si="15"/>
        <v>-2.5619999999999998</v>
      </c>
      <c r="M39" s="8">
        <f t="shared" si="0"/>
        <v>-78.089759999999998</v>
      </c>
      <c r="N39" s="8">
        <v>374</v>
      </c>
      <c r="O39" s="8">
        <v>380</v>
      </c>
      <c r="P39" s="8"/>
      <c r="Q39" s="8"/>
      <c r="R39" s="8">
        <f t="shared" si="1"/>
        <v>35.199999999999989</v>
      </c>
      <c r="S39" s="8">
        <f t="shared" si="2"/>
        <v>29.199999999999989</v>
      </c>
      <c r="T39" s="8">
        <f t="shared" si="3"/>
        <v>6</v>
      </c>
      <c r="U39" s="8">
        <v>633</v>
      </c>
      <c r="W39">
        <f t="shared" si="4"/>
        <v>6</v>
      </c>
      <c r="X39">
        <f t="shared" si="5"/>
        <v>632.97156334230374</v>
      </c>
      <c r="Y39">
        <f t="shared" si="6"/>
        <v>633</v>
      </c>
      <c r="Z39">
        <f t="shared" si="7"/>
        <v>9.4790988213087693E-3</v>
      </c>
      <c r="AA39">
        <f t="shared" si="9"/>
        <v>9.4790988213087693E-3</v>
      </c>
    </row>
    <row r="40" spans="1:28" x14ac:dyDescent="0.2">
      <c r="A40">
        <v>40</v>
      </c>
      <c r="B40" s="8" t="s">
        <v>38</v>
      </c>
      <c r="C40" s="8" t="s">
        <v>30</v>
      </c>
      <c r="D40" s="8" t="s">
        <v>30</v>
      </c>
      <c r="E40" s="8" t="s">
        <v>32</v>
      </c>
      <c r="F40" s="8" t="s">
        <v>33</v>
      </c>
      <c r="G40" s="8">
        <v>55.552180999999997</v>
      </c>
      <c r="H40" s="8">
        <v>-133.43003200000001</v>
      </c>
      <c r="I40" s="9">
        <v>43293</v>
      </c>
      <c r="J40" s="8">
        <v>1</v>
      </c>
      <c r="K40" s="8">
        <v>409.2</v>
      </c>
      <c r="L40" s="8">
        <f t="shared" si="15"/>
        <v>-2.5619999999999998</v>
      </c>
      <c r="M40" s="8">
        <f t="shared" si="0"/>
        <v>-78.089759999999998</v>
      </c>
      <c r="N40" s="8">
        <v>370</v>
      </c>
      <c r="O40" s="8">
        <v>383</v>
      </c>
      <c r="P40" s="8"/>
      <c r="Q40" s="8"/>
      <c r="R40" s="8">
        <f t="shared" si="1"/>
        <v>39.199999999999989</v>
      </c>
      <c r="S40" s="8">
        <f t="shared" si="2"/>
        <v>26.199999999999989</v>
      </c>
      <c r="T40" s="8">
        <f t="shared" si="3"/>
        <v>13</v>
      </c>
      <c r="U40" s="8">
        <v>784</v>
      </c>
      <c r="W40">
        <f t="shared" si="4"/>
        <v>13</v>
      </c>
      <c r="X40">
        <f t="shared" si="5"/>
        <v>783.89221197815198</v>
      </c>
      <c r="Y40">
        <f t="shared" si="6"/>
        <v>784</v>
      </c>
      <c r="Z40">
        <f t="shared" si="7"/>
        <v>1.6583912687682532E-2</v>
      </c>
      <c r="AA40">
        <f t="shared" si="9"/>
        <v>1.6583912687682532E-2</v>
      </c>
    </row>
    <row r="41" spans="1:28" x14ac:dyDescent="0.2">
      <c r="A41">
        <v>41</v>
      </c>
      <c r="B41" s="8" t="s">
        <v>38</v>
      </c>
      <c r="C41" s="8" t="s">
        <v>30</v>
      </c>
      <c r="D41" s="8" t="s">
        <v>30</v>
      </c>
      <c r="E41" s="8" t="s">
        <v>32</v>
      </c>
      <c r="F41" s="8" t="s">
        <v>33</v>
      </c>
      <c r="G41" s="8">
        <v>55.552180999999997</v>
      </c>
      <c r="H41" s="8">
        <v>-133.43003200000001</v>
      </c>
      <c r="I41" s="9">
        <v>43293</v>
      </c>
      <c r="J41" s="8">
        <v>11</v>
      </c>
      <c r="K41" s="8">
        <v>409.2</v>
      </c>
      <c r="L41" s="8">
        <f t="shared" si="15"/>
        <v>-2.5619999999999998</v>
      </c>
      <c r="M41" s="8">
        <f t="shared" si="0"/>
        <v>-78.089759999999998</v>
      </c>
      <c r="N41" s="8">
        <v>382</v>
      </c>
      <c r="O41" s="8">
        <v>393</v>
      </c>
      <c r="P41" s="8"/>
      <c r="Q41" s="8"/>
      <c r="R41" s="8">
        <f t="shared" si="1"/>
        <v>27.199999999999989</v>
      </c>
      <c r="S41" s="8">
        <f t="shared" si="2"/>
        <v>16.199999999999989</v>
      </c>
      <c r="T41" s="8">
        <f t="shared" si="3"/>
        <v>11</v>
      </c>
      <c r="U41" s="8">
        <v>913</v>
      </c>
      <c r="W41">
        <f t="shared" si="4"/>
        <v>11</v>
      </c>
      <c r="X41">
        <f t="shared" si="5"/>
        <v>912.93373253484287</v>
      </c>
      <c r="Y41">
        <f t="shared" si="6"/>
        <v>913</v>
      </c>
      <c r="Z41">
        <f t="shared" si="7"/>
        <v>1.2049067317796997E-2</v>
      </c>
      <c r="AA41">
        <f t="shared" si="9"/>
        <v>1.2049067317796997E-2</v>
      </c>
    </row>
    <row r="42" spans="1:28" x14ac:dyDescent="0.2">
      <c r="A42">
        <v>42</v>
      </c>
      <c r="B42" s="8" t="s">
        <v>38</v>
      </c>
      <c r="C42" s="8" t="s">
        <v>30</v>
      </c>
      <c r="D42" s="8" t="s">
        <v>30</v>
      </c>
      <c r="E42" s="8" t="s">
        <v>32</v>
      </c>
      <c r="F42" s="8" t="s">
        <v>33</v>
      </c>
      <c r="G42" s="8">
        <v>55.552180999999997</v>
      </c>
      <c r="H42" s="8">
        <v>-133.43003200000001</v>
      </c>
      <c r="I42" s="9">
        <v>43293</v>
      </c>
      <c r="J42" s="8">
        <v>3</v>
      </c>
      <c r="K42" s="8">
        <v>409.2</v>
      </c>
      <c r="L42" s="8">
        <f t="shared" si="15"/>
        <v>-2.5619999999999998</v>
      </c>
      <c r="M42" s="8">
        <f t="shared" si="0"/>
        <v>-78.089759999999998</v>
      </c>
      <c r="N42" s="8">
        <v>373</v>
      </c>
      <c r="O42" s="8">
        <v>381</v>
      </c>
      <c r="P42" s="8"/>
      <c r="Q42" s="8"/>
      <c r="R42" s="8">
        <f t="shared" si="1"/>
        <v>36.199999999999989</v>
      </c>
      <c r="S42" s="8">
        <f t="shared" si="2"/>
        <v>28.199999999999989</v>
      </c>
      <c r="T42" s="8">
        <f t="shared" si="3"/>
        <v>8</v>
      </c>
      <c r="U42" s="8">
        <v>1298</v>
      </c>
      <c r="W42">
        <f t="shared" si="4"/>
        <v>8</v>
      </c>
      <c r="X42">
        <f t="shared" si="5"/>
        <v>1297.9753464530827</v>
      </c>
      <c r="Y42">
        <f t="shared" si="6"/>
        <v>1298</v>
      </c>
      <c r="Z42">
        <f t="shared" si="7"/>
        <v>6.1634452625477293E-3</v>
      </c>
      <c r="AA42">
        <f t="shared" si="9"/>
        <v>6.1634452625477293E-3</v>
      </c>
    </row>
    <row r="43" spans="1:28" x14ac:dyDescent="0.2">
      <c r="A43">
        <v>43</v>
      </c>
      <c r="B43" s="8" t="s">
        <v>38</v>
      </c>
      <c r="C43" s="8" t="s">
        <v>30</v>
      </c>
      <c r="D43" s="8" t="s">
        <v>30</v>
      </c>
      <c r="E43" s="8" t="s">
        <v>32</v>
      </c>
      <c r="F43" s="8" t="s">
        <v>33</v>
      </c>
      <c r="G43" s="8">
        <v>55.552180999999997</v>
      </c>
      <c r="H43" s="8">
        <v>-133.43003200000001</v>
      </c>
      <c r="I43" s="9">
        <v>43293</v>
      </c>
      <c r="J43" s="8">
        <v>10</v>
      </c>
      <c r="K43" s="8">
        <v>409.2</v>
      </c>
      <c r="L43" s="8">
        <f t="shared" si="15"/>
        <v>-2.5619999999999998</v>
      </c>
      <c r="M43" s="8">
        <f t="shared" si="0"/>
        <v>-78.089759999999998</v>
      </c>
      <c r="N43" s="8">
        <v>383</v>
      </c>
      <c r="O43" s="8">
        <v>398</v>
      </c>
      <c r="P43" s="8"/>
      <c r="Q43" s="8"/>
      <c r="R43" s="8">
        <f t="shared" si="1"/>
        <v>26.199999999999989</v>
      </c>
      <c r="S43" s="8">
        <f t="shared" si="2"/>
        <v>11.199999999999989</v>
      </c>
      <c r="T43" s="8">
        <f t="shared" si="3"/>
        <v>15</v>
      </c>
      <c r="U43" s="8">
        <v>1514</v>
      </c>
      <c r="W43">
        <f t="shared" si="4"/>
        <v>15</v>
      </c>
      <c r="X43">
        <f t="shared" si="5"/>
        <v>1513.9256917035261</v>
      </c>
      <c r="Y43">
        <f t="shared" si="6"/>
        <v>1514</v>
      </c>
      <c r="Z43">
        <f t="shared" si="7"/>
        <v>9.9080160157143746E-3</v>
      </c>
      <c r="AA43">
        <f t="shared" si="9"/>
        <v>9.9080160157143746E-3</v>
      </c>
    </row>
    <row r="44" spans="1:28" x14ac:dyDescent="0.2">
      <c r="A44">
        <v>44</v>
      </c>
      <c r="B44" s="8" t="s">
        <v>38</v>
      </c>
      <c r="C44" s="8" t="s">
        <v>30</v>
      </c>
      <c r="D44" s="8" t="s">
        <v>30</v>
      </c>
      <c r="E44" s="8" t="s">
        <v>32</v>
      </c>
      <c r="F44" s="8" t="s">
        <v>33</v>
      </c>
      <c r="G44" s="8">
        <v>55.552180999999997</v>
      </c>
      <c r="H44" s="8">
        <v>-133.43003200000001</v>
      </c>
      <c r="I44" s="9">
        <v>43293</v>
      </c>
      <c r="J44" s="8">
        <v>9</v>
      </c>
      <c r="K44" s="8">
        <v>409.2</v>
      </c>
      <c r="L44" s="8">
        <f t="shared" si="15"/>
        <v>-2.5619999999999998</v>
      </c>
      <c r="M44" s="8">
        <f t="shared" si="0"/>
        <v>-78.089759999999998</v>
      </c>
      <c r="N44" s="8">
        <v>377</v>
      </c>
      <c r="O44" s="8">
        <v>398</v>
      </c>
      <c r="P44" s="8"/>
      <c r="Q44" s="8"/>
      <c r="R44" s="8">
        <f t="shared" si="1"/>
        <v>32.199999999999989</v>
      </c>
      <c r="S44" s="8">
        <f t="shared" si="2"/>
        <v>11.199999999999989</v>
      </c>
      <c r="T44" s="8">
        <f t="shared" si="3"/>
        <v>21</v>
      </c>
      <c r="U44" s="8">
        <v>1727</v>
      </c>
      <c r="W44">
        <f t="shared" si="4"/>
        <v>21</v>
      </c>
      <c r="X44">
        <f t="shared" si="5"/>
        <v>1726.8723172255673</v>
      </c>
      <c r="Y44">
        <f t="shared" si="6"/>
        <v>1727</v>
      </c>
      <c r="Z44">
        <f t="shared" si="7"/>
        <v>1.2160713789042077E-2</v>
      </c>
      <c r="AA44">
        <f t="shared" si="9"/>
        <v>1.2160713789042077E-2</v>
      </c>
    </row>
    <row r="45" spans="1:28" x14ac:dyDescent="0.2">
      <c r="A45">
        <v>45</v>
      </c>
      <c r="B45" s="8" t="s">
        <v>38</v>
      </c>
      <c r="C45" s="8" t="s">
        <v>30</v>
      </c>
      <c r="D45" s="8" t="s">
        <v>30</v>
      </c>
      <c r="E45" s="8" t="s">
        <v>32</v>
      </c>
      <c r="F45" s="8" t="s">
        <v>33</v>
      </c>
      <c r="G45" s="8">
        <v>55.552180999999997</v>
      </c>
      <c r="H45" s="8">
        <v>-133.43003200000001</v>
      </c>
      <c r="I45" s="9">
        <v>43293</v>
      </c>
      <c r="J45" s="8">
        <v>8</v>
      </c>
      <c r="K45" s="8">
        <v>409.2</v>
      </c>
      <c r="L45" s="8">
        <f t="shared" si="15"/>
        <v>-2.5619999999999998</v>
      </c>
      <c r="M45" s="8">
        <f t="shared" si="0"/>
        <v>-78.089759999999998</v>
      </c>
      <c r="N45" s="8">
        <v>377</v>
      </c>
      <c r="O45" s="8">
        <v>397</v>
      </c>
      <c r="P45" s="8"/>
      <c r="Q45" s="8"/>
      <c r="R45" s="8">
        <f t="shared" si="1"/>
        <v>32.199999999999989</v>
      </c>
      <c r="S45" s="8">
        <f t="shared" si="2"/>
        <v>12.199999999999989</v>
      </c>
      <c r="T45" s="8">
        <f t="shared" si="3"/>
        <v>20</v>
      </c>
      <c r="U45" s="8">
        <v>2726</v>
      </c>
      <c r="W45">
        <f t="shared" si="4"/>
        <v>20</v>
      </c>
      <c r="X45">
        <f t="shared" si="5"/>
        <v>2725.9266314411325</v>
      </c>
      <c r="Y45">
        <f t="shared" si="6"/>
        <v>2726</v>
      </c>
      <c r="Z45">
        <f t="shared" si="7"/>
        <v>7.3369546228126015E-3</v>
      </c>
      <c r="AA45">
        <f t="shared" si="9"/>
        <v>7.3369546228126015E-3</v>
      </c>
    </row>
    <row r="46" spans="1:28" x14ac:dyDescent="0.2">
      <c r="A46">
        <v>46</v>
      </c>
      <c r="B46" s="8" t="s">
        <v>38</v>
      </c>
      <c r="C46" s="8" t="s">
        <v>30</v>
      </c>
      <c r="D46" s="8" t="s">
        <v>30</v>
      </c>
      <c r="E46" s="8" t="s">
        <v>32</v>
      </c>
      <c r="F46" s="8" t="s">
        <v>33</v>
      </c>
      <c r="G46" s="8">
        <v>55.552180999999997</v>
      </c>
      <c r="H46" s="8">
        <v>-133.43003200000001</v>
      </c>
      <c r="I46" s="9">
        <v>43293</v>
      </c>
      <c r="J46" s="8">
        <v>6</v>
      </c>
      <c r="K46" s="8">
        <v>409.2</v>
      </c>
      <c r="L46" s="8">
        <f t="shared" si="15"/>
        <v>-2.5619999999999998</v>
      </c>
      <c r="M46" s="8">
        <f t="shared" si="0"/>
        <v>-78.089759999999998</v>
      </c>
      <c r="N46" s="8"/>
      <c r="O46" s="8"/>
      <c r="P46" s="8"/>
      <c r="Q46" s="8"/>
      <c r="R46" s="8"/>
      <c r="S46" s="8"/>
      <c r="T46" s="8"/>
      <c r="U46" s="8"/>
    </row>
    <row r="47" spans="1:28" s="4" customFormat="1" x14ac:dyDescent="0.2">
      <c r="A47">
        <v>47</v>
      </c>
      <c r="B47" s="8" t="s">
        <v>41</v>
      </c>
      <c r="C47" s="8" t="s">
        <v>30</v>
      </c>
      <c r="D47" s="8" t="s">
        <v>30</v>
      </c>
      <c r="E47" s="8" t="s">
        <v>32</v>
      </c>
      <c r="F47" s="8" t="s">
        <v>35</v>
      </c>
      <c r="G47" s="8">
        <v>55.740264000000003</v>
      </c>
      <c r="H47" s="8">
        <v>-133.311306</v>
      </c>
      <c r="I47" s="9">
        <v>43251</v>
      </c>
      <c r="J47" s="8">
        <v>7</v>
      </c>
      <c r="K47" s="8">
        <v>385.2</v>
      </c>
      <c r="L47" s="8">
        <v>-0.28000000000000003</v>
      </c>
      <c r="M47" s="8">
        <f t="shared" si="0"/>
        <v>-8.5344000000000015</v>
      </c>
      <c r="N47" s="8">
        <v>388</v>
      </c>
      <c r="O47" s="8">
        <v>395</v>
      </c>
      <c r="P47" s="8"/>
      <c r="Q47" s="8"/>
      <c r="R47" s="8">
        <f t="shared" ref="R47:R78" si="16">K47-N47</f>
        <v>-2.8000000000000114</v>
      </c>
      <c r="S47" s="8">
        <f t="shared" ref="S47:S78" si="17">K47-O47</f>
        <v>-9.8000000000000114</v>
      </c>
      <c r="T47" s="8">
        <f t="shared" ref="T47:T78" si="18">R47-S47</f>
        <v>7</v>
      </c>
      <c r="U47" s="8">
        <v>122</v>
      </c>
      <c r="W47">
        <f t="shared" ref="W47:W78" si="19">T47</f>
        <v>7</v>
      </c>
      <c r="X47">
        <f t="shared" ref="X47:X78" si="20">SQRT((Y47^2)-(W47^2))</f>
        <v>121.79901477434043</v>
      </c>
      <c r="Y47">
        <f t="shared" ref="Y47:Y78" si="21">U47</f>
        <v>122</v>
      </c>
      <c r="Z47">
        <f t="shared" ref="Z47:Z78" si="22">W47/X47</f>
        <v>5.7471729249773042E-2</v>
      </c>
      <c r="AA47">
        <f t="shared" ref="AA47:AA68" si="23">W47/X47</f>
        <v>5.7471729249773042E-2</v>
      </c>
      <c r="AB47"/>
    </row>
    <row r="48" spans="1:28" s="4" customFormat="1" x14ac:dyDescent="0.2">
      <c r="A48">
        <v>48</v>
      </c>
      <c r="B48" s="8" t="s">
        <v>41</v>
      </c>
      <c r="C48" s="8" t="s">
        <v>30</v>
      </c>
      <c r="D48" s="8" t="s">
        <v>30</v>
      </c>
      <c r="E48" s="8" t="s">
        <v>32</v>
      </c>
      <c r="F48" s="8" t="s">
        <v>35</v>
      </c>
      <c r="G48" s="8">
        <v>55.740264000000003</v>
      </c>
      <c r="H48" s="8">
        <v>-133.311306</v>
      </c>
      <c r="I48" s="9">
        <v>43251</v>
      </c>
      <c r="J48" s="8">
        <v>10</v>
      </c>
      <c r="K48" s="8">
        <v>385.2</v>
      </c>
      <c r="L48" s="8">
        <v>-0.28000000000000003</v>
      </c>
      <c r="M48" s="8">
        <f t="shared" si="0"/>
        <v>-8.5344000000000015</v>
      </c>
      <c r="N48" s="8">
        <v>399</v>
      </c>
      <c r="O48" s="8">
        <v>406</v>
      </c>
      <c r="P48" s="8"/>
      <c r="Q48" s="8"/>
      <c r="R48" s="8">
        <f t="shared" si="16"/>
        <v>-13.800000000000011</v>
      </c>
      <c r="S48" s="8">
        <f t="shared" si="17"/>
        <v>-20.800000000000011</v>
      </c>
      <c r="T48" s="8">
        <f t="shared" si="18"/>
        <v>7</v>
      </c>
      <c r="U48" s="8">
        <v>134</v>
      </c>
      <c r="W48">
        <f t="shared" si="19"/>
        <v>7</v>
      </c>
      <c r="X48">
        <f t="shared" si="20"/>
        <v>133.81703927377859</v>
      </c>
      <c r="Y48">
        <f t="shared" si="21"/>
        <v>134</v>
      </c>
      <c r="Z48">
        <f t="shared" si="22"/>
        <v>5.2310229235296254E-2</v>
      </c>
      <c r="AA48">
        <f t="shared" si="23"/>
        <v>5.2310229235296254E-2</v>
      </c>
      <c r="AB48"/>
    </row>
    <row r="49" spans="1:28" s="4" customFormat="1" x14ac:dyDescent="0.2">
      <c r="A49">
        <v>49</v>
      </c>
      <c r="B49" s="8" t="s">
        <v>41</v>
      </c>
      <c r="C49" s="8" t="s">
        <v>30</v>
      </c>
      <c r="D49" s="8" t="s">
        <v>30</v>
      </c>
      <c r="E49" s="8" t="s">
        <v>32</v>
      </c>
      <c r="F49" s="8" t="s">
        <v>35</v>
      </c>
      <c r="G49" s="8">
        <v>55.740264000000003</v>
      </c>
      <c r="H49" s="8">
        <v>-133.311306</v>
      </c>
      <c r="I49" s="9">
        <v>43251</v>
      </c>
      <c r="J49" s="8">
        <v>11</v>
      </c>
      <c r="K49" s="8">
        <v>385.2</v>
      </c>
      <c r="L49" s="8">
        <v>-0.28000000000000003</v>
      </c>
      <c r="M49" s="8">
        <f t="shared" si="0"/>
        <v>-8.5344000000000015</v>
      </c>
      <c r="N49" s="8">
        <v>394</v>
      </c>
      <c r="O49" s="8">
        <v>401</v>
      </c>
      <c r="P49" s="8"/>
      <c r="Q49" s="8"/>
      <c r="R49" s="8">
        <f t="shared" si="16"/>
        <v>-8.8000000000000114</v>
      </c>
      <c r="S49" s="8">
        <f t="shared" si="17"/>
        <v>-15.800000000000011</v>
      </c>
      <c r="T49" s="8">
        <f t="shared" si="18"/>
        <v>7</v>
      </c>
      <c r="U49" s="8">
        <v>145</v>
      </c>
      <c r="W49">
        <f t="shared" si="19"/>
        <v>7</v>
      </c>
      <c r="X49">
        <f t="shared" si="20"/>
        <v>144.83093592185338</v>
      </c>
      <c r="Y49">
        <f t="shared" si="21"/>
        <v>145</v>
      </c>
      <c r="Z49">
        <f t="shared" si="22"/>
        <v>4.8332215458284401E-2</v>
      </c>
      <c r="AA49">
        <f t="shared" si="23"/>
        <v>4.8332215458284401E-2</v>
      </c>
      <c r="AB49"/>
    </row>
    <row r="50" spans="1:28" s="4" customFormat="1" x14ac:dyDescent="0.2">
      <c r="A50">
        <v>50</v>
      </c>
      <c r="B50" s="8" t="s">
        <v>41</v>
      </c>
      <c r="C50" s="8" t="s">
        <v>30</v>
      </c>
      <c r="D50" s="8" t="s">
        <v>30</v>
      </c>
      <c r="E50" s="8" t="s">
        <v>32</v>
      </c>
      <c r="F50" s="8" t="s">
        <v>35</v>
      </c>
      <c r="G50" s="8">
        <v>55.740264000000003</v>
      </c>
      <c r="H50" s="8">
        <v>-133.311306</v>
      </c>
      <c r="I50" s="9">
        <v>43251</v>
      </c>
      <c r="J50" s="8">
        <v>9</v>
      </c>
      <c r="K50" s="8">
        <v>385.2</v>
      </c>
      <c r="L50" s="8">
        <v>-0.28000000000000003</v>
      </c>
      <c r="M50" s="8">
        <f t="shared" si="0"/>
        <v>-8.5344000000000015</v>
      </c>
      <c r="N50" s="8">
        <v>392</v>
      </c>
      <c r="O50" s="8">
        <v>402</v>
      </c>
      <c r="P50" s="8"/>
      <c r="Q50" s="8"/>
      <c r="R50" s="8">
        <f t="shared" si="16"/>
        <v>-6.8000000000000114</v>
      </c>
      <c r="S50" s="8">
        <f t="shared" si="17"/>
        <v>-16.800000000000011</v>
      </c>
      <c r="T50" s="8">
        <f t="shared" si="18"/>
        <v>10</v>
      </c>
      <c r="U50" s="8">
        <v>158</v>
      </c>
      <c r="W50">
        <f t="shared" si="19"/>
        <v>10</v>
      </c>
      <c r="X50">
        <f t="shared" si="20"/>
        <v>157.6832267554162</v>
      </c>
      <c r="Y50">
        <f t="shared" si="21"/>
        <v>158</v>
      </c>
      <c r="Z50">
        <f t="shared" si="22"/>
        <v>6.3418286178980127E-2</v>
      </c>
      <c r="AA50">
        <f t="shared" si="23"/>
        <v>6.3418286178980127E-2</v>
      </c>
      <c r="AB50"/>
    </row>
    <row r="51" spans="1:28" s="4" customFormat="1" x14ac:dyDescent="0.2">
      <c r="A51">
        <v>51</v>
      </c>
      <c r="B51" s="8" t="s">
        <v>41</v>
      </c>
      <c r="C51" s="8" t="s">
        <v>30</v>
      </c>
      <c r="D51" s="8" t="s">
        <v>30</v>
      </c>
      <c r="E51" s="8" t="s">
        <v>32</v>
      </c>
      <c r="F51" s="8" t="s">
        <v>35</v>
      </c>
      <c r="G51" s="8">
        <v>55.740264000000003</v>
      </c>
      <c r="H51" s="8">
        <v>-133.311306</v>
      </c>
      <c r="I51" s="9">
        <v>43251</v>
      </c>
      <c r="J51" s="8">
        <v>4</v>
      </c>
      <c r="K51" s="8">
        <v>385.2</v>
      </c>
      <c r="L51" s="8">
        <v>-0.28000000000000003</v>
      </c>
      <c r="M51" s="8">
        <f t="shared" si="0"/>
        <v>-8.5344000000000015</v>
      </c>
      <c r="N51" s="8">
        <v>388</v>
      </c>
      <c r="O51" s="8">
        <v>396</v>
      </c>
      <c r="P51" s="8"/>
      <c r="Q51" s="8"/>
      <c r="R51" s="8">
        <f t="shared" si="16"/>
        <v>-2.8000000000000114</v>
      </c>
      <c r="S51" s="8">
        <f t="shared" si="17"/>
        <v>-10.800000000000011</v>
      </c>
      <c r="T51" s="8">
        <f t="shared" si="18"/>
        <v>8</v>
      </c>
      <c r="U51" s="8">
        <v>190</v>
      </c>
      <c r="W51">
        <f t="shared" si="19"/>
        <v>8</v>
      </c>
      <c r="X51">
        <f t="shared" si="20"/>
        <v>189.83150423467649</v>
      </c>
      <c r="Y51">
        <f t="shared" si="21"/>
        <v>190</v>
      </c>
      <c r="Z51">
        <f t="shared" si="22"/>
        <v>4.2142636082734268E-2</v>
      </c>
      <c r="AA51">
        <f t="shared" si="23"/>
        <v>4.2142636082734268E-2</v>
      </c>
      <c r="AB51"/>
    </row>
    <row r="52" spans="1:28" s="4" customFormat="1" x14ac:dyDescent="0.2">
      <c r="A52">
        <v>52</v>
      </c>
      <c r="B52" s="8" t="s">
        <v>41</v>
      </c>
      <c r="C52" s="8" t="s">
        <v>30</v>
      </c>
      <c r="D52" s="8" t="s">
        <v>30</v>
      </c>
      <c r="E52" s="8" t="s">
        <v>32</v>
      </c>
      <c r="F52" s="8" t="s">
        <v>35</v>
      </c>
      <c r="G52" s="8">
        <v>55.740264000000003</v>
      </c>
      <c r="H52" s="8">
        <v>-133.311306</v>
      </c>
      <c r="I52" s="9">
        <v>43251</v>
      </c>
      <c r="J52" s="8">
        <v>2</v>
      </c>
      <c r="K52" s="8">
        <v>385.2</v>
      </c>
      <c r="L52" s="8">
        <v>-0.28000000000000003</v>
      </c>
      <c r="M52" s="8">
        <f t="shared" si="0"/>
        <v>-8.5344000000000015</v>
      </c>
      <c r="N52" s="8">
        <v>398</v>
      </c>
      <c r="O52" s="8">
        <v>408</v>
      </c>
      <c r="P52" s="8"/>
      <c r="Q52" s="8"/>
      <c r="R52" s="8">
        <f t="shared" si="16"/>
        <v>-12.800000000000011</v>
      </c>
      <c r="S52" s="8">
        <f t="shared" si="17"/>
        <v>-22.800000000000011</v>
      </c>
      <c r="T52" s="8">
        <f t="shared" si="18"/>
        <v>10</v>
      </c>
      <c r="U52" s="8">
        <v>208</v>
      </c>
      <c r="W52">
        <f t="shared" si="19"/>
        <v>10</v>
      </c>
      <c r="X52">
        <f t="shared" si="20"/>
        <v>207.75947631816942</v>
      </c>
      <c r="Y52">
        <f t="shared" si="21"/>
        <v>208</v>
      </c>
      <c r="Z52">
        <f t="shared" si="22"/>
        <v>4.8132581854825648E-2</v>
      </c>
      <c r="AA52">
        <f t="shared" si="23"/>
        <v>4.8132581854825648E-2</v>
      </c>
      <c r="AB52"/>
    </row>
    <row r="53" spans="1:28" s="4" customFormat="1" x14ac:dyDescent="0.2">
      <c r="A53">
        <v>53</v>
      </c>
      <c r="B53" s="8" t="s">
        <v>41</v>
      </c>
      <c r="C53" s="8" t="s">
        <v>30</v>
      </c>
      <c r="D53" s="8" t="s">
        <v>30</v>
      </c>
      <c r="E53" s="8" t="s">
        <v>32</v>
      </c>
      <c r="F53" s="8" t="s">
        <v>35</v>
      </c>
      <c r="G53" s="8">
        <v>55.740264000000003</v>
      </c>
      <c r="H53" s="8">
        <v>-133.311306</v>
      </c>
      <c r="I53" s="9">
        <v>43251</v>
      </c>
      <c r="J53" s="8">
        <v>6</v>
      </c>
      <c r="K53" s="8">
        <v>385.2</v>
      </c>
      <c r="L53" s="8">
        <v>-0.28000000000000003</v>
      </c>
      <c r="M53" s="8">
        <f t="shared" si="0"/>
        <v>-8.5344000000000015</v>
      </c>
      <c r="N53" s="8">
        <v>390</v>
      </c>
      <c r="O53" s="8">
        <v>402</v>
      </c>
      <c r="P53" s="8"/>
      <c r="Q53" s="8"/>
      <c r="R53" s="8">
        <f t="shared" si="16"/>
        <v>-4.8000000000000114</v>
      </c>
      <c r="S53" s="8">
        <f t="shared" si="17"/>
        <v>-16.800000000000011</v>
      </c>
      <c r="T53" s="8">
        <f t="shared" si="18"/>
        <v>12</v>
      </c>
      <c r="U53" s="8">
        <v>222</v>
      </c>
      <c r="W53">
        <f t="shared" si="19"/>
        <v>12</v>
      </c>
      <c r="X53">
        <f t="shared" si="20"/>
        <v>221.67543842293398</v>
      </c>
      <c r="Y53">
        <f t="shared" si="21"/>
        <v>222</v>
      </c>
      <c r="Z53">
        <f t="shared" si="22"/>
        <v>5.4133196196076677E-2</v>
      </c>
      <c r="AA53">
        <f t="shared" si="23"/>
        <v>5.4133196196076677E-2</v>
      </c>
      <c r="AB53"/>
    </row>
    <row r="54" spans="1:28" s="4" customFormat="1" x14ac:dyDescent="0.2">
      <c r="A54">
        <v>54</v>
      </c>
      <c r="B54" s="8" t="s">
        <v>41</v>
      </c>
      <c r="C54" s="8" t="s">
        <v>30</v>
      </c>
      <c r="D54" s="8" t="s">
        <v>30</v>
      </c>
      <c r="E54" s="8" t="s">
        <v>32</v>
      </c>
      <c r="F54" s="8" t="s">
        <v>35</v>
      </c>
      <c r="G54" s="8">
        <v>55.740264000000003</v>
      </c>
      <c r="H54" s="8">
        <v>-133.311306</v>
      </c>
      <c r="I54" s="9">
        <v>43251</v>
      </c>
      <c r="J54" s="8">
        <v>8</v>
      </c>
      <c r="K54" s="8">
        <v>385.2</v>
      </c>
      <c r="L54" s="8">
        <v>-0.28000000000000003</v>
      </c>
      <c r="M54" s="8">
        <f t="shared" si="0"/>
        <v>-8.5344000000000015</v>
      </c>
      <c r="N54" s="8">
        <v>387</v>
      </c>
      <c r="O54" s="8">
        <v>401</v>
      </c>
      <c r="P54" s="8"/>
      <c r="Q54" s="8"/>
      <c r="R54" s="8">
        <f t="shared" si="16"/>
        <v>-1.8000000000000114</v>
      </c>
      <c r="S54" s="8">
        <f t="shared" si="17"/>
        <v>-15.800000000000011</v>
      </c>
      <c r="T54" s="8">
        <f t="shared" si="18"/>
        <v>14</v>
      </c>
      <c r="U54" s="8">
        <v>242</v>
      </c>
      <c r="W54">
        <f t="shared" si="19"/>
        <v>14</v>
      </c>
      <c r="X54">
        <f t="shared" si="20"/>
        <v>241.59470192866399</v>
      </c>
      <c r="Y54">
        <f t="shared" si="21"/>
        <v>242</v>
      </c>
      <c r="Z54">
        <f t="shared" si="22"/>
        <v>5.7948290621595663E-2</v>
      </c>
      <c r="AA54">
        <f t="shared" si="23"/>
        <v>5.7948290621595663E-2</v>
      </c>
      <c r="AB54"/>
    </row>
    <row r="55" spans="1:28" s="4" customFormat="1" x14ac:dyDescent="0.2">
      <c r="A55">
        <v>55</v>
      </c>
      <c r="B55" s="8" t="s">
        <v>41</v>
      </c>
      <c r="C55" s="8" t="s">
        <v>30</v>
      </c>
      <c r="D55" s="8" t="s">
        <v>30</v>
      </c>
      <c r="E55" s="8" t="s">
        <v>32</v>
      </c>
      <c r="F55" s="8" t="s">
        <v>35</v>
      </c>
      <c r="G55" s="8">
        <v>55.740264000000003</v>
      </c>
      <c r="H55" s="8">
        <v>-133.311306</v>
      </c>
      <c r="I55" s="9">
        <v>43251</v>
      </c>
      <c r="J55" s="8">
        <v>3</v>
      </c>
      <c r="K55" s="8">
        <v>385.2</v>
      </c>
      <c r="L55" s="8">
        <v>-0.28000000000000003</v>
      </c>
      <c r="M55" s="8">
        <f t="shared" si="0"/>
        <v>-8.5344000000000015</v>
      </c>
      <c r="N55" s="8">
        <v>393</v>
      </c>
      <c r="O55" s="8">
        <v>409</v>
      </c>
      <c r="P55" s="8"/>
      <c r="Q55" s="8"/>
      <c r="R55" s="8">
        <f t="shared" si="16"/>
        <v>-7.8000000000000114</v>
      </c>
      <c r="S55" s="8">
        <f t="shared" si="17"/>
        <v>-23.800000000000011</v>
      </c>
      <c r="T55" s="8">
        <f t="shared" si="18"/>
        <v>16</v>
      </c>
      <c r="U55" s="8">
        <v>317</v>
      </c>
      <c r="W55">
        <f t="shared" si="19"/>
        <v>16</v>
      </c>
      <c r="X55">
        <f t="shared" si="20"/>
        <v>316.59595701777369</v>
      </c>
      <c r="Y55">
        <f t="shared" si="21"/>
        <v>317</v>
      </c>
      <c r="Z55">
        <f t="shared" si="22"/>
        <v>5.0537600513646988E-2</v>
      </c>
      <c r="AA55">
        <f t="shared" si="23"/>
        <v>5.0537600513646988E-2</v>
      </c>
      <c r="AB55"/>
    </row>
    <row r="56" spans="1:28" s="4" customFormat="1" x14ac:dyDescent="0.2">
      <c r="A56">
        <v>56</v>
      </c>
      <c r="B56" s="8" t="s">
        <v>41</v>
      </c>
      <c r="C56" s="8" t="s">
        <v>30</v>
      </c>
      <c r="D56" s="8" t="s">
        <v>30</v>
      </c>
      <c r="E56" s="8" t="s">
        <v>32</v>
      </c>
      <c r="F56" s="8" t="s">
        <v>35</v>
      </c>
      <c r="G56" s="8">
        <v>55.740264000000003</v>
      </c>
      <c r="H56" s="8">
        <v>-133.311306</v>
      </c>
      <c r="I56" s="9">
        <v>43251</v>
      </c>
      <c r="J56" s="8">
        <v>5</v>
      </c>
      <c r="K56" s="8">
        <v>385.2</v>
      </c>
      <c r="L56" s="8">
        <v>-0.28000000000000003</v>
      </c>
      <c r="M56" s="8">
        <f t="shared" si="0"/>
        <v>-8.5344000000000015</v>
      </c>
      <c r="N56" s="8">
        <v>385</v>
      </c>
      <c r="O56" s="8">
        <v>407</v>
      </c>
      <c r="P56" s="8"/>
      <c r="Q56" s="8"/>
      <c r="R56" s="8">
        <f t="shared" si="16"/>
        <v>0.19999999999998863</v>
      </c>
      <c r="S56" s="8">
        <f t="shared" si="17"/>
        <v>-21.800000000000011</v>
      </c>
      <c r="T56" s="8">
        <f t="shared" si="18"/>
        <v>22</v>
      </c>
      <c r="U56" s="8">
        <v>395</v>
      </c>
      <c r="W56">
        <f t="shared" si="19"/>
        <v>22</v>
      </c>
      <c r="X56">
        <f t="shared" si="20"/>
        <v>394.38686590706845</v>
      </c>
      <c r="Y56">
        <f t="shared" si="21"/>
        <v>395</v>
      </c>
      <c r="Z56">
        <f t="shared" si="22"/>
        <v>5.5782790710844771E-2</v>
      </c>
      <c r="AA56">
        <f t="shared" si="23"/>
        <v>5.5782790710844771E-2</v>
      </c>
      <c r="AB56"/>
    </row>
    <row r="57" spans="1:28" s="4" customFormat="1" x14ac:dyDescent="0.2">
      <c r="A57">
        <v>57</v>
      </c>
      <c r="B57" s="8" t="s">
        <v>41</v>
      </c>
      <c r="C57" s="8" t="s">
        <v>30</v>
      </c>
      <c r="D57" s="8" t="s">
        <v>30</v>
      </c>
      <c r="E57" s="8" t="s">
        <v>32</v>
      </c>
      <c r="F57" s="8" t="s">
        <v>35</v>
      </c>
      <c r="G57" s="8">
        <v>55.740264000000003</v>
      </c>
      <c r="H57" s="8">
        <v>-133.311306</v>
      </c>
      <c r="I57" s="9">
        <v>43251</v>
      </c>
      <c r="J57" s="8">
        <v>1</v>
      </c>
      <c r="K57" s="8">
        <v>385.2</v>
      </c>
      <c r="L57" s="8">
        <v>-0.28000000000000003</v>
      </c>
      <c r="M57" s="8">
        <f t="shared" si="0"/>
        <v>-8.5344000000000015</v>
      </c>
      <c r="N57" s="8">
        <v>388</v>
      </c>
      <c r="O57" s="8">
        <v>407</v>
      </c>
      <c r="P57" s="8"/>
      <c r="Q57" s="8"/>
      <c r="R57" s="8">
        <f t="shared" si="16"/>
        <v>-2.8000000000000114</v>
      </c>
      <c r="S57" s="8">
        <f t="shared" si="17"/>
        <v>-21.800000000000011</v>
      </c>
      <c r="T57" s="8">
        <f t="shared" si="18"/>
        <v>19</v>
      </c>
      <c r="U57" s="8">
        <v>397</v>
      </c>
      <c r="W57">
        <f t="shared" si="19"/>
        <v>19</v>
      </c>
      <c r="X57">
        <f t="shared" si="20"/>
        <v>396.54507940459933</v>
      </c>
      <c r="Y57">
        <f t="shared" si="21"/>
        <v>397</v>
      </c>
      <c r="Z57">
        <f t="shared" si="22"/>
        <v>4.7913846336280194E-2</v>
      </c>
      <c r="AA57">
        <f t="shared" si="23"/>
        <v>4.7913846336280194E-2</v>
      </c>
      <c r="AB57"/>
    </row>
    <row r="58" spans="1:28" x14ac:dyDescent="0.2">
      <c r="A58">
        <v>58</v>
      </c>
      <c r="B58" s="8" t="s">
        <v>42</v>
      </c>
      <c r="C58" s="8" t="s">
        <v>30</v>
      </c>
      <c r="D58" s="8" t="s">
        <v>30</v>
      </c>
      <c r="E58" s="8" t="s">
        <v>32</v>
      </c>
      <c r="F58" s="8" t="s">
        <v>33</v>
      </c>
      <c r="G58" s="8">
        <v>55.865721000000001</v>
      </c>
      <c r="H58" s="8">
        <v>-133.15639899999999</v>
      </c>
      <c r="I58" s="9">
        <v>43248</v>
      </c>
      <c r="J58" s="8">
        <v>6</v>
      </c>
      <c r="K58" s="8">
        <v>367.8</v>
      </c>
      <c r="L58" s="8">
        <v>-0.83</v>
      </c>
      <c r="M58" s="8">
        <f t="shared" si="0"/>
        <v>-25.298400000000001</v>
      </c>
      <c r="N58" s="8">
        <v>397</v>
      </c>
      <c r="O58" s="8">
        <v>410</v>
      </c>
      <c r="P58" s="8"/>
      <c r="Q58" s="8"/>
      <c r="R58" s="8">
        <f t="shared" si="16"/>
        <v>-29.199999999999989</v>
      </c>
      <c r="S58" s="8">
        <f t="shared" si="17"/>
        <v>-42.199999999999989</v>
      </c>
      <c r="T58" s="8">
        <f t="shared" si="18"/>
        <v>13</v>
      </c>
      <c r="U58" s="8">
        <v>115</v>
      </c>
      <c r="W58">
        <f t="shared" si="19"/>
        <v>13</v>
      </c>
      <c r="X58">
        <f t="shared" si="20"/>
        <v>114.26285485668561</v>
      </c>
      <c r="Y58">
        <f t="shared" si="21"/>
        <v>115</v>
      </c>
      <c r="Z58">
        <f t="shared" si="22"/>
        <v>0.11377275682727579</v>
      </c>
      <c r="AA58">
        <f t="shared" si="23"/>
        <v>0.11377275682727579</v>
      </c>
    </row>
    <row r="59" spans="1:28" x14ac:dyDescent="0.2">
      <c r="A59">
        <v>59</v>
      </c>
      <c r="B59" s="8" t="s">
        <v>42</v>
      </c>
      <c r="C59" s="8" t="s">
        <v>30</v>
      </c>
      <c r="D59" s="8" t="s">
        <v>30</v>
      </c>
      <c r="E59" s="8" t="s">
        <v>32</v>
      </c>
      <c r="F59" s="8" t="s">
        <v>33</v>
      </c>
      <c r="G59" s="8">
        <v>55.865721000000001</v>
      </c>
      <c r="H59" s="8">
        <v>-133.15639899999999</v>
      </c>
      <c r="I59" s="9">
        <v>43248</v>
      </c>
      <c r="J59" s="8">
        <v>8</v>
      </c>
      <c r="K59" s="8">
        <v>367.8</v>
      </c>
      <c r="L59" s="8">
        <v>-0.83</v>
      </c>
      <c r="M59" s="8">
        <f t="shared" si="0"/>
        <v>-25.298400000000001</v>
      </c>
      <c r="N59" s="8">
        <v>290</v>
      </c>
      <c r="O59" s="8">
        <v>381</v>
      </c>
      <c r="P59" s="8"/>
      <c r="Q59" s="8"/>
      <c r="R59" s="8">
        <f t="shared" si="16"/>
        <v>77.800000000000011</v>
      </c>
      <c r="S59" s="8">
        <f t="shared" si="17"/>
        <v>-13.199999999999989</v>
      </c>
      <c r="T59" s="8">
        <f t="shared" si="18"/>
        <v>91</v>
      </c>
      <c r="U59" s="8">
        <v>150</v>
      </c>
      <c r="W59">
        <f t="shared" si="19"/>
        <v>91</v>
      </c>
      <c r="X59">
        <f t="shared" si="20"/>
        <v>119.24344845734713</v>
      </c>
      <c r="Y59">
        <f t="shared" si="21"/>
        <v>150</v>
      </c>
      <c r="Z59">
        <f t="shared" si="22"/>
        <v>0.76314465219907079</v>
      </c>
      <c r="AA59">
        <f t="shared" si="23"/>
        <v>0.76314465219907079</v>
      </c>
    </row>
    <row r="60" spans="1:28" x14ac:dyDescent="0.2">
      <c r="A60">
        <v>60</v>
      </c>
      <c r="B60" s="8" t="s">
        <v>42</v>
      </c>
      <c r="C60" s="8" t="s">
        <v>30</v>
      </c>
      <c r="D60" s="8" t="s">
        <v>30</v>
      </c>
      <c r="E60" s="8" t="s">
        <v>32</v>
      </c>
      <c r="F60" s="8" t="s">
        <v>33</v>
      </c>
      <c r="G60" s="8">
        <v>55.865721000000001</v>
      </c>
      <c r="H60" s="8">
        <v>-133.15639899999999</v>
      </c>
      <c r="I60" s="9">
        <v>43248</v>
      </c>
      <c r="J60" s="8">
        <v>10</v>
      </c>
      <c r="K60" s="8">
        <v>367.8</v>
      </c>
      <c r="L60" s="8">
        <v>-0.83</v>
      </c>
      <c r="M60" s="8">
        <f t="shared" si="0"/>
        <v>-25.298400000000001</v>
      </c>
      <c r="N60" s="8">
        <v>380</v>
      </c>
      <c r="O60" s="8">
        <v>386</v>
      </c>
      <c r="P60" s="8"/>
      <c r="Q60" s="8"/>
      <c r="R60" s="8">
        <f t="shared" si="16"/>
        <v>-12.199999999999989</v>
      </c>
      <c r="S60" s="8">
        <f t="shared" si="17"/>
        <v>-18.199999999999989</v>
      </c>
      <c r="T60" s="8">
        <f t="shared" si="18"/>
        <v>6</v>
      </c>
      <c r="U60" s="8">
        <v>257</v>
      </c>
      <c r="W60">
        <f t="shared" si="19"/>
        <v>6</v>
      </c>
      <c r="X60">
        <f t="shared" si="20"/>
        <v>256.92995154321733</v>
      </c>
      <c r="Y60">
        <f t="shared" si="21"/>
        <v>257</v>
      </c>
      <c r="Z60">
        <f t="shared" si="22"/>
        <v>2.3352668554062136E-2</v>
      </c>
      <c r="AA60">
        <f t="shared" si="23"/>
        <v>2.3352668554062136E-2</v>
      </c>
    </row>
    <row r="61" spans="1:28" x14ac:dyDescent="0.2">
      <c r="A61">
        <v>61</v>
      </c>
      <c r="B61" s="8" t="s">
        <v>42</v>
      </c>
      <c r="C61" s="8" t="s">
        <v>30</v>
      </c>
      <c r="D61" s="8" t="s">
        <v>30</v>
      </c>
      <c r="E61" s="8" t="s">
        <v>32</v>
      </c>
      <c r="F61" s="8" t="s">
        <v>33</v>
      </c>
      <c r="G61" s="8">
        <v>55.865721000000001</v>
      </c>
      <c r="H61" s="8">
        <v>-133.15639899999999</v>
      </c>
      <c r="I61" s="9">
        <v>43248</v>
      </c>
      <c r="J61" s="8">
        <v>5</v>
      </c>
      <c r="K61" s="8">
        <v>367.8</v>
      </c>
      <c r="L61" s="8">
        <v>-0.83</v>
      </c>
      <c r="M61" s="8">
        <f t="shared" si="0"/>
        <v>-25.298400000000001</v>
      </c>
      <c r="N61" s="8">
        <v>287</v>
      </c>
      <c r="O61" s="8">
        <v>412</v>
      </c>
      <c r="P61" s="8"/>
      <c r="Q61" s="8"/>
      <c r="R61" s="8">
        <f t="shared" si="16"/>
        <v>80.800000000000011</v>
      </c>
      <c r="S61" s="8">
        <f t="shared" si="17"/>
        <v>-44.199999999999989</v>
      </c>
      <c r="T61" s="8">
        <f t="shared" si="18"/>
        <v>125</v>
      </c>
      <c r="U61" s="8">
        <v>293</v>
      </c>
      <c r="W61">
        <f t="shared" si="19"/>
        <v>125</v>
      </c>
      <c r="X61">
        <f t="shared" si="20"/>
        <v>264.99811320083018</v>
      </c>
      <c r="Y61">
        <f t="shared" si="21"/>
        <v>293</v>
      </c>
      <c r="Z61">
        <f t="shared" si="22"/>
        <v>0.4717014717205481</v>
      </c>
      <c r="AA61">
        <f t="shared" si="23"/>
        <v>0.4717014717205481</v>
      </c>
    </row>
    <row r="62" spans="1:28" x14ac:dyDescent="0.2">
      <c r="A62">
        <v>62</v>
      </c>
      <c r="B62" s="8" t="s">
        <v>42</v>
      </c>
      <c r="C62" s="8" t="s">
        <v>30</v>
      </c>
      <c r="D62" s="8" t="s">
        <v>30</v>
      </c>
      <c r="E62" s="8" t="s">
        <v>32</v>
      </c>
      <c r="F62" s="8" t="s">
        <v>33</v>
      </c>
      <c r="G62" s="8">
        <v>55.865721000000001</v>
      </c>
      <c r="H62" s="8">
        <v>-133.15639899999999</v>
      </c>
      <c r="I62" s="9">
        <v>43248</v>
      </c>
      <c r="J62" s="8">
        <v>7</v>
      </c>
      <c r="K62" s="8">
        <v>367.8</v>
      </c>
      <c r="L62" s="8">
        <v>-0.83</v>
      </c>
      <c r="M62" s="8">
        <f t="shared" si="0"/>
        <v>-25.298400000000001</v>
      </c>
      <c r="N62" s="8">
        <v>376</v>
      </c>
      <c r="O62" s="8">
        <v>391</v>
      </c>
      <c r="P62" s="8"/>
      <c r="Q62" s="8"/>
      <c r="R62" s="8">
        <f t="shared" si="16"/>
        <v>-8.1999999999999886</v>
      </c>
      <c r="S62" s="8">
        <f t="shared" si="17"/>
        <v>-23.199999999999989</v>
      </c>
      <c r="T62" s="8">
        <f t="shared" si="18"/>
        <v>15</v>
      </c>
      <c r="U62" s="8">
        <v>309</v>
      </c>
      <c r="W62">
        <f t="shared" si="19"/>
        <v>15</v>
      </c>
      <c r="X62">
        <f t="shared" si="20"/>
        <v>308.63570759068045</v>
      </c>
      <c r="Y62">
        <f t="shared" si="21"/>
        <v>309</v>
      </c>
      <c r="Z62">
        <f t="shared" si="22"/>
        <v>4.8600986959983689E-2</v>
      </c>
      <c r="AA62">
        <f t="shared" si="23"/>
        <v>4.8600986959983689E-2</v>
      </c>
    </row>
    <row r="63" spans="1:28" x14ac:dyDescent="0.2">
      <c r="A63">
        <v>63</v>
      </c>
      <c r="B63" s="8" t="s">
        <v>42</v>
      </c>
      <c r="C63" s="8" t="s">
        <v>30</v>
      </c>
      <c r="D63" s="8" t="s">
        <v>30</v>
      </c>
      <c r="E63" s="8" t="s">
        <v>32</v>
      </c>
      <c r="F63" s="8" t="s">
        <v>33</v>
      </c>
      <c r="G63" s="8">
        <v>55.865721000000001</v>
      </c>
      <c r="H63" s="8">
        <v>-133.15639899999999</v>
      </c>
      <c r="I63" s="9">
        <v>43248</v>
      </c>
      <c r="J63" s="8">
        <v>1</v>
      </c>
      <c r="K63" s="8">
        <v>367.8</v>
      </c>
      <c r="L63" s="8">
        <v>-0.83</v>
      </c>
      <c r="M63" s="8">
        <f t="shared" si="0"/>
        <v>-25.298400000000001</v>
      </c>
      <c r="N63" s="8">
        <v>381</v>
      </c>
      <c r="O63" s="8">
        <v>397</v>
      </c>
      <c r="P63" s="8"/>
      <c r="Q63" s="8"/>
      <c r="R63" s="8">
        <f t="shared" si="16"/>
        <v>-13.199999999999989</v>
      </c>
      <c r="S63" s="8">
        <f t="shared" si="17"/>
        <v>-29.199999999999989</v>
      </c>
      <c r="T63" s="8">
        <f t="shared" si="18"/>
        <v>16</v>
      </c>
      <c r="U63" s="8">
        <v>335</v>
      </c>
      <c r="W63">
        <f t="shared" si="19"/>
        <v>16</v>
      </c>
      <c r="X63">
        <f t="shared" si="20"/>
        <v>334.61769229973481</v>
      </c>
      <c r="Y63">
        <f t="shared" si="21"/>
        <v>335</v>
      </c>
      <c r="Z63">
        <f t="shared" si="22"/>
        <v>4.7815762191282918E-2</v>
      </c>
      <c r="AA63">
        <f t="shared" si="23"/>
        <v>4.7815762191282918E-2</v>
      </c>
    </row>
    <row r="64" spans="1:28" x14ac:dyDescent="0.2">
      <c r="A64">
        <v>64</v>
      </c>
      <c r="B64" s="8" t="s">
        <v>42</v>
      </c>
      <c r="C64" s="8" t="s">
        <v>30</v>
      </c>
      <c r="D64" s="8" t="s">
        <v>30</v>
      </c>
      <c r="E64" s="8" t="s">
        <v>32</v>
      </c>
      <c r="F64" s="8" t="s">
        <v>33</v>
      </c>
      <c r="G64" s="8">
        <v>55.865721000000001</v>
      </c>
      <c r="H64" s="8">
        <v>-133.15639899999999</v>
      </c>
      <c r="I64" s="9">
        <v>43248</v>
      </c>
      <c r="J64" s="8">
        <v>2</v>
      </c>
      <c r="K64" s="8">
        <v>367.8</v>
      </c>
      <c r="L64" s="8">
        <v>-0.83</v>
      </c>
      <c r="M64" s="8">
        <f t="shared" si="0"/>
        <v>-25.298400000000001</v>
      </c>
      <c r="N64" s="8">
        <v>380</v>
      </c>
      <c r="O64" s="8">
        <v>399</v>
      </c>
      <c r="P64" s="8"/>
      <c r="Q64" s="8"/>
      <c r="R64" s="8">
        <f t="shared" si="16"/>
        <v>-12.199999999999989</v>
      </c>
      <c r="S64" s="8">
        <f t="shared" si="17"/>
        <v>-31.199999999999989</v>
      </c>
      <c r="T64" s="8">
        <f t="shared" si="18"/>
        <v>19</v>
      </c>
      <c r="U64" s="8">
        <v>390</v>
      </c>
      <c r="W64">
        <f t="shared" si="19"/>
        <v>19</v>
      </c>
      <c r="X64">
        <f t="shared" si="20"/>
        <v>389.53690454179048</v>
      </c>
      <c r="Y64">
        <f t="shared" si="21"/>
        <v>390</v>
      </c>
      <c r="Z64">
        <f t="shared" si="22"/>
        <v>4.8775866364573511E-2</v>
      </c>
      <c r="AA64">
        <f t="shared" si="23"/>
        <v>4.8775866364573511E-2</v>
      </c>
    </row>
    <row r="65" spans="1:27" x14ac:dyDescent="0.2">
      <c r="A65">
        <v>65</v>
      </c>
      <c r="B65" s="8" t="s">
        <v>42</v>
      </c>
      <c r="C65" s="8" t="s">
        <v>30</v>
      </c>
      <c r="D65" s="8" t="s">
        <v>30</v>
      </c>
      <c r="E65" s="8" t="s">
        <v>32</v>
      </c>
      <c r="F65" s="8" t="s">
        <v>33</v>
      </c>
      <c r="G65" s="8">
        <v>55.865721000000001</v>
      </c>
      <c r="H65" s="8">
        <v>-133.15639899999999</v>
      </c>
      <c r="I65" s="9">
        <v>43248</v>
      </c>
      <c r="J65" s="8">
        <v>11</v>
      </c>
      <c r="K65" s="8">
        <v>367.8</v>
      </c>
      <c r="L65" s="8">
        <v>-0.83</v>
      </c>
      <c r="M65" s="8">
        <f t="shared" si="0"/>
        <v>-25.298400000000001</v>
      </c>
      <c r="N65" s="8">
        <v>377</v>
      </c>
      <c r="O65" s="8">
        <v>390</v>
      </c>
      <c r="P65" s="8"/>
      <c r="Q65" s="8"/>
      <c r="R65" s="8">
        <f t="shared" si="16"/>
        <v>-9.1999999999999886</v>
      </c>
      <c r="S65" s="8">
        <f t="shared" si="17"/>
        <v>-22.199999999999989</v>
      </c>
      <c r="T65" s="8">
        <f t="shared" si="18"/>
        <v>13</v>
      </c>
      <c r="U65" s="8">
        <v>400</v>
      </c>
      <c r="W65">
        <f t="shared" si="19"/>
        <v>13</v>
      </c>
      <c r="X65">
        <f t="shared" si="20"/>
        <v>399.78869418731693</v>
      </c>
      <c r="Y65">
        <f t="shared" si="21"/>
        <v>400</v>
      </c>
      <c r="Z65">
        <f t="shared" si="22"/>
        <v>3.2517177671635158E-2</v>
      </c>
      <c r="AA65">
        <f t="shared" si="23"/>
        <v>3.2517177671635158E-2</v>
      </c>
    </row>
    <row r="66" spans="1:27" x14ac:dyDescent="0.2">
      <c r="A66">
        <v>66</v>
      </c>
      <c r="B66" s="8" t="s">
        <v>42</v>
      </c>
      <c r="C66" s="8" t="s">
        <v>30</v>
      </c>
      <c r="D66" s="8" t="s">
        <v>30</v>
      </c>
      <c r="E66" s="8" t="s">
        <v>32</v>
      </c>
      <c r="F66" s="8" t="s">
        <v>33</v>
      </c>
      <c r="G66" s="8">
        <v>55.865721000000001</v>
      </c>
      <c r="H66" s="8">
        <v>-133.15639899999999</v>
      </c>
      <c r="I66" s="9">
        <v>43248</v>
      </c>
      <c r="J66" s="8">
        <v>4</v>
      </c>
      <c r="K66" s="8">
        <v>367.8</v>
      </c>
      <c r="L66" s="8">
        <v>-0.83</v>
      </c>
      <c r="M66" s="8">
        <f t="shared" si="0"/>
        <v>-25.298400000000001</v>
      </c>
      <c r="N66" s="8">
        <v>287</v>
      </c>
      <c r="O66" s="8">
        <v>415</v>
      </c>
      <c r="P66" s="8"/>
      <c r="Q66" s="8"/>
      <c r="R66" s="8">
        <f t="shared" si="16"/>
        <v>80.800000000000011</v>
      </c>
      <c r="S66" s="8">
        <f t="shared" si="17"/>
        <v>-47.199999999999989</v>
      </c>
      <c r="T66" s="8">
        <f t="shared" si="18"/>
        <v>128</v>
      </c>
      <c r="U66" s="8">
        <v>458</v>
      </c>
      <c r="W66">
        <f t="shared" si="19"/>
        <v>128</v>
      </c>
      <c r="X66">
        <f t="shared" si="20"/>
        <v>439.74992893689023</v>
      </c>
      <c r="Y66">
        <f t="shared" si="21"/>
        <v>458</v>
      </c>
      <c r="Z66">
        <f t="shared" si="22"/>
        <v>0.29107452117034827</v>
      </c>
      <c r="AA66">
        <f t="shared" si="23"/>
        <v>0.29107452117034827</v>
      </c>
    </row>
    <row r="67" spans="1:27" x14ac:dyDescent="0.2">
      <c r="A67">
        <v>67</v>
      </c>
      <c r="B67" s="8" t="s">
        <v>42</v>
      </c>
      <c r="C67" s="8" t="s">
        <v>30</v>
      </c>
      <c r="D67" s="8" t="s">
        <v>30</v>
      </c>
      <c r="E67" s="8" t="s">
        <v>32</v>
      </c>
      <c r="F67" s="8" t="s">
        <v>33</v>
      </c>
      <c r="G67" s="8">
        <v>55.865721000000001</v>
      </c>
      <c r="H67" s="8">
        <v>-133.15639899999999</v>
      </c>
      <c r="I67" s="9">
        <v>43248</v>
      </c>
      <c r="J67" s="8">
        <v>9</v>
      </c>
      <c r="K67" s="8">
        <v>367.8</v>
      </c>
      <c r="L67" s="8">
        <v>-0.83</v>
      </c>
      <c r="M67" s="8">
        <f t="shared" ref="M67:M130" si="24">L67*30.48</f>
        <v>-25.298400000000001</v>
      </c>
      <c r="N67" s="8">
        <v>370</v>
      </c>
      <c r="O67" s="8">
        <v>394</v>
      </c>
      <c r="P67" s="8"/>
      <c r="Q67" s="8"/>
      <c r="R67" s="8">
        <f t="shared" si="16"/>
        <v>-2.1999999999999886</v>
      </c>
      <c r="S67" s="8">
        <f t="shared" si="17"/>
        <v>-26.199999999999989</v>
      </c>
      <c r="T67" s="8">
        <f t="shared" si="18"/>
        <v>24</v>
      </c>
      <c r="U67" s="8">
        <v>508</v>
      </c>
      <c r="W67">
        <f t="shared" si="19"/>
        <v>24</v>
      </c>
      <c r="X67">
        <f t="shared" si="20"/>
        <v>507.43275416551501</v>
      </c>
      <c r="Y67">
        <f t="shared" si="21"/>
        <v>508</v>
      </c>
      <c r="Z67">
        <f t="shared" si="22"/>
        <v>4.7296907428588365E-2</v>
      </c>
      <c r="AA67">
        <f t="shared" si="23"/>
        <v>4.7296907428588365E-2</v>
      </c>
    </row>
    <row r="68" spans="1:27" x14ac:dyDescent="0.2">
      <c r="A68">
        <v>68</v>
      </c>
      <c r="B68" s="8" t="s">
        <v>42</v>
      </c>
      <c r="C68" s="8" t="s">
        <v>30</v>
      </c>
      <c r="D68" s="8" t="s">
        <v>30</v>
      </c>
      <c r="E68" s="8" t="s">
        <v>32</v>
      </c>
      <c r="F68" s="8" t="s">
        <v>33</v>
      </c>
      <c r="G68" s="8">
        <v>55.865721000000001</v>
      </c>
      <c r="H68" s="8">
        <v>-133.15639899999999</v>
      </c>
      <c r="I68" s="9">
        <v>43248</v>
      </c>
      <c r="J68" s="8">
        <v>3</v>
      </c>
      <c r="K68" s="8">
        <v>367.8</v>
      </c>
      <c r="L68" s="8">
        <v>-0.83</v>
      </c>
      <c r="M68" s="8">
        <f t="shared" si="24"/>
        <v>-25.298400000000001</v>
      </c>
      <c r="N68" s="8">
        <v>378</v>
      </c>
      <c r="O68" s="8">
        <v>420</v>
      </c>
      <c r="P68" s="8"/>
      <c r="Q68" s="8"/>
      <c r="R68" s="8">
        <f t="shared" si="16"/>
        <v>-10.199999999999989</v>
      </c>
      <c r="S68" s="8">
        <f t="shared" si="17"/>
        <v>-52.199999999999989</v>
      </c>
      <c r="T68" s="8">
        <f t="shared" si="18"/>
        <v>42</v>
      </c>
      <c r="U68" s="8">
        <v>649</v>
      </c>
      <c r="W68">
        <f t="shared" si="19"/>
        <v>42</v>
      </c>
      <c r="X68">
        <f t="shared" si="20"/>
        <v>647.63956024937204</v>
      </c>
      <c r="Y68">
        <f t="shared" si="21"/>
        <v>649</v>
      </c>
      <c r="Z68">
        <f t="shared" si="22"/>
        <v>6.4850887095019336E-2</v>
      </c>
      <c r="AA68">
        <f t="shared" si="23"/>
        <v>6.4850887095019336E-2</v>
      </c>
    </row>
    <row r="69" spans="1:27" x14ac:dyDescent="0.2">
      <c r="A69">
        <v>69</v>
      </c>
      <c r="B69" s="8" t="s">
        <v>43</v>
      </c>
      <c r="C69" s="8" t="s">
        <v>30</v>
      </c>
      <c r="D69" s="8" t="s">
        <v>30</v>
      </c>
      <c r="E69" s="8" t="s">
        <v>32</v>
      </c>
      <c r="F69" s="8" t="s">
        <v>35</v>
      </c>
      <c r="G69" s="8">
        <v>55.733423000000002</v>
      </c>
      <c r="H69" s="8">
        <v>-133.29047</v>
      </c>
      <c r="I69" s="9">
        <v>43250</v>
      </c>
      <c r="J69" s="8">
        <v>5</v>
      </c>
      <c r="K69" s="8">
        <v>194</v>
      </c>
      <c r="L69" s="8">
        <v>-0.12</v>
      </c>
      <c r="M69" s="8">
        <f t="shared" si="24"/>
        <v>-3.6576</v>
      </c>
      <c r="N69" s="8">
        <v>235</v>
      </c>
      <c r="O69" s="8">
        <v>236</v>
      </c>
      <c r="P69" s="8"/>
      <c r="Q69" s="8"/>
      <c r="R69" s="8">
        <f t="shared" si="16"/>
        <v>-41</v>
      </c>
      <c r="S69" s="8">
        <f t="shared" si="17"/>
        <v>-42</v>
      </c>
      <c r="T69" s="8">
        <f t="shared" si="18"/>
        <v>1</v>
      </c>
      <c r="U69" s="8">
        <v>58</v>
      </c>
      <c r="W69">
        <f t="shared" si="19"/>
        <v>1</v>
      </c>
      <c r="X69">
        <f t="shared" si="20"/>
        <v>57.991378669591917</v>
      </c>
      <c r="Y69">
        <f t="shared" si="21"/>
        <v>58</v>
      </c>
      <c r="Z69">
        <f t="shared" si="22"/>
        <v>1.724394251251618E-2</v>
      </c>
    </row>
    <row r="70" spans="1:27" x14ac:dyDescent="0.2">
      <c r="A70">
        <v>70</v>
      </c>
      <c r="B70" s="8" t="s">
        <v>43</v>
      </c>
      <c r="C70" s="8" t="s">
        <v>30</v>
      </c>
      <c r="D70" s="8" t="s">
        <v>30</v>
      </c>
      <c r="E70" s="8" t="s">
        <v>32</v>
      </c>
      <c r="F70" s="8" t="s">
        <v>35</v>
      </c>
      <c r="G70" s="8">
        <v>55.733423000000002</v>
      </c>
      <c r="H70" s="8">
        <v>-133.29047</v>
      </c>
      <c r="I70" s="9">
        <v>43250</v>
      </c>
      <c r="J70" s="8">
        <v>9</v>
      </c>
      <c r="K70" s="8">
        <v>194</v>
      </c>
      <c r="L70" s="8">
        <v>-0.12</v>
      </c>
      <c r="M70" s="8">
        <f t="shared" si="24"/>
        <v>-3.6576</v>
      </c>
      <c r="N70" s="8">
        <v>225</v>
      </c>
      <c r="O70" s="8">
        <v>230</v>
      </c>
      <c r="P70" s="8"/>
      <c r="Q70" s="8"/>
      <c r="R70" s="8">
        <f t="shared" si="16"/>
        <v>-31</v>
      </c>
      <c r="S70" s="8">
        <f t="shared" si="17"/>
        <v>-36</v>
      </c>
      <c r="T70" s="8">
        <f t="shared" si="18"/>
        <v>5</v>
      </c>
      <c r="U70" s="8">
        <v>99</v>
      </c>
      <c r="W70">
        <f t="shared" si="19"/>
        <v>5</v>
      </c>
      <c r="X70">
        <f t="shared" si="20"/>
        <v>98.873656754466197</v>
      </c>
      <c r="Y70">
        <f t="shared" si="21"/>
        <v>99</v>
      </c>
      <c r="Z70">
        <f t="shared" si="22"/>
        <v>5.0569587128920936E-2</v>
      </c>
    </row>
    <row r="71" spans="1:27" x14ac:dyDescent="0.2">
      <c r="A71">
        <v>71</v>
      </c>
      <c r="B71" s="8" t="s">
        <v>43</v>
      </c>
      <c r="C71" s="8" t="s">
        <v>30</v>
      </c>
      <c r="D71" s="8" t="s">
        <v>30</v>
      </c>
      <c r="E71" s="8" t="s">
        <v>32</v>
      </c>
      <c r="F71" s="8" t="s">
        <v>35</v>
      </c>
      <c r="G71" s="8">
        <v>55.733423000000002</v>
      </c>
      <c r="H71" s="8">
        <v>-133.29047</v>
      </c>
      <c r="I71" s="9">
        <v>43250</v>
      </c>
      <c r="J71" s="8">
        <v>3</v>
      </c>
      <c r="K71" s="8">
        <v>194</v>
      </c>
      <c r="L71" s="8">
        <v>-0.12</v>
      </c>
      <c r="M71" s="8">
        <f t="shared" si="24"/>
        <v>-3.6576</v>
      </c>
      <c r="N71" s="8">
        <v>226</v>
      </c>
      <c r="O71" s="8">
        <v>227</v>
      </c>
      <c r="P71" s="8"/>
      <c r="Q71" s="8"/>
      <c r="R71" s="8">
        <f t="shared" si="16"/>
        <v>-32</v>
      </c>
      <c r="S71" s="8">
        <f t="shared" si="17"/>
        <v>-33</v>
      </c>
      <c r="T71" s="8">
        <f t="shared" si="18"/>
        <v>1</v>
      </c>
      <c r="U71" s="8">
        <v>104</v>
      </c>
      <c r="W71">
        <f t="shared" si="19"/>
        <v>1</v>
      </c>
      <c r="X71">
        <f t="shared" si="20"/>
        <v>103.99519219656263</v>
      </c>
      <c r="Y71">
        <f t="shared" si="21"/>
        <v>104</v>
      </c>
      <c r="Z71">
        <f t="shared" si="22"/>
        <v>9.6158291443885924E-3</v>
      </c>
      <c r="AA71">
        <f t="shared" ref="AA71:AA78" si="25">W71/X71</f>
        <v>9.6158291443885924E-3</v>
      </c>
    </row>
    <row r="72" spans="1:27" x14ac:dyDescent="0.2">
      <c r="A72">
        <v>72</v>
      </c>
      <c r="B72" s="8" t="s">
        <v>43</v>
      </c>
      <c r="C72" s="8" t="s">
        <v>30</v>
      </c>
      <c r="D72" s="8" t="s">
        <v>30</v>
      </c>
      <c r="E72" s="8" t="s">
        <v>32</v>
      </c>
      <c r="F72" s="8" t="s">
        <v>35</v>
      </c>
      <c r="G72" s="8">
        <v>55.733423000000002</v>
      </c>
      <c r="H72" s="8">
        <v>-133.29047</v>
      </c>
      <c r="I72" s="9">
        <v>43250</v>
      </c>
      <c r="J72" s="8">
        <v>7</v>
      </c>
      <c r="K72" s="8">
        <v>194</v>
      </c>
      <c r="L72" s="8">
        <v>-0.12</v>
      </c>
      <c r="M72" s="8">
        <f t="shared" si="24"/>
        <v>-3.6576</v>
      </c>
      <c r="N72" s="8">
        <v>222</v>
      </c>
      <c r="O72" s="8">
        <v>225</v>
      </c>
      <c r="P72" s="8"/>
      <c r="Q72" s="8"/>
      <c r="R72" s="8">
        <f t="shared" si="16"/>
        <v>-28</v>
      </c>
      <c r="S72" s="8">
        <f t="shared" si="17"/>
        <v>-31</v>
      </c>
      <c r="T72" s="8">
        <f t="shared" si="18"/>
        <v>3</v>
      </c>
      <c r="U72" s="8">
        <v>105</v>
      </c>
      <c r="W72">
        <f t="shared" si="19"/>
        <v>3</v>
      </c>
      <c r="X72">
        <f t="shared" si="20"/>
        <v>104.95713410721541</v>
      </c>
      <c r="Y72">
        <f t="shared" si="21"/>
        <v>105</v>
      </c>
      <c r="Z72">
        <f t="shared" si="22"/>
        <v>2.8583097523751471E-2</v>
      </c>
      <c r="AA72">
        <f t="shared" si="25"/>
        <v>2.8583097523751471E-2</v>
      </c>
    </row>
    <row r="73" spans="1:27" x14ac:dyDescent="0.2">
      <c r="A73">
        <v>73</v>
      </c>
      <c r="B73" s="8" t="s">
        <v>43</v>
      </c>
      <c r="C73" s="8" t="s">
        <v>30</v>
      </c>
      <c r="D73" s="8" t="s">
        <v>30</v>
      </c>
      <c r="E73" s="8" t="s">
        <v>32</v>
      </c>
      <c r="F73" s="8" t="s">
        <v>35</v>
      </c>
      <c r="G73" s="8">
        <v>55.733423000000002</v>
      </c>
      <c r="H73" s="8">
        <v>-133.29047</v>
      </c>
      <c r="I73" s="9">
        <v>43250</v>
      </c>
      <c r="J73" s="8">
        <v>2</v>
      </c>
      <c r="K73" s="8">
        <v>194</v>
      </c>
      <c r="L73" s="8">
        <v>-0.12</v>
      </c>
      <c r="M73" s="8">
        <f t="shared" si="24"/>
        <v>-3.6576</v>
      </c>
      <c r="N73" s="8">
        <v>220</v>
      </c>
      <c r="O73" s="8">
        <v>225</v>
      </c>
      <c r="P73" s="8"/>
      <c r="Q73" s="8"/>
      <c r="R73" s="8">
        <f t="shared" si="16"/>
        <v>-26</v>
      </c>
      <c r="S73" s="8">
        <f t="shared" si="17"/>
        <v>-31</v>
      </c>
      <c r="T73" s="8">
        <f t="shared" si="18"/>
        <v>5</v>
      </c>
      <c r="U73" s="8">
        <v>150</v>
      </c>
      <c r="W73">
        <f t="shared" si="19"/>
        <v>5</v>
      </c>
      <c r="X73">
        <f t="shared" si="20"/>
        <v>149.91664350564949</v>
      </c>
      <c r="Y73">
        <f t="shared" si="21"/>
        <v>150</v>
      </c>
      <c r="Z73">
        <f t="shared" si="22"/>
        <v>3.3351867298253506E-2</v>
      </c>
      <c r="AA73">
        <f t="shared" si="25"/>
        <v>3.3351867298253506E-2</v>
      </c>
    </row>
    <row r="74" spans="1:27" x14ac:dyDescent="0.2">
      <c r="A74">
        <v>74</v>
      </c>
      <c r="B74" s="8" t="s">
        <v>43</v>
      </c>
      <c r="C74" s="8" t="s">
        <v>30</v>
      </c>
      <c r="D74" s="8" t="s">
        <v>30</v>
      </c>
      <c r="E74" s="8" t="s">
        <v>32</v>
      </c>
      <c r="F74" s="8" t="s">
        <v>35</v>
      </c>
      <c r="G74" s="8">
        <v>55.733423000000002</v>
      </c>
      <c r="H74" s="8">
        <v>-133.29047</v>
      </c>
      <c r="I74" s="9">
        <v>43250</v>
      </c>
      <c r="J74" s="8">
        <v>4</v>
      </c>
      <c r="K74" s="8">
        <v>194</v>
      </c>
      <c r="L74" s="8">
        <v>-0.12</v>
      </c>
      <c r="M74" s="8">
        <f t="shared" si="24"/>
        <v>-3.6576</v>
      </c>
      <c r="N74" s="8">
        <v>230</v>
      </c>
      <c r="O74" s="8">
        <v>233</v>
      </c>
      <c r="P74" s="8"/>
      <c r="Q74" s="8"/>
      <c r="R74" s="8">
        <f t="shared" si="16"/>
        <v>-36</v>
      </c>
      <c r="S74" s="8">
        <f t="shared" si="17"/>
        <v>-39</v>
      </c>
      <c r="T74" s="8">
        <f t="shared" si="18"/>
        <v>3</v>
      </c>
      <c r="U74" s="8">
        <v>185</v>
      </c>
      <c r="W74">
        <f t="shared" si="19"/>
        <v>3</v>
      </c>
      <c r="X74">
        <f t="shared" si="20"/>
        <v>184.97567407634983</v>
      </c>
      <c r="Y74">
        <f t="shared" si="21"/>
        <v>185</v>
      </c>
      <c r="Z74">
        <f t="shared" si="22"/>
        <v>1.6218348790888751E-2</v>
      </c>
      <c r="AA74">
        <f t="shared" si="25"/>
        <v>1.6218348790888751E-2</v>
      </c>
    </row>
    <row r="75" spans="1:27" x14ac:dyDescent="0.2">
      <c r="A75">
        <v>75</v>
      </c>
      <c r="B75" s="8" t="s">
        <v>43</v>
      </c>
      <c r="C75" s="8" t="s">
        <v>30</v>
      </c>
      <c r="D75" s="8" t="s">
        <v>30</v>
      </c>
      <c r="E75" s="8" t="s">
        <v>32</v>
      </c>
      <c r="F75" s="8" t="s">
        <v>35</v>
      </c>
      <c r="G75" s="8">
        <v>55.733423000000002</v>
      </c>
      <c r="H75" s="8">
        <v>-133.29047</v>
      </c>
      <c r="I75" s="9">
        <v>43250</v>
      </c>
      <c r="J75" s="8">
        <v>10</v>
      </c>
      <c r="K75" s="8">
        <v>194</v>
      </c>
      <c r="L75" s="8">
        <v>-0.12</v>
      </c>
      <c r="M75" s="8">
        <f t="shared" si="24"/>
        <v>-3.6576</v>
      </c>
      <c r="N75" s="8">
        <v>215</v>
      </c>
      <c r="O75" s="8">
        <v>227</v>
      </c>
      <c r="P75" s="8"/>
      <c r="Q75" s="8"/>
      <c r="R75" s="8">
        <f t="shared" si="16"/>
        <v>-21</v>
      </c>
      <c r="S75" s="8">
        <f t="shared" si="17"/>
        <v>-33</v>
      </c>
      <c r="T75" s="8">
        <f t="shared" si="18"/>
        <v>12</v>
      </c>
      <c r="U75" s="8">
        <v>223</v>
      </c>
      <c r="W75">
        <f t="shared" si="19"/>
        <v>12</v>
      </c>
      <c r="X75">
        <f t="shared" si="20"/>
        <v>222.6768959726177</v>
      </c>
      <c r="Y75">
        <f t="shared" si="21"/>
        <v>223</v>
      </c>
      <c r="Z75">
        <f t="shared" si="22"/>
        <v>5.3889739874385646E-2</v>
      </c>
      <c r="AA75">
        <f t="shared" si="25"/>
        <v>5.3889739874385646E-2</v>
      </c>
    </row>
    <row r="76" spans="1:27" x14ac:dyDescent="0.2">
      <c r="A76">
        <v>76</v>
      </c>
      <c r="B76" s="8" t="s">
        <v>43</v>
      </c>
      <c r="C76" s="8" t="s">
        <v>30</v>
      </c>
      <c r="D76" s="8" t="s">
        <v>30</v>
      </c>
      <c r="E76" s="8" t="s">
        <v>32</v>
      </c>
      <c r="F76" s="8" t="s">
        <v>35</v>
      </c>
      <c r="G76" s="8">
        <v>55.733423000000002</v>
      </c>
      <c r="H76" s="8">
        <v>-133.29047</v>
      </c>
      <c r="I76" s="9">
        <v>43250</v>
      </c>
      <c r="J76" s="8">
        <v>8</v>
      </c>
      <c r="K76" s="8">
        <v>194</v>
      </c>
      <c r="L76" s="8">
        <v>-0.12</v>
      </c>
      <c r="M76" s="8">
        <f t="shared" si="24"/>
        <v>-3.6576</v>
      </c>
      <c r="N76" s="8">
        <v>225</v>
      </c>
      <c r="O76" s="8">
        <v>240</v>
      </c>
      <c r="P76" s="8"/>
      <c r="Q76" s="8"/>
      <c r="R76" s="8">
        <f t="shared" si="16"/>
        <v>-31</v>
      </c>
      <c r="S76" s="8">
        <f t="shared" si="17"/>
        <v>-46</v>
      </c>
      <c r="T76" s="8">
        <f t="shared" si="18"/>
        <v>15</v>
      </c>
      <c r="U76" s="8">
        <v>250</v>
      </c>
      <c r="W76">
        <f t="shared" si="19"/>
        <v>15</v>
      </c>
      <c r="X76">
        <f t="shared" si="20"/>
        <v>249.54959426935559</v>
      </c>
      <c r="Y76">
        <f t="shared" si="21"/>
        <v>250</v>
      </c>
      <c r="Z76">
        <f t="shared" si="22"/>
        <v>6.0108292477564579E-2</v>
      </c>
      <c r="AA76">
        <f t="shared" si="25"/>
        <v>6.0108292477564579E-2</v>
      </c>
    </row>
    <row r="77" spans="1:27" x14ac:dyDescent="0.2">
      <c r="A77">
        <v>77</v>
      </c>
      <c r="B77" s="8" t="s">
        <v>43</v>
      </c>
      <c r="C77" s="8" t="s">
        <v>30</v>
      </c>
      <c r="D77" s="8" t="s">
        <v>30</v>
      </c>
      <c r="E77" s="8" t="s">
        <v>32</v>
      </c>
      <c r="F77" s="8" t="s">
        <v>35</v>
      </c>
      <c r="G77" s="8">
        <v>55.733423000000002</v>
      </c>
      <c r="H77" s="8">
        <v>-133.29047</v>
      </c>
      <c r="I77" s="9">
        <v>43250</v>
      </c>
      <c r="J77" s="8">
        <v>6</v>
      </c>
      <c r="K77" s="8">
        <v>194</v>
      </c>
      <c r="L77" s="8">
        <v>-0.12</v>
      </c>
      <c r="M77" s="8">
        <f t="shared" si="24"/>
        <v>-3.6576</v>
      </c>
      <c r="N77" s="8">
        <v>227</v>
      </c>
      <c r="O77" s="8">
        <v>243</v>
      </c>
      <c r="P77" s="8"/>
      <c r="Q77" s="8"/>
      <c r="R77" s="8">
        <f t="shared" si="16"/>
        <v>-33</v>
      </c>
      <c r="S77" s="8">
        <f t="shared" si="17"/>
        <v>-49</v>
      </c>
      <c r="T77" s="8">
        <f t="shared" si="18"/>
        <v>16</v>
      </c>
      <c r="U77" s="8">
        <v>330</v>
      </c>
      <c r="W77">
        <f t="shared" si="19"/>
        <v>16</v>
      </c>
      <c r="X77">
        <f t="shared" si="20"/>
        <v>329.61189298931555</v>
      </c>
      <c r="Y77">
        <f t="shared" si="21"/>
        <v>330</v>
      </c>
      <c r="Z77">
        <f t="shared" si="22"/>
        <v>4.8541937776858807E-2</v>
      </c>
      <c r="AA77">
        <f t="shared" si="25"/>
        <v>4.8541937776858807E-2</v>
      </c>
    </row>
    <row r="78" spans="1:27" x14ac:dyDescent="0.2">
      <c r="A78">
        <v>78</v>
      </c>
      <c r="B78" s="8" t="s">
        <v>43</v>
      </c>
      <c r="C78" s="8" t="s">
        <v>30</v>
      </c>
      <c r="D78" s="8" t="s">
        <v>30</v>
      </c>
      <c r="E78" s="8" t="s">
        <v>32</v>
      </c>
      <c r="F78" s="8" t="s">
        <v>35</v>
      </c>
      <c r="G78" s="8">
        <v>55.733423000000002</v>
      </c>
      <c r="H78" s="8">
        <v>-133.29047</v>
      </c>
      <c r="I78" s="9">
        <v>43250</v>
      </c>
      <c r="J78" s="8">
        <v>1</v>
      </c>
      <c r="K78" s="8">
        <v>194</v>
      </c>
      <c r="L78" s="8">
        <v>-0.12</v>
      </c>
      <c r="M78" s="8">
        <f t="shared" si="24"/>
        <v>-3.6576</v>
      </c>
      <c r="N78" s="8">
        <v>227</v>
      </c>
      <c r="O78" s="8">
        <v>241</v>
      </c>
      <c r="P78" s="8"/>
      <c r="Q78" s="8"/>
      <c r="R78" s="8">
        <f t="shared" si="16"/>
        <v>-33</v>
      </c>
      <c r="S78" s="8">
        <f t="shared" si="17"/>
        <v>-47</v>
      </c>
      <c r="T78" s="8">
        <f t="shared" si="18"/>
        <v>14</v>
      </c>
      <c r="U78" s="8">
        <v>365</v>
      </c>
      <c r="W78">
        <f t="shared" si="19"/>
        <v>14</v>
      </c>
      <c r="X78">
        <f t="shared" si="20"/>
        <v>364.73140802513842</v>
      </c>
      <c r="Y78">
        <f t="shared" si="21"/>
        <v>365</v>
      </c>
      <c r="Z78">
        <f t="shared" si="22"/>
        <v>3.8384410259055826E-2</v>
      </c>
      <c r="AA78">
        <f t="shared" si="25"/>
        <v>3.8384410259055826E-2</v>
      </c>
    </row>
    <row r="79" spans="1:27" x14ac:dyDescent="0.2">
      <c r="A79">
        <v>79</v>
      </c>
      <c r="B79" s="8" t="s">
        <v>43</v>
      </c>
      <c r="C79" s="8" t="s">
        <v>30</v>
      </c>
      <c r="D79" s="8" t="s">
        <v>30</v>
      </c>
      <c r="E79" s="8" t="s">
        <v>32</v>
      </c>
      <c r="F79" s="8" t="s">
        <v>35</v>
      </c>
      <c r="G79" s="8">
        <v>55.733423000000002</v>
      </c>
      <c r="H79" s="8">
        <v>-133.29047</v>
      </c>
      <c r="I79" s="9">
        <v>43250</v>
      </c>
      <c r="J79" s="8">
        <v>11</v>
      </c>
      <c r="K79" s="8">
        <v>194</v>
      </c>
      <c r="L79" s="8">
        <v>-0.12</v>
      </c>
      <c r="M79" s="8">
        <f t="shared" si="24"/>
        <v>-3.6576</v>
      </c>
      <c r="N79" s="8"/>
      <c r="O79" s="8"/>
      <c r="P79" s="8"/>
      <c r="Q79" s="8"/>
      <c r="R79" s="8"/>
      <c r="S79" s="8"/>
      <c r="T79" s="8"/>
      <c r="U79" s="8"/>
    </row>
    <row r="80" spans="1:27" x14ac:dyDescent="0.2">
      <c r="A80">
        <v>80</v>
      </c>
      <c r="B80" s="8" t="s">
        <v>45</v>
      </c>
      <c r="C80" s="8" t="s">
        <v>30</v>
      </c>
      <c r="D80" s="8" t="s">
        <v>30</v>
      </c>
      <c r="E80" s="8" t="s">
        <v>26</v>
      </c>
      <c r="F80" s="8" t="s">
        <v>35</v>
      </c>
      <c r="G80" s="8">
        <v>55.889904000000001</v>
      </c>
      <c r="H80" s="8">
        <v>-133.25000600000001</v>
      </c>
      <c r="I80" s="9">
        <v>43295</v>
      </c>
      <c r="J80" s="8">
        <v>6</v>
      </c>
      <c r="K80" s="8">
        <v>245.5</v>
      </c>
      <c r="L80" s="8">
        <v>0.87</v>
      </c>
      <c r="M80" s="8">
        <f t="shared" si="24"/>
        <v>26.517600000000002</v>
      </c>
      <c r="N80" s="8">
        <v>247</v>
      </c>
      <c r="O80" s="8">
        <v>293</v>
      </c>
      <c r="P80" s="8"/>
      <c r="Q80" s="8"/>
      <c r="R80" s="8">
        <f t="shared" ref="R80:R111" si="26">K80-N80</f>
        <v>-1.5</v>
      </c>
      <c r="S80" s="8">
        <f t="shared" ref="S80:S111" si="27">K80-O80</f>
        <v>-47.5</v>
      </c>
      <c r="T80" s="8">
        <f t="shared" ref="T80:T111" si="28">R80-S80</f>
        <v>46</v>
      </c>
      <c r="U80" s="8">
        <v>65</v>
      </c>
      <c r="W80">
        <f t="shared" ref="W80:W111" si="29">T80</f>
        <v>46</v>
      </c>
      <c r="X80">
        <f t="shared" ref="X80:X111" si="30">SQRT((Y80^2)-(W80^2))</f>
        <v>45.923850012820139</v>
      </c>
      <c r="Y80">
        <f t="shared" ref="Y80:Y111" si="31">U80</f>
        <v>65</v>
      </c>
      <c r="Z80">
        <f t="shared" ref="Z80:Z111" si="32">W80/X80</f>
        <v>1.0016581795114869</v>
      </c>
    </row>
    <row r="81" spans="1:27" x14ac:dyDescent="0.2">
      <c r="A81">
        <v>81</v>
      </c>
      <c r="B81" s="8" t="s">
        <v>45</v>
      </c>
      <c r="C81" s="8" t="s">
        <v>30</v>
      </c>
      <c r="D81" s="8" t="s">
        <v>30</v>
      </c>
      <c r="E81" s="8" t="s">
        <v>26</v>
      </c>
      <c r="F81" s="8" t="s">
        <v>35</v>
      </c>
      <c r="G81" s="8">
        <v>55.889904000000001</v>
      </c>
      <c r="H81" s="8">
        <v>-133.25000600000001</v>
      </c>
      <c r="I81" s="9">
        <v>43295</v>
      </c>
      <c r="J81" s="8">
        <v>9</v>
      </c>
      <c r="K81" s="8">
        <v>245.5</v>
      </c>
      <c r="L81" s="8">
        <v>0.87</v>
      </c>
      <c r="M81" s="8">
        <f t="shared" si="24"/>
        <v>26.517600000000002</v>
      </c>
      <c r="N81" s="8">
        <v>312</v>
      </c>
      <c r="O81" s="8">
        <v>316</v>
      </c>
      <c r="P81" s="8"/>
      <c r="Q81" s="8"/>
      <c r="R81" s="8">
        <f t="shared" si="26"/>
        <v>-66.5</v>
      </c>
      <c r="S81" s="8">
        <f t="shared" si="27"/>
        <v>-70.5</v>
      </c>
      <c r="T81" s="8">
        <f t="shared" si="28"/>
        <v>4</v>
      </c>
      <c r="U81" s="8">
        <v>71</v>
      </c>
      <c r="W81">
        <f t="shared" si="29"/>
        <v>4</v>
      </c>
      <c r="X81">
        <f t="shared" si="30"/>
        <v>70.887234393789129</v>
      </c>
      <c r="Y81">
        <f t="shared" si="31"/>
        <v>71</v>
      </c>
      <c r="Z81">
        <f t="shared" si="32"/>
        <v>5.642764926868786E-2</v>
      </c>
    </row>
    <row r="82" spans="1:27" x14ac:dyDescent="0.2">
      <c r="A82">
        <v>82</v>
      </c>
      <c r="B82" s="8" t="s">
        <v>45</v>
      </c>
      <c r="C82" s="8" t="s">
        <v>30</v>
      </c>
      <c r="D82" s="8" t="s">
        <v>30</v>
      </c>
      <c r="E82" s="8" t="s">
        <v>26</v>
      </c>
      <c r="F82" s="8" t="s">
        <v>35</v>
      </c>
      <c r="G82" s="8">
        <v>55.889904000000001</v>
      </c>
      <c r="H82" s="8">
        <v>-133.25000600000001</v>
      </c>
      <c r="I82" s="9">
        <v>43295</v>
      </c>
      <c r="J82" s="8">
        <v>10</v>
      </c>
      <c r="K82" s="8">
        <v>245.5</v>
      </c>
      <c r="L82" s="8">
        <v>0.87</v>
      </c>
      <c r="M82" s="8">
        <f t="shared" si="24"/>
        <v>26.517600000000002</v>
      </c>
      <c r="N82" s="8">
        <v>318</v>
      </c>
      <c r="O82" s="8">
        <v>325</v>
      </c>
      <c r="P82" s="8"/>
      <c r="Q82" s="8"/>
      <c r="R82" s="8">
        <f t="shared" si="26"/>
        <v>-72.5</v>
      </c>
      <c r="S82" s="8">
        <f t="shared" si="27"/>
        <v>-79.5</v>
      </c>
      <c r="T82" s="8">
        <f t="shared" si="28"/>
        <v>7</v>
      </c>
      <c r="U82" s="8">
        <v>100</v>
      </c>
      <c r="W82">
        <f t="shared" si="29"/>
        <v>7</v>
      </c>
      <c r="X82">
        <f t="shared" si="30"/>
        <v>99.754699137434116</v>
      </c>
      <c r="Y82">
        <f t="shared" si="31"/>
        <v>100</v>
      </c>
      <c r="Z82">
        <f t="shared" si="32"/>
        <v>7.0172132847154955E-2</v>
      </c>
      <c r="AA82">
        <f t="shared" ref="AA82:AA90" si="33">W82/X82</f>
        <v>7.0172132847154955E-2</v>
      </c>
    </row>
    <row r="83" spans="1:27" x14ac:dyDescent="0.2">
      <c r="A83">
        <v>83</v>
      </c>
      <c r="B83" s="8" t="s">
        <v>45</v>
      </c>
      <c r="C83" s="8" t="s">
        <v>30</v>
      </c>
      <c r="D83" s="8" t="s">
        <v>30</v>
      </c>
      <c r="E83" s="8" t="s">
        <v>26</v>
      </c>
      <c r="F83" s="8" t="s">
        <v>35</v>
      </c>
      <c r="G83" s="8">
        <v>55.889904000000001</v>
      </c>
      <c r="H83" s="8">
        <v>-133.25000600000001</v>
      </c>
      <c r="I83" s="9">
        <v>43295</v>
      </c>
      <c r="J83" s="8">
        <v>7</v>
      </c>
      <c r="K83" s="8">
        <v>245.5</v>
      </c>
      <c r="L83" s="8">
        <v>0.87</v>
      </c>
      <c r="M83" s="8">
        <f t="shared" si="24"/>
        <v>26.517600000000002</v>
      </c>
      <c r="N83" s="8">
        <v>298</v>
      </c>
      <c r="O83" s="8">
        <v>307</v>
      </c>
      <c r="P83" s="8"/>
      <c r="Q83" s="8"/>
      <c r="R83" s="8">
        <f t="shared" si="26"/>
        <v>-52.5</v>
      </c>
      <c r="S83" s="8">
        <f t="shared" si="27"/>
        <v>-61.5</v>
      </c>
      <c r="T83" s="8">
        <f t="shared" si="28"/>
        <v>9</v>
      </c>
      <c r="U83" s="8">
        <v>193</v>
      </c>
      <c r="W83">
        <f t="shared" si="29"/>
        <v>9</v>
      </c>
      <c r="X83">
        <f t="shared" si="30"/>
        <v>192.79004123657424</v>
      </c>
      <c r="Y83">
        <f t="shared" si="31"/>
        <v>193</v>
      </c>
      <c r="Z83">
        <f t="shared" si="32"/>
        <v>4.6682909253367641E-2</v>
      </c>
      <c r="AA83">
        <f t="shared" si="33"/>
        <v>4.6682909253367641E-2</v>
      </c>
    </row>
    <row r="84" spans="1:27" x14ac:dyDescent="0.2">
      <c r="A84">
        <v>84</v>
      </c>
      <c r="B84" s="8" t="s">
        <v>45</v>
      </c>
      <c r="C84" s="8" t="s">
        <v>30</v>
      </c>
      <c r="D84" s="8" t="s">
        <v>30</v>
      </c>
      <c r="E84" s="8" t="s">
        <v>26</v>
      </c>
      <c r="F84" s="8" t="s">
        <v>35</v>
      </c>
      <c r="G84" s="8">
        <v>55.889904000000001</v>
      </c>
      <c r="H84" s="8">
        <v>-133.25000600000001</v>
      </c>
      <c r="I84" s="9">
        <v>43295</v>
      </c>
      <c r="J84" s="8">
        <v>11</v>
      </c>
      <c r="K84" s="8">
        <v>245.5</v>
      </c>
      <c r="L84" s="8">
        <v>0.87</v>
      </c>
      <c r="M84" s="8">
        <f t="shared" si="24"/>
        <v>26.517600000000002</v>
      </c>
      <c r="N84" s="8">
        <v>311</v>
      </c>
      <c r="O84" s="8">
        <v>324</v>
      </c>
      <c r="P84" s="8"/>
      <c r="Q84" s="8"/>
      <c r="R84" s="8">
        <f t="shared" si="26"/>
        <v>-65.5</v>
      </c>
      <c r="S84" s="8">
        <f t="shared" si="27"/>
        <v>-78.5</v>
      </c>
      <c r="T84" s="8">
        <f t="shared" si="28"/>
        <v>13</v>
      </c>
      <c r="U84" s="8">
        <v>203</v>
      </c>
      <c r="W84">
        <f t="shared" si="29"/>
        <v>13</v>
      </c>
      <c r="X84">
        <f t="shared" si="30"/>
        <v>202.58331619360959</v>
      </c>
      <c r="Y84">
        <f t="shared" si="31"/>
        <v>203</v>
      </c>
      <c r="Z84">
        <f t="shared" si="32"/>
        <v>6.4171128423901672E-2</v>
      </c>
      <c r="AA84">
        <f t="shared" si="33"/>
        <v>6.4171128423901672E-2</v>
      </c>
    </row>
    <row r="85" spans="1:27" x14ac:dyDescent="0.2">
      <c r="A85">
        <v>85</v>
      </c>
      <c r="B85" s="8" t="s">
        <v>45</v>
      </c>
      <c r="C85" s="8" t="s">
        <v>30</v>
      </c>
      <c r="D85" s="8" t="s">
        <v>30</v>
      </c>
      <c r="E85" s="8" t="s">
        <v>26</v>
      </c>
      <c r="F85" s="8" t="s">
        <v>35</v>
      </c>
      <c r="G85" s="8">
        <v>55.889904000000001</v>
      </c>
      <c r="H85" s="8">
        <v>-133.25000600000001</v>
      </c>
      <c r="I85" s="9">
        <v>43295</v>
      </c>
      <c r="J85" s="8">
        <v>8</v>
      </c>
      <c r="K85" s="8">
        <v>245.5</v>
      </c>
      <c r="L85" s="8">
        <v>0.87</v>
      </c>
      <c r="M85" s="8">
        <f t="shared" si="24"/>
        <v>26.517600000000002</v>
      </c>
      <c r="N85" s="8">
        <v>307</v>
      </c>
      <c r="O85" s="8">
        <v>318</v>
      </c>
      <c r="P85" s="8"/>
      <c r="Q85" s="8"/>
      <c r="R85" s="8">
        <f t="shared" si="26"/>
        <v>-61.5</v>
      </c>
      <c r="S85" s="8">
        <f t="shared" si="27"/>
        <v>-72.5</v>
      </c>
      <c r="T85" s="8">
        <f t="shared" si="28"/>
        <v>11</v>
      </c>
      <c r="U85" s="8">
        <v>300</v>
      </c>
      <c r="W85">
        <f t="shared" si="29"/>
        <v>11</v>
      </c>
      <c r="X85">
        <f t="shared" si="30"/>
        <v>299.79826550532277</v>
      </c>
      <c r="Y85">
        <f t="shared" si="31"/>
        <v>300</v>
      </c>
      <c r="Z85">
        <f t="shared" si="32"/>
        <v>3.6691339696242171E-2</v>
      </c>
      <c r="AA85">
        <f t="shared" si="33"/>
        <v>3.6691339696242171E-2</v>
      </c>
    </row>
    <row r="86" spans="1:27" x14ac:dyDescent="0.2">
      <c r="A86">
        <v>86</v>
      </c>
      <c r="B86" s="8" t="s">
        <v>45</v>
      </c>
      <c r="C86" s="8" t="s">
        <v>30</v>
      </c>
      <c r="D86" s="8" t="s">
        <v>30</v>
      </c>
      <c r="E86" s="8" t="s">
        <v>26</v>
      </c>
      <c r="F86" s="8" t="s">
        <v>35</v>
      </c>
      <c r="G86" s="8">
        <v>55.889904000000001</v>
      </c>
      <c r="H86" s="8">
        <v>-133.25000600000001</v>
      </c>
      <c r="I86" s="9">
        <v>43295</v>
      </c>
      <c r="J86" s="8">
        <v>5</v>
      </c>
      <c r="K86" s="8">
        <v>245.5</v>
      </c>
      <c r="L86" s="8">
        <v>0.87</v>
      </c>
      <c r="M86" s="8">
        <f t="shared" si="24"/>
        <v>26.517600000000002</v>
      </c>
      <c r="N86" s="8">
        <v>268</v>
      </c>
      <c r="O86" s="8">
        <v>284</v>
      </c>
      <c r="P86" s="8"/>
      <c r="Q86" s="8"/>
      <c r="R86" s="8">
        <f t="shared" si="26"/>
        <v>-22.5</v>
      </c>
      <c r="S86" s="8">
        <f t="shared" si="27"/>
        <v>-38.5</v>
      </c>
      <c r="T86" s="8">
        <f t="shared" si="28"/>
        <v>16</v>
      </c>
      <c r="U86" s="8">
        <v>506</v>
      </c>
      <c r="W86">
        <f t="shared" si="29"/>
        <v>16</v>
      </c>
      <c r="X86">
        <f t="shared" si="30"/>
        <v>505.74697230927643</v>
      </c>
      <c r="Y86">
        <f t="shared" si="31"/>
        <v>506</v>
      </c>
      <c r="Z86">
        <f t="shared" si="32"/>
        <v>3.1636373277615225E-2</v>
      </c>
      <c r="AA86">
        <f t="shared" si="33"/>
        <v>3.1636373277615225E-2</v>
      </c>
    </row>
    <row r="87" spans="1:27" x14ac:dyDescent="0.2">
      <c r="A87">
        <v>87</v>
      </c>
      <c r="B87" s="8" t="s">
        <v>45</v>
      </c>
      <c r="C87" s="8" t="s">
        <v>30</v>
      </c>
      <c r="D87" s="8" t="s">
        <v>30</v>
      </c>
      <c r="E87" s="8" t="s">
        <v>26</v>
      </c>
      <c r="F87" s="8" t="s">
        <v>35</v>
      </c>
      <c r="G87" s="8">
        <v>55.889904000000001</v>
      </c>
      <c r="H87" s="8">
        <v>-133.25000600000001</v>
      </c>
      <c r="I87" s="9">
        <v>43295</v>
      </c>
      <c r="J87" s="8">
        <v>4</v>
      </c>
      <c r="K87" s="8">
        <v>245.5</v>
      </c>
      <c r="L87" s="8">
        <v>0.87</v>
      </c>
      <c r="M87" s="8">
        <f t="shared" si="24"/>
        <v>26.517600000000002</v>
      </c>
      <c r="N87" s="8">
        <v>260</v>
      </c>
      <c r="O87" s="8">
        <v>281</v>
      </c>
      <c r="P87" s="8"/>
      <c r="Q87" s="8"/>
      <c r="R87" s="8">
        <f t="shared" si="26"/>
        <v>-14.5</v>
      </c>
      <c r="S87" s="8">
        <f t="shared" si="27"/>
        <v>-35.5</v>
      </c>
      <c r="T87" s="8">
        <f t="shared" si="28"/>
        <v>21</v>
      </c>
      <c r="U87" s="8">
        <v>686</v>
      </c>
      <c r="W87">
        <f t="shared" si="29"/>
        <v>21</v>
      </c>
      <c r="X87">
        <f t="shared" si="30"/>
        <v>685.67849608982192</v>
      </c>
      <c r="Y87">
        <f t="shared" si="31"/>
        <v>686</v>
      </c>
      <c r="Z87">
        <f t="shared" si="32"/>
        <v>3.0626598500252601E-2</v>
      </c>
      <c r="AA87">
        <f t="shared" si="33"/>
        <v>3.0626598500252601E-2</v>
      </c>
    </row>
    <row r="88" spans="1:27" x14ac:dyDescent="0.2">
      <c r="A88">
        <v>88</v>
      </c>
      <c r="B88" s="8" t="s">
        <v>45</v>
      </c>
      <c r="C88" s="8" t="s">
        <v>30</v>
      </c>
      <c r="D88" s="8" t="s">
        <v>30</v>
      </c>
      <c r="E88" s="8" t="s">
        <v>26</v>
      </c>
      <c r="F88" s="8" t="s">
        <v>35</v>
      </c>
      <c r="G88" s="8">
        <v>55.889904000000001</v>
      </c>
      <c r="H88" s="8">
        <v>-133.25000600000001</v>
      </c>
      <c r="I88" s="9">
        <v>43295</v>
      </c>
      <c r="J88" s="8">
        <v>1</v>
      </c>
      <c r="K88" s="8">
        <v>245.5</v>
      </c>
      <c r="L88" s="8">
        <v>0.87</v>
      </c>
      <c r="M88" s="8">
        <f t="shared" si="24"/>
        <v>26.517600000000002</v>
      </c>
      <c r="N88" s="8">
        <v>261</v>
      </c>
      <c r="O88" s="8">
        <v>297</v>
      </c>
      <c r="P88" s="8"/>
      <c r="Q88" s="8"/>
      <c r="R88" s="8">
        <f t="shared" si="26"/>
        <v>-15.5</v>
      </c>
      <c r="S88" s="8">
        <f t="shared" si="27"/>
        <v>-51.5</v>
      </c>
      <c r="T88" s="8">
        <f t="shared" si="28"/>
        <v>36</v>
      </c>
      <c r="U88" s="8">
        <v>1077</v>
      </c>
      <c r="W88">
        <f t="shared" si="29"/>
        <v>36</v>
      </c>
      <c r="X88">
        <f t="shared" si="30"/>
        <v>1076.3981605335453</v>
      </c>
      <c r="Y88">
        <f t="shared" si="31"/>
        <v>1077</v>
      </c>
      <c r="Z88">
        <f t="shared" si="32"/>
        <v>3.3444873207657329E-2</v>
      </c>
      <c r="AA88">
        <f t="shared" si="33"/>
        <v>3.3444873207657329E-2</v>
      </c>
    </row>
    <row r="89" spans="1:27" x14ac:dyDescent="0.2">
      <c r="A89">
        <v>89</v>
      </c>
      <c r="B89" s="8" t="s">
        <v>45</v>
      </c>
      <c r="C89" s="8" t="s">
        <v>30</v>
      </c>
      <c r="D89" s="8" t="s">
        <v>30</v>
      </c>
      <c r="E89" s="8" t="s">
        <v>26</v>
      </c>
      <c r="F89" s="8" t="s">
        <v>35</v>
      </c>
      <c r="G89" s="8">
        <v>55.889904000000001</v>
      </c>
      <c r="H89" s="8">
        <v>-133.25000600000001</v>
      </c>
      <c r="I89" s="9">
        <v>43295</v>
      </c>
      <c r="J89" s="8">
        <v>3</v>
      </c>
      <c r="K89" s="8">
        <v>245.5</v>
      </c>
      <c r="L89" s="8">
        <v>0.87</v>
      </c>
      <c r="M89" s="8">
        <f t="shared" si="24"/>
        <v>26.517600000000002</v>
      </c>
      <c r="N89" s="8">
        <v>243</v>
      </c>
      <c r="O89" s="8">
        <v>280</v>
      </c>
      <c r="P89" s="8"/>
      <c r="Q89" s="8"/>
      <c r="R89" s="8">
        <f t="shared" si="26"/>
        <v>2.5</v>
      </c>
      <c r="S89" s="8">
        <f t="shared" si="27"/>
        <v>-34.5</v>
      </c>
      <c r="T89" s="8">
        <f t="shared" si="28"/>
        <v>37</v>
      </c>
      <c r="U89" s="8">
        <v>1263</v>
      </c>
      <c r="W89">
        <f t="shared" si="29"/>
        <v>37</v>
      </c>
      <c r="X89">
        <f t="shared" si="30"/>
        <v>1262.4579200908045</v>
      </c>
      <c r="Y89">
        <f t="shared" si="31"/>
        <v>1263</v>
      </c>
      <c r="Z89">
        <f t="shared" si="32"/>
        <v>2.9307907543832203E-2</v>
      </c>
      <c r="AA89">
        <f t="shared" si="33"/>
        <v>2.9307907543832203E-2</v>
      </c>
    </row>
    <row r="90" spans="1:27" x14ac:dyDescent="0.2">
      <c r="A90">
        <v>90</v>
      </c>
      <c r="B90" s="8" t="s">
        <v>45</v>
      </c>
      <c r="C90" s="8" t="s">
        <v>30</v>
      </c>
      <c r="D90" s="8" t="s">
        <v>30</v>
      </c>
      <c r="E90" s="8" t="s">
        <v>26</v>
      </c>
      <c r="F90" s="8" t="s">
        <v>35</v>
      </c>
      <c r="G90" s="8">
        <v>55.889904000000001</v>
      </c>
      <c r="H90" s="8">
        <v>-133.25000600000001</v>
      </c>
      <c r="I90" s="9">
        <v>43295</v>
      </c>
      <c r="J90" s="8">
        <v>2</v>
      </c>
      <c r="K90" s="8">
        <v>245.5</v>
      </c>
      <c r="L90" s="8">
        <v>0.87</v>
      </c>
      <c r="M90" s="8">
        <f t="shared" si="24"/>
        <v>26.517600000000002</v>
      </c>
      <c r="N90" s="8">
        <v>244</v>
      </c>
      <c r="O90" s="8">
        <v>282</v>
      </c>
      <c r="P90" s="8"/>
      <c r="Q90" s="8"/>
      <c r="R90" s="8">
        <f t="shared" si="26"/>
        <v>1.5</v>
      </c>
      <c r="S90" s="8">
        <f t="shared" si="27"/>
        <v>-36.5</v>
      </c>
      <c r="T90" s="8">
        <f t="shared" si="28"/>
        <v>38</v>
      </c>
      <c r="U90" s="8">
        <v>1337</v>
      </c>
      <c r="W90">
        <f t="shared" si="29"/>
        <v>38</v>
      </c>
      <c r="X90">
        <f t="shared" si="30"/>
        <v>1336.4598759409128</v>
      </c>
      <c r="Y90">
        <f t="shared" si="31"/>
        <v>1337</v>
      </c>
      <c r="Z90">
        <f t="shared" si="32"/>
        <v>2.8433326494928791E-2</v>
      </c>
      <c r="AA90">
        <f t="shared" si="33"/>
        <v>2.8433326494928791E-2</v>
      </c>
    </row>
    <row r="91" spans="1:27" x14ac:dyDescent="0.2">
      <c r="A91">
        <v>91</v>
      </c>
      <c r="B91" s="8" t="s">
        <v>51</v>
      </c>
      <c r="C91" s="8" t="s">
        <v>30</v>
      </c>
      <c r="D91" s="8" t="s">
        <v>30</v>
      </c>
      <c r="E91" s="8" t="s">
        <v>32</v>
      </c>
      <c r="F91" s="8" t="s">
        <v>33</v>
      </c>
      <c r="G91" s="8">
        <v>55.714689</v>
      </c>
      <c r="H91" s="8">
        <v>-133.358474</v>
      </c>
      <c r="I91" s="9">
        <v>43253</v>
      </c>
      <c r="J91" s="8">
        <v>1</v>
      </c>
      <c r="K91" s="8">
        <v>335.81818179999999</v>
      </c>
      <c r="L91" s="8">
        <v>1.87</v>
      </c>
      <c r="M91" s="8">
        <f t="shared" si="24"/>
        <v>56.997600000000006</v>
      </c>
      <c r="N91" s="8">
        <v>405</v>
      </c>
      <c r="O91" s="8">
        <v>411</v>
      </c>
      <c r="P91" s="8"/>
      <c r="Q91" s="8"/>
      <c r="R91" s="8">
        <f t="shared" si="26"/>
        <v>-69.181818200000009</v>
      </c>
      <c r="S91" s="8">
        <f t="shared" si="27"/>
        <v>-75.181818200000009</v>
      </c>
      <c r="T91" s="8">
        <f t="shared" si="28"/>
        <v>6</v>
      </c>
      <c r="U91" s="8">
        <v>93</v>
      </c>
      <c r="W91">
        <f t="shared" si="29"/>
        <v>6</v>
      </c>
      <c r="X91">
        <f t="shared" si="30"/>
        <v>92.806249789548119</v>
      </c>
      <c r="Y91">
        <f t="shared" si="31"/>
        <v>93</v>
      </c>
      <c r="Z91">
        <f t="shared" si="32"/>
        <v>6.4650818383523587E-2</v>
      </c>
    </row>
    <row r="92" spans="1:27" x14ac:dyDescent="0.2">
      <c r="A92">
        <v>92</v>
      </c>
      <c r="B92" s="8" t="s">
        <v>51</v>
      </c>
      <c r="C92" s="8" t="s">
        <v>30</v>
      </c>
      <c r="D92" s="8" t="s">
        <v>30</v>
      </c>
      <c r="E92" s="8" t="s">
        <v>32</v>
      </c>
      <c r="F92" s="8" t="s">
        <v>33</v>
      </c>
      <c r="G92" s="8">
        <v>55.714689</v>
      </c>
      <c r="H92" s="8">
        <v>-133.358474</v>
      </c>
      <c r="I92" s="9">
        <v>43253</v>
      </c>
      <c r="J92" s="8">
        <v>9</v>
      </c>
      <c r="K92" s="8">
        <v>335.81818179999999</v>
      </c>
      <c r="L92" s="8">
        <v>1.87</v>
      </c>
      <c r="M92" s="8">
        <f t="shared" si="24"/>
        <v>56.997600000000006</v>
      </c>
      <c r="N92" s="8">
        <v>402</v>
      </c>
      <c r="O92" s="8">
        <v>407</v>
      </c>
      <c r="P92" s="8"/>
      <c r="Q92" s="8"/>
      <c r="R92" s="8">
        <f t="shared" si="26"/>
        <v>-66.181818200000009</v>
      </c>
      <c r="S92" s="8">
        <f t="shared" si="27"/>
        <v>-71.181818200000009</v>
      </c>
      <c r="T92" s="8">
        <f t="shared" si="28"/>
        <v>5</v>
      </c>
      <c r="U92" s="8">
        <v>120</v>
      </c>
      <c r="W92">
        <f t="shared" si="29"/>
        <v>5</v>
      </c>
      <c r="X92">
        <f t="shared" si="30"/>
        <v>119.89578808281799</v>
      </c>
      <c r="Y92">
        <f t="shared" si="31"/>
        <v>120</v>
      </c>
      <c r="Z92">
        <f t="shared" si="32"/>
        <v>4.1702882811414953E-2</v>
      </c>
      <c r="AA92">
        <f t="shared" ref="AA92:AA101" si="34">W92/X92</f>
        <v>4.1702882811414953E-2</v>
      </c>
    </row>
    <row r="93" spans="1:27" x14ac:dyDescent="0.2">
      <c r="A93">
        <v>93</v>
      </c>
      <c r="B93" s="8" t="s">
        <v>51</v>
      </c>
      <c r="C93" s="8" t="s">
        <v>30</v>
      </c>
      <c r="D93" s="8" t="s">
        <v>30</v>
      </c>
      <c r="E93" s="8" t="s">
        <v>32</v>
      </c>
      <c r="F93" s="8" t="s">
        <v>33</v>
      </c>
      <c r="G93" s="8">
        <v>55.714689</v>
      </c>
      <c r="H93" s="8">
        <v>-133.358474</v>
      </c>
      <c r="I93" s="9">
        <v>43253</v>
      </c>
      <c r="J93" s="8">
        <v>3</v>
      </c>
      <c r="K93" s="8">
        <v>335.81818179999999</v>
      </c>
      <c r="L93" s="8">
        <v>1.87</v>
      </c>
      <c r="M93" s="8">
        <f t="shared" si="24"/>
        <v>56.997600000000006</v>
      </c>
      <c r="N93" s="8">
        <v>394</v>
      </c>
      <c r="O93" s="8">
        <v>408</v>
      </c>
      <c r="P93" s="8"/>
      <c r="Q93" s="8"/>
      <c r="R93" s="8">
        <f t="shared" si="26"/>
        <v>-58.181818200000009</v>
      </c>
      <c r="S93" s="8">
        <f t="shared" si="27"/>
        <v>-72.181818200000009</v>
      </c>
      <c r="T93" s="8">
        <f t="shared" si="28"/>
        <v>14</v>
      </c>
      <c r="U93" s="8">
        <v>160</v>
      </c>
      <c r="W93">
        <f t="shared" si="29"/>
        <v>14</v>
      </c>
      <c r="X93">
        <f t="shared" si="30"/>
        <v>159.38632312717425</v>
      </c>
      <c r="Y93">
        <f t="shared" si="31"/>
        <v>160</v>
      </c>
      <c r="Z93">
        <f t="shared" si="32"/>
        <v>8.7836896700536904E-2</v>
      </c>
      <c r="AA93">
        <f t="shared" si="34"/>
        <v>8.7836896700536904E-2</v>
      </c>
    </row>
    <row r="94" spans="1:27" x14ac:dyDescent="0.2">
      <c r="A94">
        <v>94</v>
      </c>
      <c r="B94" s="8" t="s">
        <v>51</v>
      </c>
      <c r="C94" s="8" t="s">
        <v>30</v>
      </c>
      <c r="D94" s="8" t="s">
        <v>30</v>
      </c>
      <c r="E94" s="8" t="s">
        <v>32</v>
      </c>
      <c r="F94" s="8" t="s">
        <v>33</v>
      </c>
      <c r="G94" s="8">
        <v>55.714689</v>
      </c>
      <c r="H94" s="8">
        <v>-133.358474</v>
      </c>
      <c r="I94" s="9">
        <v>43253</v>
      </c>
      <c r="J94" s="8">
        <v>2</v>
      </c>
      <c r="K94" s="8">
        <v>335.81818179999999</v>
      </c>
      <c r="L94" s="8">
        <v>1.87</v>
      </c>
      <c r="M94" s="8">
        <f t="shared" si="24"/>
        <v>56.997600000000006</v>
      </c>
      <c r="N94" s="8">
        <v>403</v>
      </c>
      <c r="O94" s="8">
        <v>420</v>
      </c>
      <c r="P94" s="8"/>
      <c r="Q94" s="8"/>
      <c r="R94" s="8">
        <f t="shared" si="26"/>
        <v>-67.181818200000009</v>
      </c>
      <c r="S94" s="8">
        <f t="shared" si="27"/>
        <v>-84.181818200000009</v>
      </c>
      <c r="T94" s="8">
        <f t="shared" si="28"/>
        <v>17</v>
      </c>
      <c r="U94" s="8">
        <v>175</v>
      </c>
      <c r="W94">
        <f t="shared" si="29"/>
        <v>17</v>
      </c>
      <c r="X94">
        <f t="shared" si="30"/>
        <v>174.17232845661792</v>
      </c>
      <c r="Y94">
        <f t="shared" si="31"/>
        <v>175</v>
      </c>
      <c r="Z94">
        <f t="shared" si="32"/>
        <v>9.7604482587107896E-2</v>
      </c>
      <c r="AA94">
        <f t="shared" si="34"/>
        <v>9.7604482587107896E-2</v>
      </c>
    </row>
    <row r="95" spans="1:27" x14ac:dyDescent="0.2">
      <c r="A95">
        <v>95</v>
      </c>
      <c r="B95" s="8" t="s">
        <v>51</v>
      </c>
      <c r="C95" s="8" t="s">
        <v>30</v>
      </c>
      <c r="D95" s="8" t="s">
        <v>30</v>
      </c>
      <c r="E95" s="8" t="s">
        <v>32</v>
      </c>
      <c r="F95" s="8" t="s">
        <v>33</v>
      </c>
      <c r="G95" s="8">
        <v>55.714689</v>
      </c>
      <c r="H95" s="8">
        <v>-133.358474</v>
      </c>
      <c r="I95" s="9">
        <v>43253</v>
      </c>
      <c r="J95" s="8">
        <v>4</v>
      </c>
      <c r="K95" s="8">
        <v>335.81818179999999</v>
      </c>
      <c r="L95" s="8">
        <v>1.87</v>
      </c>
      <c r="M95" s="8">
        <f t="shared" si="24"/>
        <v>56.997600000000006</v>
      </c>
      <c r="N95" s="8">
        <v>384</v>
      </c>
      <c r="O95" s="8">
        <v>413</v>
      </c>
      <c r="P95" s="8"/>
      <c r="Q95" s="8"/>
      <c r="R95" s="8">
        <f t="shared" si="26"/>
        <v>-48.181818200000009</v>
      </c>
      <c r="S95" s="8">
        <f t="shared" si="27"/>
        <v>-77.181818200000009</v>
      </c>
      <c r="T95" s="8">
        <f t="shared" si="28"/>
        <v>29</v>
      </c>
      <c r="U95" s="8">
        <v>400</v>
      </c>
      <c r="W95">
        <f t="shared" si="29"/>
        <v>29</v>
      </c>
      <c r="X95">
        <f t="shared" si="30"/>
        <v>398.9473649493126</v>
      </c>
      <c r="Y95">
        <f t="shared" si="31"/>
        <v>400</v>
      </c>
      <c r="Z95">
        <f t="shared" si="32"/>
        <v>7.2691293508567303E-2</v>
      </c>
      <c r="AA95">
        <f t="shared" si="34"/>
        <v>7.2691293508567303E-2</v>
      </c>
    </row>
    <row r="96" spans="1:27" x14ac:dyDescent="0.2">
      <c r="A96">
        <v>96</v>
      </c>
      <c r="B96" s="8" t="s">
        <v>51</v>
      </c>
      <c r="C96" s="8" t="s">
        <v>30</v>
      </c>
      <c r="D96" s="8" t="s">
        <v>30</v>
      </c>
      <c r="E96" s="8" t="s">
        <v>32</v>
      </c>
      <c r="F96" s="8" t="s">
        <v>33</v>
      </c>
      <c r="G96" s="8">
        <v>55.714689</v>
      </c>
      <c r="H96" s="8">
        <v>-133.358474</v>
      </c>
      <c r="I96" s="9">
        <v>43253</v>
      </c>
      <c r="J96" s="8">
        <v>8</v>
      </c>
      <c r="K96" s="8">
        <v>335.81818179999999</v>
      </c>
      <c r="L96" s="8">
        <v>1.87</v>
      </c>
      <c r="M96" s="8">
        <f t="shared" si="24"/>
        <v>56.997600000000006</v>
      </c>
      <c r="N96" s="8">
        <v>397</v>
      </c>
      <c r="O96" s="8">
        <v>420</v>
      </c>
      <c r="P96" s="8"/>
      <c r="Q96" s="8"/>
      <c r="R96" s="8">
        <f t="shared" si="26"/>
        <v>-61.181818200000009</v>
      </c>
      <c r="S96" s="8">
        <f t="shared" si="27"/>
        <v>-84.181818200000009</v>
      </c>
      <c r="T96" s="8">
        <f t="shared" si="28"/>
        <v>23</v>
      </c>
      <c r="U96" s="8">
        <v>485</v>
      </c>
      <c r="W96">
        <f t="shared" si="29"/>
        <v>23</v>
      </c>
      <c r="X96">
        <f t="shared" si="30"/>
        <v>484.45433221305802</v>
      </c>
      <c r="Y96">
        <f t="shared" si="31"/>
        <v>485</v>
      </c>
      <c r="Z96">
        <f t="shared" si="32"/>
        <v>4.7476095207844765E-2</v>
      </c>
      <c r="AA96">
        <f t="shared" si="34"/>
        <v>4.7476095207844765E-2</v>
      </c>
    </row>
    <row r="97" spans="1:27" x14ac:dyDescent="0.2">
      <c r="A97">
        <v>97</v>
      </c>
      <c r="B97" s="8" t="s">
        <v>51</v>
      </c>
      <c r="C97" s="8" t="s">
        <v>30</v>
      </c>
      <c r="D97" s="8" t="s">
        <v>30</v>
      </c>
      <c r="E97" s="8" t="s">
        <v>32</v>
      </c>
      <c r="F97" s="8" t="s">
        <v>33</v>
      </c>
      <c r="G97" s="8">
        <v>55.714689</v>
      </c>
      <c r="H97" s="8">
        <v>-133.358474</v>
      </c>
      <c r="I97" s="9">
        <v>43253</v>
      </c>
      <c r="J97" s="8">
        <v>5</v>
      </c>
      <c r="K97" s="8">
        <v>335.81818179999999</v>
      </c>
      <c r="L97" s="8">
        <v>1.87</v>
      </c>
      <c r="M97" s="8">
        <f t="shared" si="24"/>
        <v>56.997600000000006</v>
      </c>
      <c r="N97" s="8">
        <v>365</v>
      </c>
      <c r="O97" s="8">
        <v>430</v>
      </c>
      <c r="P97" s="8"/>
      <c r="Q97" s="8"/>
      <c r="R97" s="8">
        <f t="shared" si="26"/>
        <v>-29.181818200000009</v>
      </c>
      <c r="S97" s="8">
        <f t="shared" si="27"/>
        <v>-94.181818200000009</v>
      </c>
      <c r="T97" s="8">
        <f t="shared" si="28"/>
        <v>65</v>
      </c>
      <c r="U97" s="8">
        <v>1050</v>
      </c>
      <c r="W97">
        <f t="shared" si="29"/>
        <v>65</v>
      </c>
      <c r="X97">
        <f t="shared" si="30"/>
        <v>1047.9861640308043</v>
      </c>
      <c r="Y97">
        <f t="shared" si="31"/>
        <v>1050</v>
      </c>
      <c r="Z97">
        <f t="shared" si="32"/>
        <v>6.2023719616673682E-2</v>
      </c>
      <c r="AA97">
        <f t="shared" si="34"/>
        <v>6.2023719616673682E-2</v>
      </c>
    </row>
    <row r="98" spans="1:27" x14ac:dyDescent="0.2">
      <c r="A98">
        <v>98</v>
      </c>
      <c r="B98" s="8" t="s">
        <v>51</v>
      </c>
      <c r="C98" s="8" t="s">
        <v>30</v>
      </c>
      <c r="D98" s="8" t="s">
        <v>30</v>
      </c>
      <c r="E98" s="8" t="s">
        <v>32</v>
      </c>
      <c r="F98" s="8" t="s">
        <v>33</v>
      </c>
      <c r="G98" s="8">
        <v>55.714689</v>
      </c>
      <c r="H98" s="8">
        <v>-133.358474</v>
      </c>
      <c r="I98" s="9">
        <v>43253</v>
      </c>
      <c r="J98" s="8">
        <v>7</v>
      </c>
      <c r="K98" s="8">
        <v>335.81818179999999</v>
      </c>
      <c r="L98" s="8">
        <v>1.87</v>
      </c>
      <c r="M98" s="8">
        <f t="shared" si="24"/>
        <v>56.997600000000006</v>
      </c>
      <c r="N98" s="8">
        <v>373</v>
      </c>
      <c r="O98" s="8">
        <v>422</v>
      </c>
      <c r="P98" s="8"/>
      <c r="Q98" s="8"/>
      <c r="R98" s="8">
        <f t="shared" si="26"/>
        <v>-37.181818200000009</v>
      </c>
      <c r="S98" s="8">
        <f t="shared" si="27"/>
        <v>-86.181818200000009</v>
      </c>
      <c r="T98" s="8">
        <f t="shared" si="28"/>
        <v>49</v>
      </c>
      <c r="U98" s="8">
        <v>1150</v>
      </c>
      <c r="W98">
        <f t="shared" si="29"/>
        <v>49</v>
      </c>
      <c r="X98">
        <f t="shared" si="30"/>
        <v>1148.9556127196558</v>
      </c>
      <c r="Y98">
        <f t="shared" si="31"/>
        <v>1150</v>
      </c>
      <c r="Z98">
        <f t="shared" si="32"/>
        <v>4.264742646063905E-2</v>
      </c>
      <c r="AA98">
        <f t="shared" si="34"/>
        <v>4.264742646063905E-2</v>
      </c>
    </row>
    <row r="99" spans="1:27" x14ac:dyDescent="0.2">
      <c r="A99">
        <v>99</v>
      </c>
      <c r="B99" s="8" t="s">
        <v>51</v>
      </c>
      <c r="C99" s="8" t="s">
        <v>30</v>
      </c>
      <c r="D99" s="8" t="s">
        <v>30</v>
      </c>
      <c r="E99" s="8" t="s">
        <v>32</v>
      </c>
      <c r="F99" s="8" t="s">
        <v>33</v>
      </c>
      <c r="G99" s="8">
        <v>55.714689</v>
      </c>
      <c r="H99" s="8">
        <v>-133.358474</v>
      </c>
      <c r="I99" s="9">
        <v>43253</v>
      </c>
      <c r="J99" s="8">
        <v>6</v>
      </c>
      <c r="K99" s="8">
        <v>335.81818179999999</v>
      </c>
      <c r="L99" s="8">
        <v>1.87</v>
      </c>
      <c r="M99" s="8">
        <f t="shared" si="24"/>
        <v>56.997600000000006</v>
      </c>
      <c r="N99" s="8">
        <v>362</v>
      </c>
      <c r="O99" s="8">
        <v>424</v>
      </c>
      <c r="P99" s="8"/>
      <c r="Q99" s="8"/>
      <c r="R99" s="8">
        <f t="shared" si="26"/>
        <v>-26.181818200000009</v>
      </c>
      <c r="S99" s="8">
        <f t="shared" si="27"/>
        <v>-88.181818200000009</v>
      </c>
      <c r="T99" s="8">
        <f t="shared" si="28"/>
        <v>62</v>
      </c>
      <c r="U99" s="8">
        <v>1311</v>
      </c>
      <c r="W99">
        <f t="shared" si="29"/>
        <v>62</v>
      </c>
      <c r="X99">
        <f t="shared" si="30"/>
        <v>1309.5331229106043</v>
      </c>
      <c r="Y99">
        <f t="shared" si="31"/>
        <v>1311</v>
      </c>
      <c r="Z99">
        <f t="shared" si="32"/>
        <v>4.7345117825043706E-2</v>
      </c>
      <c r="AA99">
        <f t="shared" si="34"/>
        <v>4.7345117825043706E-2</v>
      </c>
    </row>
    <row r="100" spans="1:27" x14ac:dyDescent="0.2">
      <c r="A100">
        <v>100</v>
      </c>
      <c r="B100" s="8" t="s">
        <v>51</v>
      </c>
      <c r="C100" s="8" t="s">
        <v>30</v>
      </c>
      <c r="D100" s="8" t="s">
        <v>30</v>
      </c>
      <c r="E100" s="8" t="s">
        <v>32</v>
      </c>
      <c r="F100" s="8" t="s">
        <v>33</v>
      </c>
      <c r="G100" s="8">
        <v>55.714689</v>
      </c>
      <c r="H100" s="8">
        <v>-133.358474</v>
      </c>
      <c r="I100" s="9">
        <v>43253</v>
      </c>
      <c r="J100" s="8">
        <v>11</v>
      </c>
      <c r="K100" s="8">
        <v>335.81818179999999</v>
      </c>
      <c r="L100" s="8">
        <v>1.87</v>
      </c>
      <c r="M100" s="8">
        <f t="shared" si="24"/>
        <v>56.997600000000006</v>
      </c>
      <c r="N100" s="8">
        <v>388</v>
      </c>
      <c r="O100" s="8">
        <v>431</v>
      </c>
      <c r="P100" s="8"/>
      <c r="Q100" s="8"/>
      <c r="R100" s="8">
        <f t="shared" si="26"/>
        <v>-52.181818200000009</v>
      </c>
      <c r="S100" s="8">
        <f t="shared" si="27"/>
        <v>-95.181818200000009</v>
      </c>
      <c r="T100" s="8">
        <f t="shared" si="28"/>
        <v>43</v>
      </c>
      <c r="U100" s="8">
        <v>1620</v>
      </c>
      <c r="W100">
        <f t="shared" si="29"/>
        <v>43</v>
      </c>
      <c r="X100">
        <f t="shared" si="30"/>
        <v>1619.4292204353978</v>
      </c>
      <c r="Y100">
        <f t="shared" si="31"/>
        <v>1620</v>
      </c>
      <c r="Z100">
        <f t="shared" si="32"/>
        <v>2.655256522322048E-2</v>
      </c>
      <c r="AA100">
        <f t="shared" si="34"/>
        <v>2.655256522322048E-2</v>
      </c>
    </row>
    <row r="101" spans="1:27" x14ac:dyDescent="0.2">
      <c r="A101">
        <v>101</v>
      </c>
      <c r="B101" s="8" t="s">
        <v>51</v>
      </c>
      <c r="C101" s="8" t="s">
        <v>30</v>
      </c>
      <c r="D101" s="8" t="s">
        <v>30</v>
      </c>
      <c r="E101" s="8" t="s">
        <v>32</v>
      </c>
      <c r="F101" s="8" t="s">
        <v>33</v>
      </c>
      <c r="G101" s="8">
        <v>55.714689</v>
      </c>
      <c r="H101" s="8">
        <v>-133.358474</v>
      </c>
      <c r="I101" s="9">
        <v>43253</v>
      </c>
      <c r="J101" s="8">
        <v>10</v>
      </c>
      <c r="K101" s="8">
        <v>335.81818179999999</v>
      </c>
      <c r="L101" s="8">
        <v>1.87</v>
      </c>
      <c r="M101" s="8">
        <f t="shared" si="24"/>
        <v>56.997600000000006</v>
      </c>
      <c r="N101" s="8">
        <v>379</v>
      </c>
      <c r="O101" s="8">
        <v>423</v>
      </c>
      <c r="P101" s="8"/>
      <c r="Q101" s="8"/>
      <c r="R101" s="8">
        <f t="shared" si="26"/>
        <v>-43.181818200000009</v>
      </c>
      <c r="S101" s="8">
        <f t="shared" si="27"/>
        <v>-87.181818200000009</v>
      </c>
      <c r="T101" s="8">
        <f t="shared" si="28"/>
        <v>44</v>
      </c>
      <c r="U101" s="8">
        <v>1814</v>
      </c>
      <c r="W101">
        <f t="shared" si="29"/>
        <v>44</v>
      </c>
      <c r="X101">
        <f t="shared" si="30"/>
        <v>1813.4662941450001</v>
      </c>
      <c r="Y101">
        <f t="shared" si="31"/>
        <v>1814</v>
      </c>
      <c r="Z101">
        <f t="shared" si="32"/>
        <v>2.4262926828063712E-2</v>
      </c>
      <c r="AA101">
        <f t="shared" si="34"/>
        <v>2.4262926828063712E-2</v>
      </c>
    </row>
    <row r="102" spans="1:27" x14ac:dyDescent="0.2">
      <c r="A102">
        <v>102</v>
      </c>
      <c r="B102" s="8" t="s">
        <v>52</v>
      </c>
      <c r="C102" s="8" t="s">
        <v>30</v>
      </c>
      <c r="D102" s="8" t="s">
        <v>30</v>
      </c>
      <c r="E102" s="8" t="s">
        <v>26</v>
      </c>
      <c r="F102" s="8" t="s">
        <v>27</v>
      </c>
      <c r="G102" s="8">
        <v>55.722636999999999</v>
      </c>
      <c r="H102" s="8">
        <v>-133.32537199999999</v>
      </c>
      <c r="I102" s="9">
        <v>43281</v>
      </c>
      <c r="J102" s="8">
        <v>4</v>
      </c>
      <c r="K102" s="8">
        <v>352.33333329999999</v>
      </c>
      <c r="L102" s="8">
        <v>0.59</v>
      </c>
      <c r="M102" s="8">
        <f t="shared" si="24"/>
        <v>17.9832</v>
      </c>
      <c r="N102" s="8">
        <v>388</v>
      </c>
      <c r="O102" s="8">
        <v>394</v>
      </c>
      <c r="P102" s="8"/>
      <c r="Q102" s="8"/>
      <c r="R102" s="8">
        <f t="shared" si="26"/>
        <v>-35.666666700000007</v>
      </c>
      <c r="S102" s="8">
        <f t="shared" si="27"/>
        <v>-41.666666700000007</v>
      </c>
      <c r="T102" s="8">
        <f t="shared" si="28"/>
        <v>6</v>
      </c>
      <c r="U102" s="8">
        <v>57</v>
      </c>
      <c r="W102">
        <f t="shared" si="29"/>
        <v>6</v>
      </c>
      <c r="X102">
        <f t="shared" si="30"/>
        <v>56.683330883073552</v>
      </c>
      <c r="Y102">
        <f t="shared" si="31"/>
        <v>57</v>
      </c>
      <c r="Z102">
        <f t="shared" si="32"/>
        <v>0.10585122480499264</v>
      </c>
    </row>
    <row r="103" spans="1:27" x14ac:dyDescent="0.2">
      <c r="A103">
        <v>103</v>
      </c>
      <c r="B103" s="8" t="s">
        <v>52</v>
      </c>
      <c r="C103" s="8" t="s">
        <v>30</v>
      </c>
      <c r="D103" s="8" t="s">
        <v>30</v>
      </c>
      <c r="E103" s="8" t="s">
        <v>26</v>
      </c>
      <c r="F103" s="8" t="s">
        <v>27</v>
      </c>
      <c r="G103" s="8">
        <v>55.722636999999999</v>
      </c>
      <c r="H103" s="8">
        <v>-133.32537199999999</v>
      </c>
      <c r="I103" s="9">
        <v>43281</v>
      </c>
      <c r="J103" s="8">
        <v>11</v>
      </c>
      <c r="K103" s="8">
        <v>352.33333329999999</v>
      </c>
      <c r="L103" s="8">
        <v>0.59</v>
      </c>
      <c r="M103" s="8">
        <f t="shared" si="24"/>
        <v>17.9832</v>
      </c>
      <c r="N103" s="8">
        <v>383</v>
      </c>
      <c r="O103" s="8">
        <v>389</v>
      </c>
      <c r="P103" s="8"/>
      <c r="Q103" s="8"/>
      <c r="R103" s="8">
        <f t="shared" si="26"/>
        <v>-30.666666700000007</v>
      </c>
      <c r="S103" s="8">
        <f t="shared" si="27"/>
        <v>-36.666666700000007</v>
      </c>
      <c r="T103" s="8">
        <f t="shared" si="28"/>
        <v>6</v>
      </c>
      <c r="U103" s="8">
        <v>75</v>
      </c>
      <c r="W103">
        <f t="shared" si="29"/>
        <v>6</v>
      </c>
      <c r="X103">
        <f t="shared" si="30"/>
        <v>74.759614766262672</v>
      </c>
      <c r="Y103">
        <f t="shared" si="31"/>
        <v>75</v>
      </c>
      <c r="Z103">
        <f t="shared" si="32"/>
        <v>8.0257235390512799E-2</v>
      </c>
    </row>
    <row r="104" spans="1:27" x14ac:dyDescent="0.2">
      <c r="A104">
        <v>104</v>
      </c>
      <c r="B104" s="8" t="s">
        <v>52</v>
      </c>
      <c r="C104" s="8" t="s">
        <v>30</v>
      </c>
      <c r="D104" s="8" t="s">
        <v>30</v>
      </c>
      <c r="E104" s="8" t="s">
        <v>26</v>
      </c>
      <c r="F104" s="8" t="s">
        <v>27</v>
      </c>
      <c r="G104" s="8">
        <v>55.722636999999999</v>
      </c>
      <c r="H104" s="8">
        <v>-133.32537199999999</v>
      </c>
      <c r="I104" s="9">
        <v>43281</v>
      </c>
      <c r="J104" s="8">
        <v>6</v>
      </c>
      <c r="K104" s="8">
        <v>352.33333329999999</v>
      </c>
      <c r="L104" s="8">
        <v>0.59</v>
      </c>
      <c r="M104" s="8">
        <f t="shared" si="24"/>
        <v>17.9832</v>
      </c>
      <c r="N104" s="8">
        <v>387</v>
      </c>
      <c r="O104" s="8">
        <v>394</v>
      </c>
      <c r="P104" s="8"/>
      <c r="Q104" s="8"/>
      <c r="R104" s="8">
        <f t="shared" si="26"/>
        <v>-34.666666700000007</v>
      </c>
      <c r="S104" s="8">
        <f t="shared" si="27"/>
        <v>-41.666666700000007</v>
      </c>
      <c r="T104" s="8">
        <f t="shared" si="28"/>
        <v>7</v>
      </c>
      <c r="U104" s="8">
        <v>126</v>
      </c>
      <c r="W104">
        <f t="shared" si="29"/>
        <v>7</v>
      </c>
      <c r="X104">
        <f t="shared" si="30"/>
        <v>125.80540528928</v>
      </c>
      <c r="Y104">
        <f t="shared" si="31"/>
        <v>126</v>
      </c>
      <c r="Z104">
        <f t="shared" si="32"/>
        <v>5.5641488407465724E-2</v>
      </c>
      <c r="AA104">
        <f t="shared" ref="AA104:AA112" si="35">W104/X104</f>
        <v>5.5641488407465724E-2</v>
      </c>
    </row>
    <row r="105" spans="1:27" x14ac:dyDescent="0.2">
      <c r="A105">
        <v>105</v>
      </c>
      <c r="B105" s="8" t="s">
        <v>52</v>
      </c>
      <c r="C105" s="8" t="s">
        <v>30</v>
      </c>
      <c r="D105" s="8" t="s">
        <v>30</v>
      </c>
      <c r="E105" s="8" t="s">
        <v>26</v>
      </c>
      <c r="F105" s="8" t="s">
        <v>27</v>
      </c>
      <c r="G105" s="8">
        <v>55.722636999999999</v>
      </c>
      <c r="H105" s="8">
        <v>-133.32537199999999</v>
      </c>
      <c r="I105" s="9">
        <v>43281</v>
      </c>
      <c r="J105" s="8">
        <v>1</v>
      </c>
      <c r="K105" s="8">
        <v>352.33333329999999</v>
      </c>
      <c r="L105" s="8">
        <v>0.59</v>
      </c>
      <c r="M105" s="8">
        <f t="shared" si="24"/>
        <v>17.9832</v>
      </c>
      <c r="N105" s="8">
        <v>379</v>
      </c>
      <c r="O105" s="8">
        <v>390</v>
      </c>
      <c r="P105" s="8"/>
      <c r="Q105" s="8"/>
      <c r="R105" s="8">
        <f t="shared" si="26"/>
        <v>-26.666666700000007</v>
      </c>
      <c r="S105" s="8">
        <f t="shared" si="27"/>
        <v>-37.666666700000007</v>
      </c>
      <c r="T105" s="8">
        <f t="shared" si="28"/>
        <v>11</v>
      </c>
      <c r="U105" s="8">
        <v>160</v>
      </c>
      <c r="W105">
        <f t="shared" si="29"/>
        <v>11</v>
      </c>
      <c r="X105">
        <f t="shared" si="30"/>
        <v>159.62142713307634</v>
      </c>
      <c r="Y105">
        <f t="shared" si="31"/>
        <v>160</v>
      </c>
      <c r="Z105">
        <f t="shared" si="32"/>
        <v>6.8913053827223986E-2</v>
      </c>
      <c r="AA105">
        <f t="shared" si="35"/>
        <v>6.8913053827223986E-2</v>
      </c>
    </row>
    <row r="106" spans="1:27" x14ac:dyDescent="0.2">
      <c r="A106">
        <v>106</v>
      </c>
      <c r="B106" s="8" t="s">
        <v>52</v>
      </c>
      <c r="C106" s="8" t="s">
        <v>30</v>
      </c>
      <c r="D106" s="8" t="s">
        <v>30</v>
      </c>
      <c r="E106" s="8" t="s">
        <v>26</v>
      </c>
      <c r="F106" s="8" t="s">
        <v>27</v>
      </c>
      <c r="G106" s="8">
        <v>55.722636999999999</v>
      </c>
      <c r="H106" s="8">
        <v>-133.32537199999999</v>
      </c>
      <c r="I106" s="9">
        <v>43281</v>
      </c>
      <c r="J106" s="8">
        <v>10</v>
      </c>
      <c r="K106" s="8">
        <v>352.33333329999999</v>
      </c>
      <c r="L106" s="8">
        <v>0.59</v>
      </c>
      <c r="M106" s="8">
        <f t="shared" si="24"/>
        <v>17.9832</v>
      </c>
      <c r="N106" s="8">
        <v>382</v>
      </c>
      <c r="O106" s="8">
        <v>396</v>
      </c>
      <c r="P106" s="8"/>
      <c r="Q106" s="8"/>
      <c r="R106" s="8">
        <f t="shared" si="26"/>
        <v>-29.666666700000007</v>
      </c>
      <c r="S106" s="8">
        <f t="shared" si="27"/>
        <v>-43.666666700000007</v>
      </c>
      <c r="T106" s="8">
        <f t="shared" si="28"/>
        <v>14</v>
      </c>
      <c r="U106" s="8">
        <v>192</v>
      </c>
      <c r="W106">
        <f t="shared" si="29"/>
        <v>14</v>
      </c>
      <c r="X106">
        <f t="shared" si="30"/>
        <v>191.48890307273683</v>
      </c>
      <c r="Y106">
        <f t="shared" si="31"/>
        <v>192</v>
      </c>
      <c r="Z106">
        <f t="shared" si="32"/>
        <v>7.3111286217364332E-2</v>
      </c>
      <c r="AA106">
        <f t="shared" si="35"/>
        <v>7.3111286217364332E-2</v>
      </c>
    </row>
    <row r="107" spans="1:27" x14ac:dyDescent="0.2">
      <c r="A107">
        <v>107</v>
      </c>
      <c r="B107" s="8" t="s">
        <v>52</v>
      </c>
      <c r="C107" s="8" t="s">
        <v>30</v>
      </c>
      <c r="D107" s="8" t="s">
        <v>30</v>
      </c>
      <c r="E107" s="8" t="s">
        <v>26</v>
      </c>
      <c r="F107" s="8" t="s">
        <v>27</v>
      </c>
      <c r="G107" s="8">
        <v>55.722636999999999</v>
      </c>
      <c r="H107" s="8">
        <v>-133.32537199999999</v>
      </c>
      <c r="I107" s="9">
        <v>43281</v>
      </c>
      <c r="J107" s="8">
        <v>7</v>
      </c>
      <c r="K107" s="8">
        <v>352.33333329999999</v>
      </c>
      <c r="L107" s="8">
        <v>0.59</v>
      </c>
      <c r="M107" s="8">
        <f t="shared" si="24"/>
        <v>17.9832</v>
      </c>
      <c r="N107" s="8">
        <v>373</v>
      </c>
      <c r="O107" s="8">
        <v>390</v>
      </c>
      <c r="P107" s="8"/>
      <c r="Q107" s="8"/>
      <c r="R107" s="8">
        <f t="shared" si="26"/>
        <v>-20.666666700000007</v>
      </c>
      <c r="S107" s="8">
        <f t="shared" si="27"/>
        <v>-37.666666700000007</v>
      </c>
      <c r="T107" s="8">
        <f t="shared" si="28"/>
        <v>17</v>
      </c>
      <c r="U107" s="8">
        <v>231</v>
      </c>
      <c r="W107">
        <f t="shared" si="29"/>
        <v>17</v>
      </c>
      <c r="X107">
        <f t="shared" si="30"/>
        <v>230.37360959971087</v>
      </c>
      <c r="Y107">
        <f t="shared" si="31"/>
        <v>231</v>
      </c>
      <c r="Z107">
        <f t="shared" si="32"/>
        <v>7.3793174615523913E-2</v>
      </c>
      <c r="AA107">
        <f t="shared" si="35"/>
        <v>7.3793174615523913E-2</v>
      </c>
    </row>
    <row r="108" spans="1:27" x14ac:dyDescent="0.2">
      <c r="A108">
        <v>108</v>
      </c>
      <c r="B108" s="8" t="s">
        <v>52</v>
      </c>
      <c r="C108" s="8" t="s">
        <v>30</v>
      </c>
      <c r="D108" s="8" t="s">
        <v>30</v>
      </c>
      <c r="E108" s="8" t="s">
        <v>26</v>
      </c>
      <c r="F108" s="8" t="s">
        <v>27</v>
      </c>
      <c r="G108" s="8">
        <v>55.722636999999999</v>
      </c>
      <c r="H108" s="8">
        <v>-133.32537199999999</v>
      </c>
      <c r="I108" s="9">
        <v>43281</v>
      </c>
      <c r="J108" s="8">
        <v>8</v>
      </c>
      <c r="K108" s="8">
        <v>352.33333329999999</v>
      </c>
      <c r="L108" s="8">
        <v>0.59</v>
      </c>
      <c r="M108" s="8">
        <f t="shared" si="24"/>
        <v>17.9832</v>
      </c>
      <c r="N108" s="8">
        <v>380</v>
      </c>
      <c r="O108" s="8">
        <v>398</v>
      </c>
      <c r="P108" s="8"/>
      <c r="Q108" s="8"/>
      <c r="R108" s="8">
        <f t="shared" si="26"/>
        <v>-27.666666700000007</v>
      </c>
      <c r="S108" s="8">
        <f t="shared" si="27"/>
        <v>-45.666666700000007</v>
      </c>
      <c r="T108" s="8">
        <f t="shared" si="28"/>
        <v>18</v>
      </c>
      <c r="U108" s="8">
        <v>244</v>
      </c>
      <c r="W108">
        <f t="shared" si="29"/>
        <v>18</v>
      </c>
      <c r="X108">
        <f t="shared" si="30"/>
        <v>243.33515981049678</v>
      </c>
      <c r="Y108">
        <f t="shared" si="31"/>
        <v>244</v>
      </c>
      <c r="Z108">
        <f t="shared" si="32"/>
        <v>7.3972047500319896E-2</v>
      </c>
      <c r="AA108">
        <f t="shared" si="35"/>
        <v>7.3972047500319896E-2</v>
      </c>
    </row>
    <row r="109" spans="1:27" x14ac:dyDescent="0.2">
      <c r="A109">
        <v>109</v>
      </c>
      <c r="B109" s="8" t="s">
        <v>52</v>
      </c>
      <c r="C109" s="8" t="s">
        <v>30</v>
      </c>
      <c r="D109" s="8" t="s">
        <v>30</v>
      </c>
      <c r="E109" s="8" t="s">
        <v>26</v>
      </c>
      <c r="F109" s="8" t="s">
        <v>27</v>
      </c>
      <c r="G109" s="8">
        <v>55.722636999999999</v>
      </c>
      <c r="H109" s="8">
        <v>-133.32537199999999</v>
      </c>
      <c r="I109" s="9">
        <v>43281</v>
      </c>
      <c r="J109" s="8">
        <v>2</v>
      </c>
      <c r="K109" s="8">
        <v>352.33333329999999</v>
      </c>
      <c r="L109" s="8">
        <v>0.59</v>
      </c>
      <c r="M109" s="8">
        <f t="shared" si="24"/>
        <v>17.9832</v>
      </c>
      <c r="N109" s="8">
        <v>375</v>
      </c>
      <c r="O109" s="8">
        <v>394</v>
      </c>
      <c r="P109" s="8"/>
      <c r="Q109" s="8"/>
      <c r="R109" s="8">
        <f t="shared" si="26"/>
        <v>-22.666666700000007</v>
      </c>
      <c r="S109" s="8">
        <f t="shared" si="27"/>
        <v>-41.666666700000007</v>
      </c>
      <c r="T109" s="8">
        <f t="shared" si="28"/>
        <v>19</v>
      </c>
      <c r="U109" s="8">
        <v>258</v>
      </c>
      <c r="W109">
        <f t="shared" si="29"/>
        <v>19</v>
      </c>
      <c r="X109">
        <f t="shared" si="30"/>
        <v>257.29943645488225</v>
      </c>
      <c r="Y109">
        <f t="shared" si="31"/>
        <v>258</v>
      </c>
      <c r="Z109">
        <f t="shared" si="32"/>
        <v>7.3843923880228438E-2</v>
      </c>
      <c r="AA109">
        <f t="shared" si="35"/>
        <v>7.3843923880228438E-2</v>
      </c>
    </row>
    <row r="110" spans="1:27" x14ac:dyDescent="0.2">
      <c r="A110">
        <v>110</v>
      </c>
      <c r="B110" s="8" t="s">
        <v>52</v>
      </c>
      <c r="C110" s="8" t="s">
        <v>30</v>
      </c>
      <c r="D110" s="8" t="s">
        <v>30</v>
      </c>
      <c r="E110" s="8" t="s">
        <v>26</v>
      </c>
      <c r="F110" s="8" t="s">
        <v>27</v>
      </c>
      <c r="G110" s="8">
        <v>55.722636999999999</v>
      </c>
      <c r="H110" s="8">
        <v>-133.32537199999999</v>
      </c>
      <c r="I110" s="9">
        <v>43281</v>
      </c>
      <c r="J110" s="8">
        <v>3</v>
      </c>
      <c r="K110" s="8">
        <v>352.33333329999999</v>
      </c>
      <c r="L110" s="8">
        <v>0.59</v>
      </c>
      <c r="M110" s="8">
        <f t="shared" si="24"/>
        <v>17.9832</v>
      </c>
      <c r="N110" s="8">
        <v>367</v>
      </c>
      <c r="O110" s="8">
        <v>387</v>
      </c>
      <c r="P110" s="8"/>
      <c r="Q110" s="8"/>
      <c r="R110" s="8">
        <f t="shared" si="26"/>
        <v>-14.666666700000007</v>
      </c>
      <c r="S110" s="8">
        <f t="shared" si="27"/>
        <v>-34.666666700000007</v>
      </c>
      <c r="T110" s="8">
        <f t="shared" si="28"/>
        <v>20</v>
      </c>
      <c r="U110" s="8">
        <v>265</v>
      </c>
      <c r="W110">
        <f t="shared" si="29"/>
        <v>20</v>
      </c>
      <c r="X110">
        <f t="shared" si="30"/>
        <v>264.24420523447623</v>
      </c>
      <c r="Y110">
        <f t="shared" si="31"/>
        <v>265</v>
      </c>
      <c r="Z110">
        <f t="shared" si="32"/>
        <v>7.5687563260859653E-2</v>
      </c>
      <c r="AA110">
        <f t="shared" si="35"/>
        <v>7.5687563260859653E-2</v>
      </c>
    </row>
    <row r="111" spans="1:27" x14ac:dyDescent="0.2">
      <c r="A111">
        <v>111</v>
      </c>
      <c r="B111" s="8" t="s">
        <v>52</v>
      </c>
      <c r="C111" s="8" t="s">
        <v>30</v>
      </c>
      <c r="D111" s="8" t="s">
        <v>30</v>
      </c>
      <c r="E111" s="8" t="s">
        <v>26</v>
      </c>
      <c r="F111" s="8" t="s">
        <v>27</v>
      </c>
      <c r="G111" s="8">
        <v>55.722636999999999</v>
      </c>
      <c r="H111" s="8">
        <v>-133.32537199999999</v>
      </c>
      <c r="I111" s="9">
        <v>43281</v>
      </c>
      <c r="J111" s="8">
        <v>5</v>
      </c>
      <c r="K111" s="8">
        <v>352.33333329999999</v>
      </c>
      <c r="L111" s="8">
        <v>0.59</v>
      </c>
      <c r="M111" s="8">
        <f t="shared" si="24"/>
        <v>17.9832</v>
      </c>
      <c r="N111" s="8">
        <v>367</v>
      </c>
      <c r="O111" s="8">
        <v>398</v>
      </c>
      <c r="P111" s="8"/>
      <c r="Q111" s="8"/>
      <c r="R111" s="8">
        <f t="shared" si="26"/>
        <v>-14.666666700000007</v>
      </c>
      <c r="S111" s="8">
        <f t="shared" si="27"/>
        <v>-45.666666700000007</v>
      </c>
      <c r="T111" s="8">
        <f t="shared" si="28"/>
        <v>31</v>
      </c>
      <c r="U111" s="8">
        <v>376</v>
      </c>
      <c r="W111">
        <f t="shared" si="29"/>
        <v>31</v>
      </c>
      <c r="X111">
        <f t="shared" si="30"/>
        <v>374.71989538854217</v>
      </c>
      <c r="Y111">
        <f t="shared" si="31"/>
        <v>376</v>
      </c>
      <c r="Z111">
        <f t="shared" si="32"/>
        <v>8.2728460328631612E-2</v>
      </c>
      <c r="AA111">
        <f t="shared" si="35"/>
        <v>8.2728460328631612E-2</v>
      </c>
    </row>
    <row r="112" spans="1:27" x14ac:dyDescent="0.2">
      <c r="A112">
        <v>112</v>
      </c>
      <c r="B112" s="8" t="s">
        <v>52</v>
      </c>
      <c r="C112" s="8" t="s">
        <v>30</v>
      </c>
      <c r="D112" s="8" t="s">
        <v>30</v>
      </c>
      <c r="E112" s="8" t="s">
        <v>26</v>
      </c>
      <c r="F112" s="8" t="s">
        <v>27</v>
      </c>
      <c r="G112" s="8">
        <v>55.722636999999999</v>
      </c>
      <c r="H112" s="8">
        <v>-133.32537199999999</v>
      </c>
      <c r="I112" s="9">
        <v>43281</v>
      </c>
      <c r="J112" s="8">
        <v>9</v>
      </c>
      <c r="K112" s="8">
        <v>352.33333329999999</v>
      </c>
      <c r="L112" s="8">
        <v>0.59</v>
      </c>
      <c r="M112" s="8">
        <f t="shared" si="24"/>
        <v>17.9832</v>
      </c>
      <c r="N112" s="8">
        <v>377</v>
      </c>
      <c r="O112" s="8">
        <v>403</v>
      </c>
      <c r="P112" s="8"/>
      <c r="Q112" s="8"/>
      <c r="R112" s="8">
        <f t="shared" ref="R112:R143" si="36">K112-N112</f>
        <v>-24.666666700000007</v>
      </c>
      <c r="S112" s="8">
        <f t="shared" ref="S112:S143" si="37">K112-O112</f>
        <v>-50.666666700000007</v>
      </c>
      <c r="T112" s="8">
        <f t="shared" ref="T112:T143" si="38">R112-S112</f>
        <v>26</v>
      </c>
      <c r="U112" s="8">
        <v>445</v>
      </c>
      <c r="W112">
        <f t="shared" ref="W112:W143" si="39">T112</f>
        <v>26</v>
      </c>
      <c r="X112">
        <f t="shared" ref="X112:X143" si="40">SQRT((Y112^2)-(W112^2))</f>
        <v>444.23980010800472</v>
      </c>
      <c r="Y112">
        <f t="shared" ref="Y112:Y143" si="41">U112</f>
        <v>445</v>
      </c>
      <c r="Z112">
        <f t="shared" ref="Z112:Z143" si="42">W112/X112</f>
        <v>5.8526948719315137E-2</v>
      </c>
      <c r="AA112">
        <f t="shared" si="35"/>
        <v>5.8526948719315137E-2</v>
      </c>
    </row>
    <row r="113" spans="1:27" x14ac:dyDescent="0.2">
      <c r="A113">
        <v>113</v>
      </c>
      <c r="B113" s="6" t="s">
        <v>56</v>
      </c>
      <c r="C113" s="6" t="s">
        <v>30</v>
      </c>
      <c r="D113" s="6" t="s">
        <v>30</v>
      </c>
      <c r="E113" s="6" t="s">
        <v>32</v>
      </c>
      <c r="F113" s="6" t="s">
        <v>33</v>
      </c>
      <c r="G113" s="6">
        <v>55.684275</v>
      </c>
      <c r="H113" s="6">
        <v>-133.377377</v>
      </c>
      <c r="I113" s="7">
        <v>43277</v>
      </c>
      <c r="J113" s="6">
        <v>2</v>
      </c>
      <c r="K113" s="6">
        <v>327.2</v>
      </c>
      <c r="L113" s="6">
        <f t="shared" ref="L113:L123" si="43">(-0.75)*1.07</f>
        <v>-0.80249999999999999</v>
      </c>
      <c r="M113" s="8">
        <f t="shared" si="24"/>
        <v>-24.4602</v>
      </c>
      <c r="N113" s="6">
        <v>360</v>
      </c>
      <c r="O113" s="6">
        <v>363</v>
      </c>
      <c r="P113" s="6"/>
      <c r="Q113" s="6"/>
      <c r="R113" s="8">
        <f t="shared" si="36"/>
        <v>-32.800000000000011</v>
      </c>
      <c r="S113" s="8">
        <f t="shared" si="37"/>
        <v>-35.800000000000011</v>
      </c>
      <c r="T113" s="8">
        <f t="shared" si="38"/>
        <v>3</v>
      </c>
      <c r="U113" s="6">
        <v>55</v>
      </c>
      <c r="W113">
        <f t="shared" si="39"/>
        <v>3</v>
      </c>
      <c r="X113">
        <f t="shared" si="40"/>
        <v>54.918120870983927</v>
      </c>
      <c r="Y113">
        <f t="shared" si="41"/>
        <v>55</v>
      </c>
      <c r="Z113">
        <f t="shared" si="42"/>
        <v>5.4626778054692231E-2</v>
      </c>
    </row>
    <row r="114" spans="1:27" x14ac:dyDescent="0.2">
      <c r="A114">
        <v>114</v>
      </c>
      <c r="B114" s="6" t="s">
        <v>56</v>
      </c>
      <c r="C114" s="6" t="s">
        <v>30</v>
      </c>
      <c r="D114" s="6" t="s">
        <v>30</v>
      </c>
      <c r="E114" s="6" t="s">
        <v>32</v>
      </c>
      <c r="F114" s="6" t="s">
        <v>33</v>
      </c>
      <c r="G114" s="6">
        <v>55.684275</v>
      </c>
      <c r="H114" s="6">
        <v>-133.377377</v>
      </c>
      <c r="I114" s="7">
        <v>43277</v>
      </c>
      <c r="J114" s="6">
        <v>7</v>
      </c>
      <c r="K114" s="6">
        <v>327.2</v>
      </c>
      <c r="L114" s="6">
        <f t="shared" si="43"/>
        <v>-0.80249999999999999</v>
      </c>
      <c r="M114" s="8">
        <f t="shared" si="24"/>
        <v>-24.4602</v>
      </c>
      <c r="N114" s="6">
        <v>365</v>
      </c>
      <c r="O114" s="6">
        <v>370</v>
      </c>
      <c r="P114" s="6"/>
      <c r="Q114" s="6"/>
      <c r="R114" s="8">
        <f t="shared" si="36"/>
        <v>-37.800000000000011</v>
      </c>
      <c r="S114" s="8">
        <f t="shared" si="37"/>
        <v>-42.800000000000011</v>
      </c>
      <c r="T114" s="8">
        <f t="shared" si="38"/>
        <v>5</v>
      </c>
      <c r="U114" s="6">
        <v>56</v>
      </c>
      <c r="W114">
        <f t="shared" si="39"/>
        <v>5</v>
      </c>
      <c r="X114">
        <f t="shared" si="40"/>
        <v>55.776339069537364</v>
      </c>
      <c r="Y114">
        <f t="shared" si="41"/>
        <v>56</v>
      </c>
      <c r="Z114">
        <f t="shared" si="42"/>
        <v>8.9643746495559881E-2</v>
      </c>
    </row>
    <row r="115" spans="1:27" x14ac:dyDescent="0.2">
      <c r="A115">
        <v>115</v>
      </c>
      <c r="B115" s="6" t="s">
        <v>56</v>
      </c>
      <c r="C115" s="6" t="s">
        <v>30</v>
      </c>
      <c r="D115" s="6" t="s">
        <v>30</v>
      </c>
      <c r="E115" s="6" t="s">
        <v>32</v>
      </c>
      <c r="F115" s="6" t="s">
        <v>33</v>
      </c>
      <c r="G115" s="6">
        <v>55.684275</v>
      </c>
      <c r="H115" s="6">
        <v>-133.377377</v>
      </c>
      <c r="I115" s="7">
        <v>43277</v>
      </c>
      <c r="J115" s="6">
        <v>8</v>
      </c>
      <c r="K115" s="6">
        <v>327.2</v>
      </c>
      <c r="L115" s="6">
        <f t="shared" si="43"/>
        <v>-0.80249999999999999</v>
      </c>
      <c r="M115" s="8">
        <f t="shared" si="24"/>
        <v>-24.4602</v>
      </c>
      <c r="N115" s="6">
        <v>362</v>
      </c>
      <c r="O115" s="6">
        <v>365</v>
      </c>
      <c r="P115" s="6"/>
      <c r="Q115" s="6"/>
      <c r="R115" s="8">
        <f t="shared" si="36"/>
        <v>-34.800000000000011</v>
      </c>
      <c r="S115" s="8">
        <f t="shared" si="37"/>
        <v>-37.800000000000011</v>
      </c>
      <c r="T115" s="8">
        <f t="shared" si="38"/>
        <v>3</v>
      </c>
      <c r="U115" s="6">
        <v>60</v>
      </c>
      <c r="W115">
        <f t="shared" si="39"/>
        <v>3</v>
      </c>
      <c r="X115">
        <f t="shared" si="40"/>
        <v>59.924953066314536</v>
      </c>
      <c r="Y115">
        <f t="shared" si="41"/>
        <v>60</v>
      </c>
      <c r="Z115">
        <f t="shared" si="42"/>
        <v>5.0062617432175889E-2</v>
      </c>
    </row>
    <row r="116" spans="1:27" x14ac:dyDescent="0.2">
      <c r="A116">
        <v>116</v>
      </c>
      <c r="B116" s="6" t="s">
        <v>56</v>
      </c>
      <c r="C116" s="6" t="s">
        <v>30</v>
      </c>
      <c r="D116" s="6" t="s">
        <v>30</v>
      </c>
      <c r="E116" s="6" t="s">
        <v>32</v>
      </c>
      <c r="F116" s="6" t="s">
        <v>33</v>
      </c>
      <c r="G116" s="6">
        <v>55.684275</v>
      </c>
      <c r="H116" s="6">
        <v>-133.377377</v>
      </c>
      <c r="I116" s="7">
        <v>43277</v>
      </c>
      <c r="J116" s="6">
        <v>9</v>
      </c>
      <c r="K116" s="6">
        <v>327.2</v>
      </c>
      <c r="L116" s="6">
        <f t="shared" si="43"/>
        <v>-0.80249999999999999</v>
      </c>
      <c r="M116" s="8">
        <f t="shared" si="24"/>
        <v>-24.4602</v>
      </c>
      <c r="N116" s="6">
        <v>355</v>
      </c>
      <c r="O116" s="6">
        <v>360</v>
      </c>
      <c r="P116" s="6"/>
      <c r="Q116" s="6"/>
      <c r="R116" s="8">
        <f t="shared" si="36"/>
        <v>-27.800000000000011</v>
      </c>
      <c r="S116" s="8">
        <f t="shared" si="37"/>
        <v>-32.800000000000011</v>
      </c>
      <c r="T116" s="8">
        <f t="shared" si="38"/>
        <v>5</v>
      </c>
      <c r="U116" s="6">
        <v>69</v>
      </c>
      <c r="W116">
        <f t="shared" si="39"/>
        <v>5</v>
      </c>
      <c r="X116">
        <f t="shared" si="40"/>
        <v>68.818602136341013</v>
      </c>
      <c r="Y116">
        <f t="shared" si="41"/>
        <v>69</v>
      </c>
      <c r="Z116">
        <f t="shared" si="42"/>
        <v>7.2654774214887058E-2</v>
      </c>
    </row>
    <row r="117" spans="1:27" x14ac:dyDescent="0.2">
      <c r="A117">
        <v>117</v>
      </c>
      <c r="B117" s="6" t="s">
        <v>56</v>
      </c>
      <c r="C117" s="6" t="s">
        <v>30</v>
      </c>
      <c r="D117" s="6" t="s">
        <v>30</v>
      </c>
      <c r="E117" s="6" t="s">
        <v>32</v>
      </c>
      <c r="F117" s="6" t="s">
        <v>33</v>
      </c>
      <c r="G117" s="6">
        <v>55.684275</v>
      </c>
      <c r="H117" s="6">
        <v>-133.377377</v>
      </c>
      <c r="I117" s="7">
        <v>43277</v>
      </c>
      <c r="J117" s="6">
        <v>3</v>
      </c>
      <c r="K117" s="6">
        <v>327.2</v>
      </c>
      <c r="L117" s="6">
        <f t="shared" si="43"/>
        <v>-0.80249999999999999</v>
      </c>
      <c r="M117" s="8">
        <f t="shared" si="24"/>
        <v>-24.4602</v>
      </c>
      <c r="N117" s="6">
        <v>360</v>
      </c>
      <c r="O117" s="6">
        <v>368</v>
      </c>
      <c r="P117" s="6"/>
      <c r="Q117" s="6"/>
      <c r="R117" s="8">
        <f t="shared" si="36"/>
        <v>-32.800000000000011</v>
      </c>
      <c r="S117" s="8">
        <f t="shared" si="37"/>
        <v>-40.800000000000011</v>
      </c>
      <c r="T117" s="8">
        <f t="shared" si="38"/>
        <v>8</v>
      </c>
      <c r="U117" s="6">
        <v>74</v>
      </c>
      <c r="W117">
        <f t="shared" si="39"/>
        <v>8</v>
      </c>
      <c r="X117">
        <f t="shared" si="40"/>
        <v>73.566296630998082</v>
      </c>
      <c r="Y117">
        <f t="shared" si="41"/>
        <v>74</v>
      </c>
      <c r="Z117">
        <f t="shared" si="42"/>
        <v>0.10874544956540737</v>
      </c>
    </row>
    <row r="118" spans="1:27" x14ac:dyDescent="0.2">
      <c r="A118">
        <v>118</v>
      </c>
      <c r="B118" s="6" t="s">
        <v>56</v>
      </c>
      <c r="C118" s="6" t="s">
        <v>30</v>
      </c>
      <c r="D118" s="6" t="s">
        <v>30</v>
      </c>
      <c r="E118" s="6" t="s">
        <v>32</v>
      </c>
      <c r="F118" s="6" t="s">
        <v>33</v>
      </c>
      <c r="G118" s="6">
        <v>55.684275</v>
      </c>
      <c r="H118" s="6">
        <v>-133.377377</v>
      </c>
      <c r="I118" s="7">
        <v>43277</v>
      </c>
      <c r="J118" s="6">
        <v>4</v>
      </c>
      <c r="K118" s="6">
        <v>327.2</v>
      </c>
      <c r="L118" s="6">
        <f t="shared" si="43"/>
        <v>-0.80249999999999999</v>
      </c>
      <c r="M118" s="8">
        <f t="shared" si="24"/>
        <v>-24.4602</v>
      </c>
      <c r="N118" s="6">
        <v>358</v>
      </c>
      <c r="O118" s="6">
        <v>370</v>
      </c>
      <c r="P118" s="6"/>
      <c r="Q118" s="6"/>
      <c r="R118" s="8">
        <f t="shared" si="36"/>
        <v>-30.800000000000011</v>
      </c>
      <c r="S118" s="8">
        <f t="shared" si="37"/>
        <v>-42.800000000000011</v>
      </c>
      <c r="T118" s="8">
        <f t="shared" si="38"/>
        <v>12</v>
      </c>
      <c r="U118" s="6">
        <v>78</v>
      </c>
      <c r="W118">
        <f t="shared" si="39"/>
        <v>12</v>
      </c>
      <c r="X118">
        <f t="shared" si="40"/>
        <v>77.071395471990769</v>
      </c>
      <c r="Y118">
        <f t="shared" si="41"/>
        <v>78</v>
      </c>
      <c r="Z118">
        <f t="shared" si="42"/>
        <v>0.15569978883230459</v>
      </c>
    </row>
    <row r="119" spans="1:27" x14ac:dyDescent="0.2">
      <c r="A119">
        <v>119</v>
      </c>
      <c r="B119" s="6" t="s">
        <v>56</v>
      </c>
      <c r="C119" s="6" t="s">
        <v>30</v>
      </c>
      <c r="D119" s="6" t="s">
        <v>30</v>
      </c>
      <c r="E119" s="6" t="s">
        <v>32</v>
      </c>
      <c r="F119" s="6" t="s">
        <v>33</v>
      </c>
      <c r="G119" s="6">
        <v>55.684275</v>
      </c>
      <c r="H119" s="6">
        <v>-133.377377</v>
      </c>
      <c r="I119" s="7">
        <v>43277</v>
      </c>
      <c r="J119" s="6">
        <v>5</v>
      </c>
      <c r="K119" s="6">
        <v>327.2</v>
      </c>
      <c r="L119" s="6">
        <f t="shared" si="43"/>
        <v>-0.80249999999999999</v>
      </c>
      <c r="M119" s="8">
        <f t="shared" si="24"/>
        <v>-24.4602</v>
      </c>
      <c r="N119" s="6">
        <v>361</v>
      </c>
      <c r="O119" s="6">
        <v>370</v>
      </c>
      <c r="P119" s="6"/>
      <c r="Q119" s="6"/>
      <c r="R119" s="8">
        <f t="shared" si="36"/>
        <v>-33.800000000000011</v>
      </c>
      <c r="S119" s="8">
        <f t="shared" si="37"/>
        <v>-42.800000000000011</v>
      </c>
      <c r="T119" s="8">
        <f t="shared" si="38"/>
        <v>9</v>
      </c>
      <c r="U119" s="6">
        <v>102</v>
      </c>
      <c r="W119">
        <f t="shared" si="39"/>
        <v>9</v>
      </c>
      <c r="X119">
        <f t="shared" si="40"/>
        <v>101.6021653312566</v>
      </c>
      <c r="Y119">
        <f t="shared" si="41"/>
        <v>102</v>
      </c>
      <c r="Z119">
        <f t="shared" si="42"/>
        <v>8.8580789303623883E-2</v>
      </c>
      <c r="AA119">
        <f t="shared" ref="AA119:AA145" si="44">W119/X119</f>
        <v>8.8580789303623883E-2</v>
      </c>
    </row>
    <row r="120" spans="1:27" x14ac:dyDescent="0.2">
      <c r="A120">
        <v>120</v>
      </c>
      <c r="B120" s="6" t="s">
        <v>56</v>
      </c>
      <c r="C120" s="6" t="s">
        <v>30</v>
      </c>
      <c r="D120" s="6" t="s">
        <v>30</v>
      </c>
      <c r="E120" s="6" t="s">
        <v>32</v>
      </c>
      <c r="F120" s="6" t="s">
        <v>33</v>
      </c>
      <c r="G120" s="6">
        <v>55.684275</v>
      </c>
      <c r="H120" s="6">
        <v>-133.377377</v>
      </c>
      <c r="I120" s="7">
        <v>43277</v>
      </c>
      <c r="J120" s="6">
        <v>10</v>
      </c>
      <c r="K120" s="6">
        <v>327.2</v>
      </c>
      <c r="L120" s="6">
        <f t="shared" si="43"/>
        <v>-0.80249999999999999</v>
      </c>
      <c r="M120" s="8">
        <f t="shared" si="24"/>
        <v>-24.4602</v>
      </c>
      <c r="N120" s="6">
        <v>346</v>
      </c>
      <c r="O120" s="6">
        <v>357</v>
      </c>
      <c r="P120" s="6"/>
      <c r="Q120" s="6"/>
      <c r="R120" s="8">
        <f t="shared" si="36"/>
        <v>-18.800000000000011</v>
      </c>
      <c r="S120" s="8">
        <f t="shared" si="37"/>
        <v>-29.800000000000011</v>
      </c>
      <c r="T120" s="8">
        <f t="shared" si="38"/>
        <v>11</v>
      </c>
      <c r="U120" s="6">
        <v>105</v>
      </c>
      <c r="W120">
        <f t="shared" si="39"/>
        <v>11</v>
      </c>
      <c r="X120">
        <f t="shared" si="40"/>
        <v>104.42221985765291</v>
      </c>
      <c r="Y120">
        <f t="shared" si="41"/>
        <v>105</v>
      </c>
      <c r="Z120">
        <f t="shared" si="42"/>
        <v>0.1053415644198626</v>
      </c>
      <c r="AA120">
        <f t="shared" si="44"/>
        <v>0.1053415644198626</v>
      </c>
    </row>
    <row r="121" spans="1:27" x14ac:dyDescent="0.2">
      <c r="A121">
        <v>121</v>
      </c>
      <c r="B121" s="6" t="s">
        <v>56</v>
      </c>
      <c r="C121" s="6" t="s">
        <v>30</v>
      </c>
      <c r="D121" s="6" t="s">
        <v>30</v>
      </c>
      <c r="E121" s="6" t="s">
        <v>32</v>
      </c>
      <c r="F121" s="6" t="s">
        <v>33</v>
      </c>
      <c r="G121" s="6">
        <v>55.684275</v>
      </c>
      <c r="H121" s="6">
        <v>-133.377377</v>
      </c>
      <c r="I121" s="7">
        <v>43277</v>
      </c>
      <c r="J121" s="6">
        <v>6</v>
      </c>
      <c r="K121" s="6">
        <v>327.2</v>
      </c>
      <c r="L121" s="6">
        <f t="shared" si="43"/>
        <v>-0.80249999999999999</v>
      </c>
      <c r="M121" s="8">
        <f t="shared" si="24"/>
        <v>-24.4602</v>
      </c>
      <c r="N121" s="6">
        <v>359</v>
      </c>
      <c r="O121" s="6">
        <v>372</v>
      </c>
      <c r="P121" s="6"/>
      <c r="Q121" s="6"/>
      <c r="R121" s="8">
        <f t="shared" si="36"/>
        <v>-31.800000000000011</v>
      </c>
      <c r="S121" s="8">
        <f t="shared" si="37"/>
        <v>-44.800000000000011</v>
      </c>
      <c r="T121" s="8">
        <f t="shared" si="38"/>
        <v>13</v>
      </c>
      <c r="U121" s="6">
        <v>137</v>
      </c>
      <c r="W121">
        <f t="shared" si="39"/>
        <v>13</v>
      </c>
      <c r="X121">
        <f t="shared" si="40"/>
        <v>136.38181696985856</v>
      </c>
      <c r="Y121">
        <f t="shared" si="41"/>
        <v>137</v>
      </c>
      <c r="Z121">
        <f t="shared" si="42"/>
        <v>9.5320624763879633E-2</v>
      </c>
      <c r="AA121">
        <f t="shared" si="44"/>
        <v>9.5320624763879633E-2</v>
      </c>
    </row>
    <row r="122" spans="1:27" x14ac:dyDescent="0.2">
      <c r="A122">
        <v>122</v>
      </c>
      <c r="B122" s="6" t="s">
        <v>56</v>
      </c>
      <c r="C122" s="6" t="s">
        <v>30</v>
      </c>
      <c r="D122" s="6" t="s">
        <v>30</v>
      </c>
      <c r="E122" s="6" t="s">
        <v>32</v>
      </c>
      <c r="F122" s="6" t="s">
        <v>33</v>
      </c>
      <c r="G122" s="6">
        <v>55.684275</v>
      </c>
      <c r="H122" s="6">
        <v>-133.377377</v>
      </c>
      <c r="I122" s="7">
        <v>43277</v>
      </c>
      <c r="J122" s="6">
        <v>1</v>
      </c>
      <c r="K122" s="6">
        <v>327.2</v>
      </c>
      <c r="L122" s="6">
        <f t="shared" si="43"/>
        <v>-0.80249999999999999</v>
      </c>
      <c r="M122" s="8">
        <f t="shared" si="24"/>
        <v>-24.4602</v>
      </c>
      <c r="N122" s="6">
        <v>346</v>
      </c>
      <c r="O122" s="6">
        <v>360</v>
      </c>
      <c r="P122" s="6"/>
      <c r="Q122" s="6"/>
      <c r="R122" s="8">
        <f t="shared" si="36"/>
        <v>-18.800000000000011</v>
      </c>
      <c r="S122" s="8">
        <f t="shared" si="37"/>
        <v>-32.800000000000011</v>
      </c>
      <c r="T122" s="8">
        <f t="shared" si="38"/>
        <v>14</v>
      </c>
      <c r="U122" s="6">
        <v>296</v>
      </c>
      <c r="W122">
        <f t="shared" si="39"/>
        <v>14</v>
      </c>
      <c r="X122">
        <f t="shared" si="40"/>
        <v>295.6687335515881</v>
      </c>
      <c r="Y122">
        <f t="shared" si="41"/>
        <v>296</v>
      </c>
      <c r="Z122">
        <f t="shared" si="42"/>
        <v>4.7350289061109968E-2</v>
      </c>
      <c r="AA122">
        <f t="shared" si="44"/>
        <v>4.7350289061109968E-2</v>
      </c>
    </row>
    <row r="123" spans="1:27" x14ac:dyDescent="0.2">
      <c r="A123">
        <v>123</v>
      </c>
      <c r="B123" s="6" t="s">
        <v>56</v>
      </c>
      <c r="C123" s="6" t="s">
        <v>30</v>
      </c>
      <c r="D123" s="6" t="s">
        <v>30</v>
      </c>
      <c r="E123" s="6" t="s">
        <v>32</v>
      </c>
      <c r="F123" s="6" t="s">
        <v>33</v>
      </c>
      <c r="G123" s="6">
        <v>55.684275</v>
      </c>
      <c r="H123" s="6">
        <v>-133.377377</v>
      </c>
      <c r="I123" s="7">
        <v>43277</v>
      </c>
      <c r="J123" s="6">
        <v>11</v>
      </c>
      <c r="K123" s="6">
        <v>327.2</v>
      </c>
      <c r="L123" s="6">
        <f t="shared" si="43"/>
        <v>-0.80249999999999999</v>
      </c>
      <c r="M123" s="8">
        <f t="shared" si="24"/>
        <v>-24.4602</v>
      </c>
      <c r="N123" s="6">
        <v>344</v>
      </c>
      <c r="O123" s="6">
        <v>384</v>
      </c>
      <c r="P123" s="6"/>
      <c r="Q123" s="6"/>
      <c r="R123" s="8">
        <f t="shared" si="36"/>
        <v>-16.800000000000011</v>
      </c>
      <c r="S123" s="8">
        <f t="shared" si="37"/>
        <v>-56.800000000000011</v>
      </c>
      <c r="T123" s="8">
        <f t="shared" si="38"/>
        <v>40</v>
      </c>
      <c r="U123" s="6">
        <v>430</v>
      </c>
      <c r="W123">
        <f t="shared" si="39"/>
        <v>40</v>
      </c>
      <c r="X123">
        <f t="shared" si="40"/>
        <v>428.13549257215288</v>
      </c>
      <c r="Y123">
        <f t="shared" si="41"/>
        <v>430</v>
      </c>
      <c r="Z123">
        <f t="shared" si="42"/>
        <v>9.3428367173410354E-2</v>
      </c>
      <c r="AA123">
        <f t="shared" si="44"/>
        <v>9.3428367173410354E-2</v>
      </c>
    </row>
    <row r="124" spans="1:27" x14ac:dyDescent="0.2">
      <c r="A124">
        <v>124</v>
      </c>
      <c r="B124" s="8" t="s">
        <v>57</v>
      </c>
      <c r="C124" s="8" t="s">
        <v>29</v>
      </c>
      <c r="D124" s="8" t="s">
        <v>30</v>
      </c>
      <c r="E124" s="8" t="s">
        <v>32</v>
      </c>
      <c r="F124" s="8" t="s">
        <v>35</v>
      </c>
      <c r="G124" s="8">
        <v>55.599299000000002</v>
      </c>
      <c r="H124" s="8">
        <v>-133.157644</v>
      </c>
      <c r="I124" s="9">
        <v>43268</v>
      </c>
      <c r="J124" s="8">
        <v>7</v>
      </c>
      <c r="K124" s="8">
        <v>410</v>
      </c>
      <c r="L124" s="8">
        <v>-1.1000000000000001</v>
      </c>
      <c r="M124" s="8">
        <f t="shared" si="24"/>
        <v>-33.528000000000006</v>
      </c>
      <c r="N124" s="8">
        <v>356</v>
      </c>
      <c r="O124" s="8">
        <v>366</v>
      </c>
      <c r="P124" s="8"/>
      <c r="Q124" s="8"/>
      <c r="R124" s="8">
        <f t="shared" si="36"/>
        <v>54</v>
      </c>
      <c r="S124" s="8">
        <f t="shared" si="37"/>
        <v>44</v>
      </c>
      <c r="T124" s="8">
        <f t="shared" si="38"/>
        <v>10</v>
      </c>
      <c r="U124" s="8">
        <v>215</v>
      </c>
      <c r="W124">
        <f t="shared" si="39"/>
        <v>10</v>
      </c>
      <c r="X124">
        <f t="shared" si="40"/>
        <v>214.76731594914529</v>
      </c>
      <c r="Y124">
        <f t="shared" si="41"/>
        <v>215</v>
      </c>
      <c r="Z124">
        <f t="shared" si="42"/>
        <v>4.6562019717971879E-2</v>
      </c>
      <c r="AA124">
        <f t="shared" si="44"/>
        <v>4.6562019717971879E-2</v>
      </c>
    </row>
    <row r="125" spans="1:27" x14ac:dyDescent="0.2">
      <c r="A125">
        <v>125</v>
      </c>
      <c r="B125" s="8" t="s">
        <v>57</v>
      </c>
      <c r="C125" s="8" t="s">
        <v>29</v>
      </c>
      <c r="D125" s="8" t="s">
        <v>30</v>
      </c>
      <c r="E125" s="8" t="s">
        <v>32</v>
      </c>
      <c r="F125" s="8" t="s">
        <v>35</v>
      </c>
      <c r="G125" s="8">
        <v>55.599299000000002</v>
      </c>
      <c r="H125" s="8">
        <v>-133.157644</v>
      </c>
      <c r="I125" s="9">
        <v>43268</v>
      </c>
      <c r="J125" s="8">
        <v>6</v>
      </c>
      <c r="K125" s="8">
        <v>410</v>
      </c>
      <c r="L125" s="8">
        <v>-1.1000000000000001</v>
      </c>
      <c r="M125" s="8">
        <f t="shared" si="24"/>
        <v>-33.528000000000006</v>
      </c>
      <c r="N125" s="8">
        <v>356</v>
      </c>
      <c r="O125" s="8">
        <v>367</v>
      </c>
      <c r="P125" s="8"/>
      <c r="Q125" s="8"/>
      <c r="R125" s="8">
        <f t="shared" si="36"/>
        <v>54</v>
      </c>
      <c r="S125" s="8">
        <f t="shared" si="37"/>
        <v>43</v>
      </c>
      <c r="T125" s="8">
        <f t="shared" si="38"/>
        <v>11</v>
      </c>
      <c r="U125" s="8">
        <v>276</v>
      </c>
      <c r="W125">
        <f t="shared" si="39"/>
        <v>11</v>
      </c>
      <c r="X125">
        <f t="shared" si="40"/>
        <v>275.780709985307</v>
      </c>
      <c r="Y125">
        <f t="shared" si="41"/>
        <v>276</v>
      </c>
      <c r="Z125">
        <f t="shared" si="42"/>
        <v>3.9886763655754082E-2</v>
      </c>
      <c r="AA125">
        <f t="shared" si="44"/>
        <v>3.9886763655754082E-2</v>
      </c>
    </row>
    <row r="126" spans="1:27" x14ac:dyDescent="0.2">
      <c r="A126">
        <v>126</v>
      </c>
      <c r="B126" s="8" t="s">
        <v>57</v>
      </c>
      <c r="C126" s="8" t="s">
        <v>29</v>
      </c>
      <c r="D126" s="8" t="s">
        <v>30</v>
      </c>
      <c r="E126" s="8" t="s">
        <v>32</v>
      </c>
      <c r="F126" s="8" t="s">
        <v>35</v>
      </c>
      <c r="G126" s="8">
        <v>55.599299000000002</v>
      </c>
      <c r="H126" s="8">
        <v>-133.157644</v>
      </c>
      <c r="I126" s="9">
        <v>43268</v>
      </c>
      <c r="J126" s="8">
        <v>10</v>
      </c>
      <c r="K126" s="8">
        <v>410</v>
      </c>
      <c r="L126" s="8">
        <v>-1.1000000000000001</v>
      </c>
      <c r="M126" s="8">
        <f t="shared" si="24"/>
        <v>-33.528000000000006</v>
      </c>
      <c r="N126" s="8">
        <v>343</v>
      </c>
      <c r="O126" s="8">
        <v>362</v>
      </c>
      <c r="P126" s="8"/>
      <c r="Q126" s="8"/>
      <c r="R126" s="8">
        <f t="shared" si="36"/>
        <v>67</v>
      </c>
      <c r="S126" s="8">
        <f t="shared" si="37"/>
        <v>48</v>
      </c>
      <c r="T126" s="8">
        <f t="shared" si="38"/>
        <v>19</v>
      </c>
      <c r="U126" s="8">
        <v>280</v>
      </c>
      <c r="W126">
        <f t="shared" si="39"/>
        <v>19</v>
      </c>
      <c r="X126">
        <f t="shared" si="40"/>
        <v>279.35461335012889</v>
      </c>
      <c r="Y126">
        <f t="shared" si="41"/>
        <v>280</v>
      </c>
      <c r="Z126">
        <f t="shared" si="42"/>
        <v>6.8013911680729483E-2</v>
      </c>
      <c r="AA126">
        <f t="shared" si="44"/>
        <v>6.8013911680729483E-2</v>
      </c>
    </row>
    <row r="127" spans="1:27" x14ac:dyDescent="0.2">
      <c r="A127">
        <v>127</v>
      </c>
      <c r="B127" s="8" t="s">
        <v>57</v>
      </c>
      <c r="C127" s="8" t="s">
        <v>29</v>
      </c>
      <c r="D127" s="8" t="s">
        <v>30</v>
      </c>
      <c r="E127" s="8" t="s">
        <v>32</v>
      </c>
      <c r="F127" s="8" t="s">
        <v>35</v>
      </c>
      <c r="G127" s="8">
        <v>55.599299000000002</v>
      </c>
      <c r="H127" s="8">
        <v>-133.157644</v>
      </c>
      <c r="I127" s="9">
        <v>43268</v>
      </c>
      <c r="J127" s="8">
        <v>8</v>
      </c>
      <c r="K127" s="8">
        <v>410</v>
      </c>
      <c r="L127" s="8">
        <v>-1.1000000000000001</v>
      </c>
      <c r="M127" s="8">
        <f t="shared" si="24"/>
        <v>-33.528000000000006</v>
      </c>
      <c r="N127" s="8">
        <v>351</v>
      </c>
      <c r="O127" s="8">
        <v>366</v>
      </c>
      <c r="P127" s="8"/>
      <c r="Q127" s="8"/>
      <c r="R127" s="8">
        <f t="shared" si="36"/>
        <v>59</v>
      </c>
      <c r="S127" s="8">
        <f t="shared" si="37"/>
        <v>44</v>
      </c>
      <c r="T127" s="8">
        <f t="shared" si="38"/>
        <v>15</v>
      </c>
      <c r="U127" s="8">
        <v>288</v>
      </c>
      <c r="W127">
        <f t="shared" si="39"/>
        <v>15</v>
      </c>
      <c r="X127">
        <f t="shared" si="40"/>
        <v>287.60910973055076</v>
      </c>
      <c r="Y127">
        <f t="shared" si="41"/>
        <v>288</v>
      </c>
      <c r="Z127">
        <f t="shared" si="42"/>
        <v>5.2154119923575742E-2</v>
      </c>
      <c r="AA127">
        <f t="shared" si="44"/>
        <v>5.2154119923575742E-2</v>
      </c>
    </row>
    <row r="128" spans="1:27" x14ac:dyDescent="0.2">
      <c r="A128">
        <v>128</v>
      </c>
      <c r="B128" s="8" t="s">
        <v>57</v>
      </c>
      <c r="C128" s="8" t="s">
        <v>29</v>
      </c>
      <c r="D128" s="8" t="s">
        <v>30</v>
      </c>
      <c r="E128" s="8" t="s">
        <v>32</v>
      </c>
      <c r="F128" s="8" t="s">
        <v>35</v>
      </c>
      <c r="G128" s="8">
        <v>55.599299000000002</v>
      </c>
      <c r="H128" s="8">
        <v>-133.157644</v>
      </c>
      <c r="I128" s="9">
        <v>43268</v>
      </c>
      <c r="J128" s="8">
        <v>2</v>
      </c>
      <c r="K128" s="8">
        <v>410</v>
      </c>
      <c r="L128" s="8">
        <v>-1.1000000000000001</v>
      </c>
      <c r="M128" s="8">
        <f t="shared" si="24"/>
        <v>-33.528000000000006</v>
      </c>
      <c r="N128" s="8">
        <v>349</v>
      </c>
      <c r="O128" s="8">
        <v>362</v>
      </c>
      <c r="P128" s="8"/>
      <c r="Q128" s="8"/>
      <c r="R128" s="8">
        <f t="shared" si="36"/>
        <v>61</v>
      </c>
      <c r="S128" s="8">
        <f t="shared" si="37"/>
        <v>48</v>
      </c>
      <c r="T128" s="8">
        <f t="shared" si="38"/>
        <v>13</v>
      </c>
      <c r="U128" s="8">
        <v>290</v>
      </c>
      <c r="W128">
        <f t="shared" si="39"/>
        <v>13</v>
      </c>
      <c r="X128">
        <f t="shared" si="40"/>
        <v>289.70847415980086</v>
      </c>
      <c r="Y128">
        <f t="shared" si="41"/>
        <v>290</v>
      </c>
      <c r="Z128">
        <f t="shared" si="42"/>
        <v>4.487269500038616E-2</v>
      </c>
      <c r="AA128">
        <f t="shared" si="44"/>
        <v>4.487269500038616E-2</v>
      </c>
    </row>
    <row r="129" spans="1:27" x14ac:dyDescent="0.2">
      <c r="A129">
        <v>129</v>
      </c>
      <c r="B129" s="8" t="s">
        <v>57</v>
      </c>
      <c r="C129" s="8" t="s">
        <v>29</v>
      </c>
      <c r="D129" s="8" t="s">
        <v>30</v>
      </c>
      <c r="E129" s="8" t="s">
        <v>32</v>
      </c>
      <c r="F129" s="8" t="s">
        <v>35</v>
      </c>
      <c r="G129" s="8">
        <v>55.599299000000002</v>
      </c>
      <c r="H129" s="8">
        <v>-133.157644</v>
      </c>
      <c r="I129" s="9">
        <v>43268</v>
      </c>
      <c r="J129" s="8">
        <v>11</v>
      </c>
      <c r="K129" s="8">
        <v>410</v>
      </c>
      <c r="L129" s="8">
        <v>-1.1000000000000001</v>
      </c>
      <c r="M129" s="8">
        <f t="shared" si="24"/>
        <v>-33.528000000000006</v>
      </c>
      <c r="N129" s="8">
        <v>350</v>
      </c>
      <c r="O129" s="8">
        <v>375</v>
      </c>
      <c r="P129" s="8"/>
      <c r="Q129" s="8"/>
      <c r="R129" s="8">
        <f t="shared" si="36"/>
        <v>60</v>
      </c>
      <c r="S129" s="8">
        <f t="shared" si="37"/>
        <v>35</v>
      </c>
      <c r="T129" s="8">
        <f t="shared" si="38"/>
        <v>25</v>
      </c>
      <c r="U129" s="8">
        <v>305</v>
      </c>
      <c r="W129">
        <f t="shared" si="39"/>
        <v>25</v>
      </c>
      <c r="X129">
        <f t="shared" si="40"/>
        <v>303.97368307141329</v>
      </c>
      <c r="Y129">
        <f t="shared" si="41"/>
        <v>305</v>
      </c>
      <c r="Z129">
        <f t="shared" si="42"/>
        <v>8.2243961869971113E-2</v>
      </c>
      <c r="AA129">
        <f t="shared" si="44"/>
        <v>8.2243961869971113E-2</v>
      </c>
    </row>
    <row r="130" spans="1:27" x14ac:dyDescent="0.2">
      <c r="A130">
        <v>130</v>
      </c>
      <c r="B130" s="8" t="s">
        <v>57</v>
      </c>
      <c r="C130" s="8" t="s">
        <v>29</v>
      </c>
      <c r="D130" s="8" t="s">
        <v>30</v>
      </c>
      <c r="E130" s="8" t="s">
        <v>32</v>
      </c>
      <c r="F130" s="8" t="s">
        <v>35</v>
      </c>
      <c r="G130" s="8">
        <v>55.599299000000002</v>
      </c>
      <c r="H130" s="8">
        <v>-133.157644</v>
      </c>
      <c r="I130" s="9">
        <v>43268</v>
      </c>
      <c r="J130" s="8">
        <v>3</v>
      </c>
      <c r="K130" s="8">
        <v>410</v>
      </c>
      <c r="L130" s="8">
        <v>-1.1000000000000001</v>
      </c>
      <c r="M130" s="8">
        <f t="shared" si="24"/>
        <v>-33.528000000000006</v>
      </c>
      <c r="N130" s="8">
        <v>357</v>
      </c>
      <c r="O130" s="8">
        <v>368</v>
      </c>
      <c r="P130" s="8"/>
      <c r="Q130" s="8"/>
      <c r="R130" s="8">
        <f t="shared" si="36"/>
        <v>53</v>
      </c>
      <c r="S130" s="8">
        <f t="shared" si="37"/>
        <v>42</v>
      </c>
      <c r="T130" s="8">
        <f t="shared" si="38"/>
        <v>11</v>
      </c>
      <c r="U130" s="8">
        <v>394</v>
      </c>
      <c r="W130">
        <f t="shared" si="39"/>
        <v>11</v>
      </c>
      <c r="X130">
        <f t="shared" si="40"/>
        <v>393.84641676673914</v>
      </c>
      <c r="Y130">
        <f t="shared" si="41"/>
        <v>394</v>
      </c>
      <c r="Z130">
        <f t="shared" si="42"/>
        <v>2.7929668854940727E-2</v>
      </c>
      <c r="AA130">
        <f t="shared" si="44"/>
        <v>2.7929668854940727E-2</v>
      </c>
    </row>
    <row r="131" spans="1:27" x14ac:dyDescent="0.2">
      <c r="A131">
        <v>131</v>
      </c>
      <c r="B131" s="8" t="s">
        <v>57</v>
      </c>
      <c r="C131" s="8" t="s">
        <v>29</v>
      </c>
      <c r="D131" s="8" t="s">
        <v>30</v>
      </c>
      <c r="E131" s="8" t="s">
        <v>32</v>
      </c>
      <c r="F131" s="8" t="s">
        <v>35</v>
      </c>
      <c r="G131" s="8">
        <v>55.599299000000002</v>
      </c>
      <c r="H131" s="8">
        <v>-133.157644</v>
      </c>
      <c r="I131" s="9">
        <v>43268</v>
      </c>
      <c r="J131" s="8">
        <v>9</v>
      </c>
      <c r="K131" s="8">
        <v>410</v>
      </c>
      <c r="L131" s="8">
        <v>-1.1000000000000001</v>
      </c>
      <c r="M131" s="8">
        <f t="shared" ref="M131:M194" si="45">L131*30.48</f>
        <v>-33.528000000000006</v>
      </c>
      <c r="N131" s="8">
        <v>344</v>
      </c>
      <c r="O131" s="8">
        <v>372</v>
      </c>
      <c r="P131" s="8"/>
      <c r="Q131" s="8"/>
      <c r="R131" s="8">
        <f t="shared" si="36"/>
        <v>66</v>
      </c>
      <c r="S131" s="8">
        <f t="shared" si="37"/>
        <v>38</v>
      </c>
      <c r="T131" s="8">
        <f t="shared" si="38"/>
        <v>28</v>
      </c>
      <c r="U131" s="8">
        <v>398</v>
      </c>
      <c r="W131">
        <f t="shared" si="39"/>
        <v>28</v>
      </c>
      <c r="X131">
        <f t="shared" si="40"/>
        <v>397.01385366256426</v>
      </c>
      <c r="Y131">
        <f t="shared" si="41"/>
        <v>398</v>
      </c>
      <c r="Z131">
        <f t="shared" si="42"/>
        <v>7.0526506170230929E-2</v>
      </c>
      <c r="AA131">
        <f t="shared" si="44"/>
        <v>7.0526506170230929E-2</v>
      </c>
    </row>
    <row r="132" spans="1:27" x14ac:dyDescent="0.2">
      <c r="A132">
        <v>132</v>
      </c>
      <c r="B132" s="8" t="s">
        <v>57</v>
      </c>
      <c r="C132" s="8" t="s">
        <v>29</v>
      </c>
      <c r="D132" s="8" t="s">
        <v>30</v>
      </c>
      <c r="E132" s="8" t="s">
        <v>32</v>
      </c>
      <c r="F132" s="8" t="s">
        <v>35</v>
      </c>
      <c r="G132" s="8">
        <v>55.599299000000002</v>
      </c>
      <c r="H132" s="8">
        <v>-133.157644</v>
      </c>
      <c r="I132" s="9">
        <v>43268</v>
      </c>
      <c r="J132" s="8">
        <v>4</v>
      </c>
      <c r="K132" s="8">
        <v>410</v>
      </c>
      <c r="L132" s="8">
        <v>-1.1000000000000001</v>
      </c>
      <c r="M132" s="8">
        <f t="shared" si="45"/>
        <v>-33.528000000000006</v>
      </c>
      <c r="N132" s="8">
        <v>357</v>
      </c>
      <c r="O132" s="8">
        <v>373</v>
      </c>
      <c r="P132" s="8"/>
      <c r="Q132" s="8"/>
      <c r="R132" s="8">
        <f t="shared" si="36"/>
        <v>53</v>
      </c>
      <c r="S132" s="8">
        <f t="shared" si="37"/>
        <v>37</v>
      </c>
      <c r="T132" s="8">
        <f t="shared" si="38"/>
        <v>16</v>
      </c>
      <c r="U132" s="8">
        <v>400</v>
      </c>
      <c r="W132">
        <f t="shared" si="39"/>
        <v>16</v>
      </c>
      <c r="X132">
        <f t="shared" si="40"/>
        <v>399.67987189749749</v>
      </c>
      <c r="Y132">
        <f t="shared" si="41"/>
        <v>400</v>
      </c>
      <c r="Z132">
        <f t="shared" si="42"/>
        <v>4.0032038451271783E-2</v>
      </c>
      <c r="AA132">
        <f t="shared" si="44"/>
        <v>4.0032038451271783E-2</v>
      </c>
    </row>
    <row r="133" spans="1:27" x14ac:dyDescent="0.2">
      <c r="A133">
        <v>133</v>
      </c>
      <c r="B133" s="8" t="s">
        <v>57</v>
      </c>
      <c r="C133" s="8" t="s">
        <v>29</v>
      </c>
      <c r="D133" s="8" t="s">
        <v>30</v>
      </c>
      <c r="E133" s="8" t="s">
        <v>32</v>
      </c>
      <c r="F133" s="8" t="s">
        <v>35</v>
      </c>
      <c r="G133" s="8">
        <v>55.599299000000002</v>
      </c>
      <c r="H133" s="8">
        <v>-133.157644</v>
      </c>
      <c r="I133" s="9">
        <v>43268</v>
      </c>
      <c r="J133" s="8">
        <v>5</v>
      </c>
      <c r="K133" s="8">
        <v>410</v>
      </c>
      <c r="L133" s="8">
        <v>-1.1000000000000001</v>
      </c>
      <c r="M133" s="8">
        <f t="shared" si="45"/>
        <v>-33.528000000000006</v>
      </c>
      <c r="N133" s="8">
        <v>356</v>
      </c>
      <c r="O133" s="8">
        <v>373</v>
      </c>
      <c r="P133" s="8"/>
      <c r="Q133" s="8"/>
      <c r="R133" s="8">
        <f t="shared" si="36"/>
        <v>54</v>
      </c>
      <c r="S133" s="8">
        <f t="shared" si="37"/>
        <v>37</v>
      </c>
      <c r="T133" s="8">
        <f t="shared" si="38"/>
        <v>17</v>
      </c>
      <c r="U133" s="8">
        <v>406</v>
      </c>
      <c r="W133">
        <f t="shared" si="39"/>
        <v>17</v>
      </c>
      <c r="X133">
        <f t="shared" si="40"/>
        <v>405.64393253196823</v>
      </c>
      <c r="Y133">
        <f t="shared" si="41"/>
        <v>406</v>
      </c>
      <c r="Z133">
        <f t="shared" si="42"/>
        <v>4.1908675655244157E-2</v>
      </c>
      <c r="AA133">
        <f t="shared" si="44"/>
        <v>4.1908675655244157E-2</v>
      </c>
    </row>
    <row r="134" spans="1:27" x14ac:dyDescent="0.2">
      <c r="A134">
        <v>134</v>
      </c>
      <c r="B134" s="8" t="s">
        <v>57</v>
      </c>
      <c r="C134" s="8" t="s">
        <v>29</v>
      </c>
      <c r="D134" s="8" t="s">
        <v>30</v>
      </c>
      <c r="E134" s="8" t="s">
        <v>32</v>
      </c>
      <c r="F134" s="8" t="s">
        <v>35</v>
      </c>
      <c r="G134" s="8">
        <v>55.599299000000002</v>
      </c>
      <c r="H134" s="8">
        <v>-133.157644</v>
      </c>
      <c r="I134" s="9">
        <v>43268</v>
      </c>
      <c r="J134" s="8">
        <v>1</v>
      </c>
      <c r="K134" s="8">
        <v>410</v>
      </c>
      <c r="L134" s="8">
        <v>-1.1000000000000001</v>
      </c>
      <c r="M134" s="8">
        <f t="shared" si="45"/>
        <v>-33.528000000000006</v>
      </c>
      <c r="N134" s="8">
        <v>346</v>
      </c>
      <c r="O134" s="8">
        <v>364</v>
      </c>
      <c r="P134" s="8"/>
      <c r="Q134" s="8"/>
      <c r="R134" s="8">
        <f t="shared" si="36"/>
        <v>64</v>
      </c>
      <c r="S134" s="8">
        <f t="shared" si="37"/>
        <v>46</v>
      </c>
      <c r="T134" s="8">
        <f t="shared" si="38"/>
        <v>18</v>
      </c>
      <c r="U134" s="8">
        <v>409</v>
      </c>
      <c r="W134">
        <f t="shared" si="39"/>
        <v>18</v>
      </c>
      <c r="X134">
        <f t="shared" si="40"/>
        <v>408.6037200026451</v>
      </c>
      <c r="Y134">
        <f t="shared" si="41"/>
        <v>409</v>
      </c>
      <c r="Z134">
        <f t="shared" si="42"/>
        <v>4.4052462370835675E-2</v>
      </c>
      <c r="AA134">
        <f t="shared" si="44"/>
        <v>4.4052462370835675E-2</v>
      </c>
    </row>
    <row r="135" spans="1:27" x14ac:dyDescent="0.2">
      <c r="A135">
        <v>135</v>
      </c>
      <c r="B135" s="8" t="s">
        <v>59</v>
      </c>
      <c r="C135" s="8" t="s">
        <v>29</v>
      </c>
      <c r="D135" s="8" t="s">
        <v>30</v>
      </c>
      <c r="E135" s="8" t="s">
        <v>26</v>
      </c>
      <c r="F135" s="8" t="s">
        <v>33</v>
      </c>
      <c r="G135" s="8">
        <v>55.485686999999999</v>
      </c>
      <c r="H135" s="8">
        <v>-133.17444699999999</v>
      </c>
      <c r="I135" s="9">
        <v>43276</v>
      </c>
      <c r="J135" s="8">
        <v>3</v>
      </c>
      <c r="K135" s="8">
        <v>357.5</v>
      </c>
      <c r="L135" s="8">
        <v>-0.41499999999999998</v>
      </c>
      <c r="M135" s="8">
        <f t="shared" si="45"/>
        <v>-12.6492</v>
      </c>
      <c r="N135" s="8">
        <v>321</v>
      </c>
      <c r="O135" s="8">
        <v>327</v>
      </c>
      <c r="P135" s="8"/>
      <c r="Q135" s="8"/>
      <c r="R135" s="8">
        <f t="shared" si="36"/>
        <v>36.5</v>
      </c>
      <c r="S135" s="8">
        <f t="shared" si="37"/>
        <v>30.5</v>
      </c>
      <c r="T135" s="8">
        <f t="shared" si="38"/>
        <v>6</v>
      </c>
      <c r="U135" s="8">
        <v>349</v>
      </c>
      <c r="W135">
        <f t="shared" si="39"/>
        <v>6</v>
      </c>
      <c r="X135">
        <f t="shared" si="40"/>
        <v>348.94842025720652</v>
      </c>
      <c r="Y135">
        <f t="shared" si="41"/>
        <v>349</v>
      </c>
      <c r="Z135">
        <f t="shared" si="42"/>
        <v>1.7194518306107985E-2</v>
      </c>
      <c r="AA135">
        <f t="shared" si="44"/>
        <v>1.7194518306107985E-2</v>
      </c>
    </row>
    <row r="136" spans="1:27" x14ac:dyDescent="0.2">
      <c r="A136">
        <v>136</v>
      </c>
      <c r="B136" s="8" t="s">
        <v>59</v>
      </c>
      <c r="C136" s="8" t="s">
        <v>29</v>
      </c>
      <c r="D136" s="8" t="s">
        <v>30</v>
      </c>
      <c r="E136" s="8" t="s">
        <v>26</v>
      </c>
      <c r="F136" s="8" t="s">
        <v>33</v>
      </c>
      <c r="G136" s="8">
        <v>55.485686999999999</v>
      </c>
      <c r="H136" s="8">
        <v>-133.17444699999999</v>
      </c>
      <c r="I136" s="9">
        <v>43276</v>
      </c>
      <c r="J136" s="8">
        <v>8</v>
      </c>
      <c r="K136" s="8">
        <v>357.5</v>
      </c>
      <c r="L136" s="8">
        <v>-0.41499999999999998</v>
      </c>
      <c r="M136" s="8">
        <f t="shared" si="45"/>
        <v>-12.6492</v>
      </c>
      <c r="N136" s="8">
        <v>313</v>
      </c>
      <c r="O136" s="8">
        <v>321</v>
      </c>
      <c r="P136" s="8"/>
      <c r="Q136" s="8"/>
      <c r="R136" s="8">
        <f t="shared" si="36"/>
        <v>44.5</v>
      </c>
      <c r="S136" s="8">
        <f t="shared" si="37"/>
        <v>36.5</v>
      </c>
      <c r="T136" s="8">
        <f t="shared" si="38"/>
        <v>8</v>
      </c>
      <c r="U136" s="8">
        <v>372</v>
      </c>
      <c r="W136">
        <f t="shared" si="39"/>
        <v>8</v>
      </c>
      <c r="X136">
        <f t="shared" si="40"/>
        <v>371.91396854649059</v>
      </c>
      <c r="Y136">
        <f t="shared" si="41"/>
        <v>372</v>
      </c>
      <c r="Z136">
        <f t="shared" si="42"/>
        <v>2.1510350985916173E-2</v>
      </c>
      <c r="AA136">
        <f t="shared" si="44"/>
        <v>2.1510350985916173E-2</v>
      </c>
    </row>
    <row r="137" spans="1:27" x14ac:dyDescent="0.2">
      <c r="A137">
        <v>137</v>
      </c>
      <c r="B137" s="8" t="s">
        <v>59</v>
      </c>
      <c r="C137" s="8" t="s">
        <v>29</v>
      </c>
      <c r="D137" s="8" t="s">
        <v>30</v>
      </c>
      <c r="E137" s="8" t="s">
        <v>26</v>
      </c>
      <c r="F137" s="8" t="s">
        <v>33</v>
      </c>
      <c r="G137" s="8">
        <v>55.485686999999999</v>
      </c>
      <c r="H137" s="8">
        <v>-133.17444699999999</v>
      </c>
      <c r="I137" s="9">
        <v>43276</v>
      </c>
      <c r="J137" s="8">
        <v>5</v>
      </c>
      <c r="K137" s="8">
        <v>357.5</v>
      </c>
      <c r="L137" s="8">
        <v>-0.41499999999999998</v>
      </c>
      <c r="M137" s="8">
        <f t="shared" si="45"/>
        <v>-12.6492</v>
      </c>
      <c r="N137" s="8">
        <v>323</v>
      </c>
      <c r="O137" s="8">
        <v>339</v>
      </c>
      <c r="P137" s="8"/>
      <c r="Q137" s="8"/>
      <c r="R137" s="8">
        <f t="shared" si="36"/>
        <v>34.5</v>
      </c>
      <c r="S137" s="8">
        <f t="shared" si="37"/>
        <v>18.5</v>
      </c>
      <c r="T137" s="8">
        <f t="shared" si="38"/>
        <v>16</v>
      </c>
      <c r="U137" s="8">
        <v>390</v>
      </c>
      <c r="W137">
        <f t="shared" si="39"/>
        <v>16</v>
      </c>
      <c r="X137">
        <f t="shared" si="40"/>
        <v>389.67165665467638</v>
      </c>
      <c r="Y137">
        <f t="shared" si="41"/>
        <v>390</v>
      </c>
      <c r="Z137">
        <f t="shared" si="42"/>
        <v>4.1060209863246634E-2</v>
      </c>
      <c r="AA137">
        <f t="shared" si="44"/>
        <v>4.1060209863246634E-2</v>
      </c>
    </row>
    <row r="138" spans="1:27" x14ac:dyDescent="0.2">
      <c r="A138">
        <v>138</v>
      </c>
      <c r="B138" s="8" t="s">
        <v>59</v>
      </c>
      <c r="C138" s="8" t="s">
        <v>29</v>
      </c>
      <c r="D138" s="8" t="s">
        <v>30</v>
      </c>
      <c r="E138" s="8" t="s">
        <v>26</v>
      </c>
      <c r="F138" s="8" t="s">
        <v>33</v>
      </c>
      <c r="G138" s="8">
        <v>55.485686999999999</v>
      </c>
      <c r="H138" s="8">
        <v>-133.17444699999999</v>
      </c>
      <c r="I138" s="9">
        <v>43276</v>
      </c>
      <c r="J138" s="8">
        <v>4</v>
      </c>
      <c r="K138" s="8">
        <v>357.5</v>
      </c>
      <c r="L138" s="8">
        <v>-0.41499999999999998</v>
      </c>
      <c r="M138" s="8">
        <f t="shared" si="45"/>
        <v>-12.6492</v>
      </c>
      <c r="N138" s="8">
        <v>324</v>
      </c>
      <c r="O138" s="8">
        <v>330</v>
      </c>
      <c r="P138" s="8"/>
      <c r="Q138" s="8"/>
      <c r="R138" s="8">
        <f t="shared" si="36"/>
        <v>33.5</v>
      </c>
      <c r="S138" s="8">
        <f t="shared" si="37"/>
        <v>27.5</v>
      </c>
      <c r="T138" s="8">
        <f t="shared" si="38"/>
        <v>6</v>
      </c>
      <c r="U138" s="8">
        <v>421</v>
      </c>
      <c r="W138">
        <f t="shared" si="39"/>
        <v>6</v>
      </c>
      <c r="X138">
        <f t="shared" si="40"/>
        <v>420.95724248431691</v>
      </c>
      <c r="Y138">
        <f t="shared" si="41"/>
        <v>421</v>
      </c>
      <c r="Z138">
        <f t="shared" si="42"/>
        <v>1.4253229056211177E-2</v>
      </c>
      <c r="AA138">
        <f t="shared" si="44"/>
        <v>1.4253229056211177E-2</v>
      </c>
    </row>
    <row r="139" spans="1:27" x14ac:dyDescent="0.2">
      <c r="A139">
        <v>139</v>
      </c>
      <c r="B139" s="8" t="s">
        <v>59</v>
      </c>
      <c r="C139" s="8" t="s">
        <v>29</v>
      </c>
      <c r="D139" s="8" t="s">
        <v>30</v>
      </c>
      <c r="E139" s="8" t="s">
        <v>26</v>
      </c>
      <c r="F139" s="8" t="s">
        <v>33</v>
      </c>
      <c r="G139" s="8">
        <v>55.485686999999999</v>
      </c>
      <c r="H139" s="8">
        <v>-133.17444699999999</v>
      </c>
      <c r="I139" s="9">
        <v>43276</v>
      </c>
      <c r="J139" s="8">
        <v>2</v>
      </c>
      <c r="K139" s="8">
        <v>357.5</v>
      </c>
      <c r="L139" s="8">
        <v>-0.41499999999999998</v>
      </c>
      <c r="M139" s="8">
        <f t="shared" si="45"/>
        <v>-12.6492</v>
      </c>
      <c r="N139" s="8">
        <v>320</v>
      </c>
      <c r="O139" s="8">
        <v>323</v>
      </c>
      <c r="P139" s="8"/>
      <c r="Q139" s="8"/>
      <c r="R139" s="8">
        <f t="shared" si="36"/>
        <v>37.5</v>
      </c>
      <c r="S139" s="8">
        <f t="shared" si="37"/>
        <v>34.5</v>
      </c>
      <c r="T139" s="8">
        <f t="shared" si="38"/>
        <v>3</v>
      </c>
      <c r="U139" s="8">
        <v>440</v>
      </c>
      <c r="W139">
        <f t="shared" si="39"/>
        <v>3</v>
      </c>
      <c r="X139">
        <f t="shared" si="40"/>
        <v>439.98977260840962</v>
      </c>
      <c r="Y139">
        <f t="shared" si="41"/>
        <v>440</v>
      </c>
      <c r="Z139">
        <f t="shared" si="42"/>
        <v>6.8183403041733801E-3</v>
      </c>
      <c r="AA139">
        <f t="shared" si="44"/>
        <v>6.8183403041733801E-3</v>
      </c>
    </row>
    <row r="140" spans="1:27" x14ac:dyDescent="0.2">
      <c r="A140">
        <v>140</v>
      </c>
      <c r="B140" s="8" t="s">
        <v>59</v>
      </c>
      <c r="C140" s="8" t="s">
        <v>29</v>
      </c>
      <c r="D140" s="8" t="s">
        <v>30</v>
      </c>
      <c r="E140" s="8" t="s">
        <v>26</v>
      </c>
      <c r="F140" s="8" t="s">
        <v>33</v>
      </c>
      <c r="G140" s="8">
        <v>55.485686999999999</v>
      </c>
      <c r="H140" s="8">
        <v>-133.17444699999999</v>
      </c>
      <c r="I140" s="9">
        <v>43276</v>
      </c>
      <c r="J140" s="8">
        <v>6</v>
      </c>
      <c r="K140" s="8">
        <v>357.5</v>
      </c>
      <c r="L140" s="8">
        <v>-0.41499999999999998</v>
      </c>
      <c r="M140" s="8">
        <f t="shared" si="45"/>
        <v>-12.6492</v>
      </c>
      <c r="N140" s="8">
        <v>315</v>
      </c>
      <c r="O140" s="8">
        <v>322</v>
      </c>
      <c r="P140" s="8"/>
      <c r="Q140" s="8"/>
      <c r="R140" s="8">
        <f t="shared" si="36"/>
        <v>42.5</v>
      </c>
      <c r="S140" s="8">
        <f t="shared" si="37"/>
        <v>35.5</v>
      </c>
      <c r="T140" s="8">
        <f t="shared" si="38"/>
        <v>7</v>
      </c>
      <c r="U140" s="8">
        <v>448</v>
      </c>
      <c r="W140">
        <f t="shared" si="39"/>
        <v>7</v>
      </c>
      <c r="X140">
        <f t="shared" si="40"/>
        <v>447.94530916173238</v>
      </c>
      <c r="Y140">
        <f t="shared" si="41"/>
        <v>448</v>
      </c>
      <c r="Z140">
        <f t="shared" si="42"/>
        <v>1.5626907697949846E-2</v>
      </c>
      <c r="AA140">
        <f t="shared" si="44"/>
        <v>1.5626907697949846E-2</v>
      </c>
    </row>
    <row r="141" spans="1:27" x14ac:dyDescent="0.2">
      <c r="A141">
        <v>141</v>
      </c>
      <c r="B141" s="8" t="s">
        <v>59</v>
      </c>
      <c r="C141" s="8" t="s">
        <v>29</v>
      </c>
      <c r="D141" s="8" t="s">
        <v>30</v>
      </c>
      <c r="E141" s="8" t="s">
        <v>26</v>
      </c>
      <c r="F141" s="8" t="s">
        <v>33</v>
      </c>
      <c r="G141" s="8">
        <v>55.485686999999999</v>
      </c>
      <c r="H141" s="8">
        <v>-133.17444699999999</v>
      </c>
      <c r="I141" s="9">
        <v>43276</v>
      </c>
      <c r="J141" s="8">
        <v>7</v>
      </c>
      <c r="K141" s="8">
        <v>357.5</v>
      </c>
      <c r="L141" s="8">
        <v>-0.41499999999999998</v>
      </c>
      <c r="M141" s="8">
        <f t="shared" si="45"/>
        <v>-12.6492</v>
      </c>
      <c r="N141" s="8">
        <v>311</v>
      </c>
      <c r="O141" s="8">
        <v>323</v>
      </c>
      <c r="P141" s="8"/>
      <c r="Q141" s="8"/>
      <c r="R141" s="8">
        <f t="shared" si="36"/>
        <v>46.5</v>
      </c>
      <c r="S141" s="8">
        <f t="shared" si="37"/>
        <v>34.5</v>
      </c>
      <c r="T141" s="8">
        <f t="shared" si="38"/>
        <v>12</v>
      </c>
      <c r="U141" s="8">
        <v>564</v>
      </c>
      <c r="W141">
        <f t="shared" si="39"/>
        <v>12</v>
      </c>
      <c r="X141">
        <f t="shared" si="40"/>
        <v>563.87232597459501</v>
      </c>
      <c r="Y141">
        <f t="shared" si="41"/>
        <v>564</v>
      </c>
      <c r="Z141">
        <f t="shared" si="42"/>
        <v>2.1281413268968718E-2</v>
      </c>
      <c r="AA141">
        <f t="shared" si="44"/>
        <v>2.1281413268968718E-2</v>
      </c>
    </row>
    <row r="142" spans="1:27" x14ac:dyDescent="0.2">
      <c r="A142">
        <v>142</v>
      </c>
      <c r="B142" s="8" t="s">
        <v>59</v>
      </c>
      <c r="C142" s="8" t="s">
        <v>29</v>
      </c>
      <c r="D142" s="8" t="s">
        <v>30</v>
      </c>
      <c r="E142" s="8" t="s">
        <v>26</v>
      </c>
      <c r="F142" s="8" t="s">
        <v>33</v>
      </c>
      <c r="G142" s="8">
        <v>55.485686999999999</v>
      </c>
      <c r="H142" s="8">
        <v>-133.17444699999999</v>
      </c>
      <c r="I142" s="9">
        <v>43276</v>
      </c>
      <c r="J142" s="8">
        <v>1</v>
      </c>
      <c r="K142" s="8">
        <v>357.5</v>
      </c>
      <c r="L142" s="8">
        <v>-0.41499999999999998</v>
      </c>
      <c r="M142" s="8">
        <f t="shared" si="45"/>
        <v>-12.6492</v>
      </c>
      <c r="N142" s="8">
        <v>316</v>
      </c>
      <c r="O142" s="8">
        <v>318</v>
      </c>
      <c r="P142" s="8"/>
      <c r="Q142" s="8"/>
      <c r="R142" s="8">
        <f t="shared" si="36"/>
        <v>41.5</v>
      </c>
      <c r="S142" s="8">
        <f t="shared" si="37"/>
        <v>39.5</v>
      </c>
      <c r="T142" s="8">
        <f t="shared" si="38"/>
        <v>2</v>
      </c>
      <c r="U142" s="8">
        <v>588</v>
      </c>
      <c r="W142">
        <f t="shared" si="39"/>
        <v>2</v>
      </c>
      <c r="X142">
        <f t="shared" si="40"/>
        <v>587.99659862961789</v>
      </c>
      <c r="Y142">
        <f t="shared" si="41"/>
        <v>588</v>
      </c>
      <c r="Z142">
        <f t="shared" si="42"/>
        <v>3.4013802199896912E-3</v>
      </c>
      <c r="AA142">
        <f t="shared" si="44"/>
        <v>3.4013802199896912E-3</v>
      </c>
    </row>
    <row r="143" spans="1:27" x14ac:dyDescent="0.2">
      <c r="A143">
        <v>143</v>
      </c>
      <c r="B143" s="8" t="s">
        <v>59</v>
      </c>
      <c r="C143" s="8" t="s">
        <v>29</v>
      </c>
      <c r="D143" s="8" t="s">
        <v>30</v>
      </c>
      <c r="E143" s="8" t="s">
        <v>26</v>
      </c>
      <c r="F143" s="8" t="s">
        <v>33</v>
      </c>
      <c r="G143" s="8">
        <v>55.485686999999999</v>
      </c>
      <c r="H143" s="8">
        <v>-133.17444699999999</v>
      </c>
      <c r="I143" s="9">
        <v>43276</v>
      </c>
      <c r="J143" s="8">
        <v>9</v>
      </c>
      <c r="K143" s="8">
        <v>357.5</v>
      </c>
      <c r="L143" s="8">
        <v>-0.41499999999999998</v>
      </c>
      <c r="M143" s="8">
        <f t="shared" si="45"/>
        <v>-12.6492</v>
      </c>
      <c r="N143" s="8">
        <v>300</v>
      </c>
      <c r="O143" s="8">
        <v>321</v>
      </c>
      <c r="P143" s="8"/>
      <c r="Q143" s="8"/>
      <c r="R143" s="8">
        <f t="shared" si="36"/>
        <v>57.5</v>
      </c>
      <c r="S143" s="8">
        <f t="shared" si="37"/>
        <v>36.5</v>
      </c>
      <c r="T143" s="8">
        <f t="shared" si="38"/>
        <v>21</v>
      </c>
      <c r="U143" s="8">
        <v>1453</v>
      </c>
      <c r="W143">
        <f t="shared" si="39"/>
        <v>21</v>
      </c>
      <c r="X143">
        <f t="shared" si="40"/>
        <v>1452.8482370846584</v>
      </c>
      <c r="Y143">
        <f t="shared" si="41"/>
        <v>1453</v>
      </c>
      <c r="Z143">
        <f t="shared" si="42"/>
        <v>1.445436588899293E-2</v>
      </c>
      <c r="AA143">
        <f t="shared" si="44"/>
        <v>1.445436588899293E-2</v>
      </c>
    </row>
    <row r="144" spans="1:27" x14ac:dyDescent="0.2">
      <c r="A144">
        <v>144</v>
      </c>
      <c r="B144" s="8" t="s">
        <v>59</v>
      </c>
      <c r="C144" s="8" t="s">
        <v>29</v>
      </c>
      <c r="D144" s="8" t="s">
        <v>30</v>
      </c>
      <c r="E144" s="8" t="s">
        <v>26</v>
      </c>
      <c r="F144" s="8" t="s">
        <v>33</v>
      </c>
      <c r="G144" s="8">
        <v>55.485686999999999</v>
      </c>
      <c r="H144" s="8">
        <v>-133.17444699999999</v>
      </c>
      <c r="I144" s="9">
        <v>43276</v>
      </c>
      <c r="J144" s="8">
        <v>11</v>
      </c>
      <c r="K144" s="8">
        <v>357.5</v>
      </c>
      <c r="L144" s="8">
        <v>-0.41499999999999998</v>
      </c>
      <c r="M144" s="8">
        <f t="shared" si="45"/>
        <v>-12.6492</v>
      </c>
      <c r="N144" s="8">
        <v>303</v>
      </c>
      <c r="O144" s="8">
        <v>319</v>
      </c>
      <c r="P144" s="8"/>
      <c r="Q144" s="8"/>
      <c r="R144" s="8">
        <f t="shared" ref="R144:R175" si="46">K144-N144</f>
        <v>54.5</v>
      </c>
      <c r="S144" s="8">
        <f t="shared" ref="S144:S175" si="47">K144-O144</f>
        <v>38.5</v>
      </c>
      <c r="T144" s="8">
        <f t="shared" ref="T144:T175" si="48">R144-S144</f>
        <v>16</v>
      </c>
      <c r="U144" s="8">
        <v>1747</v>
      </c>
      <c r="W144">
        <f t="shared" ref="W144:W175" si="49">T144</f>
        <v>16</v>
      </c>
      <c r="X144">
        <f t="shared" ref="X144:X175" si="50">SQRT((Y144^2)-(W144^2))</f>
        <v>1746.9267300032934</v>
      </c>
      <c r="Y144">
        <f t="shared" ref="Y144:Y175" si="51">U144</f>
        <v>1747</v>
      </c>
      <c r="Z144">
        <f t="shared" ref="Z144:Z175" si="52">W144/X144</f>
        <v>9.1589416574843052E-3</v>
      </c>
      <c r="AA144">
        <f t="shared" si="44"/>
        <v>9.1589416574843052E-3</v>
      </c>
    </row>
    <row r="145" spans="1:27" x14ac:dyDescent="0.2">
      <c r="A145">
        <v>145</v>
      </c>
      <c r="B145" s="8" t="s">
        <v>59</v>
      </c>
      <c r="C145" s="8" t="s">
        <v>29</v>
      </c>
      <c r="D145" s="8" t="s">
        <v>30</v>
      </c>
      <c r="E145" s="8" t="s">
        <v>26</v>
      </c>
      <c r="F145" s="8" t="s">
        <v>33</v>
      </c>
      <c r="G145" s="8">
        <v>55.485686999999999</v>
      </c>
      <c r="H145" s="8">
        <v>-133.17444699999999</v>
      </c>
      <c r="I145" s="9">
        <v>43276</v>
      </c>
      <c r="J145" s="8">
        <v>10</v>
      </c>
      <c r="K145" s="8">
        <v>357.5</v>
      </c>
      <c r="L145" s="8">
        <v>-0.41499999999999998</v>
      </c>
      <c r="M145" s="8">
        <f t="shared" si="45"/>
        <v>-12.6492</v>
      </c>
      <c r="N145" s="8">
        <v>295</v>
      </c>
      <c r="O145" s="8">
        <v>329</v>
      </c>
      <c r="P145" s="8"/>
      <c r="Q145" s="8"/>
      <c r="R145" s="8">
        <f t="shared" si="46"/>
        <v>62.5</v>
      </c>
      <c r="S145" s="8">
        <f t="shared" si="47"/>
        <v>28.5</v>
      </c>
      <c r="T145" s="8">
        <f t="shared" si="48"/>
        <v>34</v>
      </c>
      <c r="U145" s="8">
        <v>2097</v>
      </c>
      <c r="W145">
        <f t="shared" si="49"/>
        <v>34</v>
      </c>
      <c r="X145">
        <f t="shared" si="50"/>
        <v>2096.7243500279192</v>
      </c>
      <c r="Y145">
        <f t="shared" si="51"/>
        <v>2097</v>
      </c>
      <c r="Z145">
        <f t="shared" si="52"/>
        <v>1.621577008897105E-2</v>
      </c>
      <c r="AA145">
        <f t="shared" si="44"/>
        <v>1.621577008897105E-2</v>
      </c>
    </row>
    <row r="146" spans="1:27" s="4" customFormat="1" x14ac:dyDescent="0.2">
      <c r="A146" s="4">
        <v>146</v>
      </c>
      <c r="B146" s="4" t="s">
        <v>24</v>
      </c>
      <c r="C146" s="4" t="s">
        <v>25</v>
      </c>
      <c r="D146" s="4" t="s">
        <v>25</v>
      </c>
      <c r="E146" s="4" t="s">
        <v>26</v>
      </c>
      <c r="F146" s="4" t="s">
        <v>27</v>
      </c>
      <c r="G146" s="4">
        <v>55.227691</v>
      </c>
      <c r="H146" s="4">
        <v>-132.97393199999999</v>
      </c>
      <c r="I146" s="5">
        <v>43294</v>
      </c>
      <c r="J146" s="4">
        <v>4</v>
      </c>
      <c r="K146" s="4">
        <v>383.6</v>
      </c>
      <c r="L146" s="4">
        <v>-1.1499999999999999</v>
      </c>
      <c r="M146" s="4">
        <f t="shared" si="45"/>
        <v>-35.052</v>
      </c>
      <c r="N146" s="4">
        <v>303</v>
      </c>
      <c r="O146" s="4">
        <v>303</v>
      </c>
      <c r="R146" s="4">
        <f t="shared" si="46"/>
        <v>80.600000000000023</v>
      </c>
      <c r="S146" s="4">
        <f t="shared" si="47"/>
        <v>80.600000000000023</v>
      </c>
      <c r="T146" s="4">
        <f t="shared" si="48"/>
        <v>0</v>
      </c>
      <c r="U146" s="4">
        <v>9</v>
      </c>
      <c r="W146" s="4">
        <f t="shared" si="49"/>
        <v>0</v>
      </c>
      <c r="X146" s="4">
        <f t="shared" si="50"/>
        <v>9</v>
      </c>
      <c r="Y146" s="4">
        <f t="shared" si="51"/>
        <v>9</v>
      </c>
      <c r="Z146" s="4">
        <f t="shared" si="52"/>
        <v>0</v>
      </c>
    </row>
    <row r="147" spans="1:27" s="4" customFormat="1" x14ac:dyDescent="0.2">
      <c r="A147" s="4">
        <v>147</v>
      </c>
      <c r="B147" s="4" t="s">
        <v>24</v>
      </c>
      <c r="C147" s="4" t="s">
        <v>25</v>
      </c>
      <c r="D147" s="4" t="s">
        <v>25</v>
      </c>
      <c r="E147" s="4" t="s">
        <v>26</v>
      </c>
      <c r="F147" s="4" t="s">
        <v>27</v>
      </c>
      <c r="G147" s="4">
        <v>55.227691</v>
      </c>
      <c r="H147" s="4">
        <v>-132.97393199999999</v>
      </c>
      <c r="I147" s="5">
        <v>43294</v>
      </c>
      <c r="J147" s="4">
        <v>1</v>
      </c>
      <c r="K147" s="4">
        <v>383.6</v>
      </c>
      <c r="L147" s="4">
        <v>-1.1499999999999999</v>
      </c>
      <c r="M147" s="4">
        <f t="shared" si="45"/>
        <v>-35.052</v>
      </c>
      <c r="N147" s="4">
        <v>265</v>
      </c>
      <c r="O147" s="4">
        <v>271</v>
      </c>
      <c r="R147" s="4">
        <f t="shared" si="46"/>
        <v>118.60000000000002</v>
      </c>
      <c r="S147" s="4">
        <f t="shared" si="47"/>
        <v>112.60000000000002</v>
      </c>
      <c r="T147" s="4">
        <f t="shared" si="48"/>
        <v>6</v>
      </c>
      <c r="U147" s="4">
        <v>17</v>
      </c>
      <c r="W147" s="4">
        <f t="shared" si="49"/>
        <v>6</v>
      </c>
      <c r="X147" s="4">
        <f t="shared" si="50"/>
        <v>15.905973720586866</v>
      </c>
      <c r="Y147" s="4">
        <f t="shared" si="51"/>
        <v>17</v>
      </c>
      <c r="Z147" s="4">
        <f t="shared" si="52"/>
        <v>0.37721676807715887</v>
      </c>
    </row>
    <row r="148" spans="1:27" s="4" customFormat="1" x14ac:dyDescent="0.2">
      <c r="A148" s="4">
        <v>148</v>
      </c>
      <c r="B148" s="4" t="s">
        <v>24</v>
      </c>
      <c r="C148" s="4" t="s">
        <v>25</v>
      </c>
      <c r="D148" s="4" t="s">
        <v>25</v>
      </c>
      <c r="E148" s="4" t="s">
        <v>26</v>
      </c>
      <c r="F148" s="4" t="s">
        <v>27</v>
      </c>
      <c r="G148" s="4">
        <v>55.227691</v>
      </c>
      <c r="H148" s="4">
        <v>-132.97393199999999</v>
      </c>
      <c r="I148" s="5">
        <v>43294</v>
      </c>
      <c r="J148" s="4">
        <v>5</v>
      </c>
      <c r="K148" s="4">
        <v>383.6</v>
      </c>
      <c r="L148" s="4">
        <v>-1.1499999999999999</v>
      </c>
      <c r="M148" s="4">
        <f t="shared" si="45"/>
        <v>-35.052</v>
      </c>
      <c r="N148" s="4">
        <v>296</v>
      </c>
      <c r="O148" s="4">
        <v>297</v>
      </c>
      <c r="R148" s="4">
        <f t="shared" si="46"/>
        <v>87.600000000000023</v>
      </c>
      <c r="S148" s="4">
        <f t="shared" si="47"/>
        <v>86.600000000000023</v>
      </c>
      <c r="T148" s="4">
        <f t="shared" si="48"/>
        <v>1</v>
      </c>
      <c r="U148" s="4">
        <v>19</v>
      </c>
      <c r="W148" s="4">
        <f t="shared" si="49"/>
        <v>1</v>
      </c>
      <c r="X148" s="4">
        <f t="shared" si="50"/>
        <v>18.973665961010276</v>
      </c>
      <c r="Y148" s="4">
        <f t="shared" si="51"/>
        <v>19</v>
      </c>
      <c r="Z148" s="4">
        <f t="shared" si="52"/>
        <v>5.2704627669472988E-2</v>
      </c>
    </row>
    <row r="149" spans="1:27" s="4" customFormat="1" x14ac:dyDescent="0.2">
      <c r="A149" s="4">
        <v>149</v>
      </c>
      <c r="B149" s="4" t="s">
        <v>24</v>
      </c>
      <c r="C149" s="4" t="s">
        <v>25</v>
      </c>
      <c r="D149" s="4" t="s">
        <v>25</v>
      </c>
      <c r="E149" s="4" t="s">
        <v>26</v>
      </c>
      <c r="F149" s="4" t="s">
        <v>27</v>
      </c>
      <c r="G149" s="4">
        <v>55.227691</v>
      </c>
      <c r="H149" s="4">
        <v>-132.97393199999999</v>
      </c>
      <c r="I149" s="5">
        <v>43294</v>
      </c>
      <c r="J149" s="4">
        <v>2</v>
      </c>
      <c r="K149" s="4">
        <v>383.6</v>
      </c>
      <c r="L149" s="4">
        <v>-1.1499999999999999</v>
      </c>
      <c r="M149" s="4">
        <f t="shared" si="45"/>
        <v>-35.052</v>
      </c>
      <c r="N149" s="4">
        <v>286</v>
      </c>
      <c r="O149" s="4">
        <v>287</v>
      </c>
      <c r="R149" s="4">
        <f t="shared" si="46"/>
        <v>97.600000000000023</v>
      </c>
      <c r="S149" s="4">
        <f t="shared" si="47"/>
        <v>96.600000000000023</v>
      </c>
      <c r="T149" s="4">
        <f t="shared" si="48"/>
        <v>1</v>
      </c>
      <c r="U149" s="4">
        <v>25</v>
      </c>
      <c r="W149" s="4">
        <f t="shared" si="49"/>
        <v>1</v>
      </c>
      <c r="X149" s="4">
        <f t="shared" si="50"/>
        <v>24.979991993593593</v>
      </c>
      <c r="Y149" s="4">
        <f t="shared" si="51"/>
        <v>25</v>
      </c>
      <c r="Z149" s="4">
        <f t="shared" si="52"/>
        <v>4.0032038451271783E-2</v>
      </c>
    </row>
    <row r="150" spans="1:27" s="4" customFormat="1" x14ac:dyDescent="0.2">
      <c r="A150" s="4">
        <v>150</v>
      </c>
      <c r="B150" s="4" t="s">
        <v>24</v>
      </c>
      <c r="C150" s="4" t="s">
        <v>25</v>
      </c>
      <c r="D150" s="4" t="s">
        <v>25</v>
      </c>
      <c r="E150" s="4" t="s">
        <v>26</v>
      </c>
      <c r="F150" s="4" t="s">
        <v>27</v>
      </c>
      <c r="G150" s="4">
        <v>55.227691</v>
      </c>
      <c r="H150" s="4">
        <v>-132.97393199999999</v>
      </c>
      <c r="I150" s="5">
        <v>43294</v>
      </c>
      <c r="J150" s="4">
        <v>3</v>
      </c>
      <c r="K150" s="4">
        <v>383.6</v>
      </c>
      <c r="L150" s="4">
        <v>-1.1499999999999999</v>
      </c>
      <c r="M150" s="4">
        <f t="shared" si="45"/>
        <v>-35.052</v>
      </c>
      <c r="N150" s="4">
        <v>290</v>
      </c>
      <c r="O150" s="4">
        <v>292</v>
      </c>
      <c r="R150" s="4">
        <f t="shared" si="46"/>
        <v>93.600000000000023</v>
      </c>
      <c r="S150" s="4">
        <f t="shared" si="47"/>
        <v>91.600000000000023</v>
      </c>
      <c r="T150" s="4">
        <f t="shared" si="48"/>
        <v>2</v>
      </c>
      <c r="U150" s="4">
        <v>57</v>
      </c>
      <c r="W150" s="4">
        <f t="shared" si="49"/>
        <v>2</v>
      </c>
      <c r="X150" s="4">
        <f t="shared" si="50"/>
        <v>56.964901474504458</v>
      </c>
      <c r="Y150" s="4">
        <f t="shared" si="51"/>
        <v>57</v>
      </c>
      <c r="Z150" s="4">
        <f t="shared" si="52"/>
        <v>3.5109338351004285E-2</v>
      </c>
    </row>
    <row r="151" spans="1:27" s="4" customFormat="1" x14ac:dyDescent="0.2">
      <c r="A151" s="4">
        <v>151</v>
      </c>
      <c r="B151" s="4" t="s">
        <v>24</v>
      </c>
      <c r="C151" s="4" t="s">
        <v>25</v>
      </c>
      <c r="D151" s="4" t="s">
        <v>25</v>
      </c>
      <c r="E151" s="4" t="s">
        <v>26</v>
      </c>
      <c r="F151" s="4" t="s">
        <v>27</v>
      </c>
      <c r="G151" s="4">
        <v>55.227691</v>
      </c>
      <c r="H151" s="4">
        <v>-132.97393199999999</v>
      </c>
      <c r="I151" s="5">
        <v>43294</v>
      </c>
      <c r="J151" s="4">
        <v>9</v>
      </c>
      <c r="K151" s="4">
        <v>383.6</v>
      </c>
      <c r="L151" s="4">
        <v>-1.1499999999999999</v>
      </c>
      <c r="M151" s="4">
        <f t="shared" si="45"/>
        <v>-35.052</v>
      </c>
      <c r="N151" s="4">
        <v>306</v>
      </c>
      <c r="O151" s="4">
        <v>311</v>
      </c>
      <c r="R151" s="4">
        <f t="shared" si="46"/>
        <v>77.600000000000023</v>
      </c>
      <c r="S151" s="4">
        <f t="shared" si="47"/>
        <v>72.600000000000023</v>
      </c>
      <c r="T151" s="4">
        <f t="shared" si="48"/>
        <v>5</v>
      </c>
      <c r="U151" s="4">
        <v>105</v>
      </c>
      <c r="W151" s="4">
        <f t="shared" si="49"/>
        <v>5</v>
      </c>
      <c r="X151" s="4">
        <f t="shared" si="50"/>
        <v>104.88088481701516</v>
      </c>
      <c r="Y151" s="4">
        <f t="shared" si="51"/>
        <v>105</v>
      </c>
      <c r="Z151" s="4">
        <f t="shared" si="52"/>
        <v>4.7673129462279612E-2</v>
      </c>
      <c r="AA151" s="4">
        <f t="shared" ref="AA151:AA156" si="53">W151/X151</f>
        <v>4.7673129462279612E-2</v>
      </c>
    </row>
    <row r="152" spans="1:27" s="4" customFormat="1" x14ac:dyDescent="0.2">
      <c r="A152" s="4">
        <v>152</v>
      </c>
      <c r="B152" s="4" t="s">
        <v>24</v>
      </c>
      <c r="C152" s="4" t="s">
        <v>25</v>
      </c>
      <c r="D152" s="4" t="s">
        <v>25</v>
      </c>
      <c r="E152" s="4" t="s">
        <v>26</v>
      </c>
      <c r="F152" s="4" t="s">
        <v>27</v>
      </c>
      <c r="G152" s="4">
        <v>55.227691</v>
      </c>
      <c r="H152" s="4">
        <v>-132.97393199999999</v>
      </c>
      <c r="I152" s="5">
        <v>43294</v>
      </c>
      <c r="J152" s="4">
        <v>7</v>
      </c>
      <c r="K152" s="4">
        <v>383.6</v>
      </c>
      <c r="L152" s="4">
        <v>-1.1499999999999999</v>
      </c>
      <c r="M152" s="4">
        <f t="shared" si="45"/>
        <v>-35.052</v>
      </c>
      <c r="N152" s="4">
        <v>306</v>
      </c>
      <c r="O152" s="4">
        <v>310</v>
      </c>
      <c r="R152" s="4">
        <f t="shared" si="46"/>
        <v>77.600000000000023</v>
      </c>
      <c r="S152" s="4">
        <f t="shared" si="47"/>
        <v>73.600000000000023</v>
      </c>
      <c r="T152" s="4">
        <f t="shared" si="48"/>
        <v>4</v>
      </c>
      <c r="U152" s="4">
        <v>123</v>
      </c>
      <c r="W152" s="4">
        <f t="shared" si="49"/>
        <v>4</v>
      </c>
      <c r="X152" s="4">
        <f t="shared" si="50"/>
        <v>122.93494214420895</v>
      </c>
      <c r="Y152" s="4">
        <f t="shared" si="51"/>
        <v>123</v>
      </c>
      <c r="Z152" s="4">
        <f t="shared" si="52"/>
        <v>3.2537535140398054E-2</v>
      </c>
      <c r="AA152" s="4">
        <f t="shared" si="53"/>
        <v>3.2537535140398054E-2</v>
      </c>
    </row>
    <row r="153" spans="1:27" s="4" customFormat="1" x14ac:dyDescent="0.2">
      <c r="A153" s="4">
        <v>153</v>
      </c>
      <c r="B153" s="4" t="s">
        <v>24</v>
      </c>
      <c r="C153" s="4" t="s">
        <v>25</v>
      </c>
      <c r="D153" s="4" t="s">
        <v>25</v>
      </c>
      <c r="E153" s="4" t="s">
        <v>26</v>
      </c>
      <c r="F153" s="4" t="s">
        <v>27</v>
      </c>
      <c r="G153" s="4">
        <v>55.227691</v>
      </c>
      <c r="H153" s="4">
        <v>-132.97393199999999</v>
      </c>
      <c r="I153" s="5">
        <v>43294</v>
      </c>
      <c r="J153" s="4">
        <v>6</v>
      </c>
      <c r="K153" s="4">
        <v>383.6</v>
      </c>
      <c r="L153" s="4">
        <v>-1.1499999999999999</v>
      </c>
      <c r="M153" s="4">
        <f t="shared" si="45"/>
        <v>-35.052</v>
      </c>
      <c r="N153" s="4">
        <v>291</v>
      </c>
      <c r="O153" s="4">
        <v>297</v>
      </c>
      <c r="R153" s="4">
        <f t="shared" si="46"/>
        <v>92.600000000000023</v>
      </c>
      <c r="S153" s="4">
        <f t="shared" si="47"/>
        <v>86.600000000000023</v>
      </c>
      <c r="T153" s="4">
        <f t="shared" si="48"/>
        <v>6</v>
      </c>
      <c r="U153" s="4">
        <v>124</v>
      </c>
      <c r="W153" s="4">
        <f t="shared" si="49"/>
        <v>6</v>
      </c>
      <c r="X153" s="4">
        <f t="shared" si="50"/>
        <v>123.85475364312829</v>
      </c>
      <c r="Y153" s="4">
        <f t="shared" si="51"/>
        <v>124</v>
      </c>
      <c r="Z153" s="4">
        <f t="shared" si="52"/>
        <v>4.8443841059893723E-2</v>
      </c>
      <c r="AA153" s="4">
        <f t="shared" si="53"/>
        <v>4.8443841059893723E-2</v>
      </c>
    </row>
    <row r="154" spans="1:27" s="4" customFormat="1" x14ac:dyDescent="0.2">
      <c r="A154" s="4">
        <v>154</v>
      </c>
      <c r="B154" s="4" t="s">
        <v>24</v>
      </c>
      <c r="C154" s="4" t="s">
        <v>25</v>
      </c>
      <c r="D154" s="4" t="s">
        <v>25</v>
      </c>
      <c r="E154" s="4" t="s">
        <v>26</v>
      </c>
      <c r="F154" s="4" t="s">
        <v>27</v>
      </c>
      <c r="G154" s="4">
        <v>55.227691</v>
      </c>
      <c r="H154" s="4">
        <v>-132.97393199999999</v>
      </c>
      <c r="I154" s="5">
        <v>43294</v>
      </c>
      <c r="J154" s="4">
        <v>8</v>
      </c>
      <c r="K154" s="4">
        <v>383.6</v>
      </c>
      <c r="L154" s="4">
        <v>-1.1499999999999999</v>
      </c>
      <c r="M154" s="4">
        <f t="shared" si="45"/>
        <v>-35.052</v>
      </c>
      <c r="N154" s="4">
        <v>304</v>
      </c>
      <c r="O154" s="4">
        <v>310</v>
      </c>
      <c r="R154" s="4">
        <f t="shared" si="46"/>
        <v>79.600000000000023</v>
      </c>
      <c r="S154" s="4">
        <f t="shared" si="47"/>
        <v>73.600000000000023</v>
      </c>
      <c r="T154" s="4">
        <f t="shared" si="48"/>
        <v>6</v>
      </c>
      <c r="U154" s="4">
        <v>160</v>
      </c>
      <c r="W154" s="4">
        <f t="shared" si="49"/>
        <v>6</v>
      </c>
      <c r="X154" s="4">
        <f t="shared" si="50"/>
        <v>159.88746042138513</v>
      </c>
      <c r="Y154" s="4">
        <f t="shared" si="51"/>
        <v>160</v>
      </c>
      <c r="Z154" s="4">
        <f t="shared" si="52"/>
        <v>3.7526395029272061E-2</v>
      </c>
      <c r="AA154" s="4">
        <f t="shared" si="53"/>
        <v>3.7526395029272061E-2</v>
      </c>
    </row>
    <row r="155" spans="1:27" s="4" customFormat="1" x14ac:dyDescent="0.2">
      <c r="A155" s="4">
        <v>155</v>
      </c>
      <c r="B155" s="4" t="s">
        <v>24</v>
      </c>
      <c r="C155" s="4" t="s">
        <v>25</v>
      </c>
      <c r="D155" s="4" t="s">
        <v>25</v>
      </c>
      <c r="E155" s="4" t="s">
        <v>26</v>
      </c>
      <c r="F155" s="4" t="s">
        <v>27</v>
      </c>
      <c r="G155" s="4">
        <v>55.227691</v>
      </c>
      <c r="H155" s="4">
        <v>-132.97393199999999</v>
      </c>
      <c r="I155" s="5">
        <v>43294</v>
      </c>
      <c r="J155" s="4">
        <v>11</v>
      </c>
      <c r="K155" s="4">
        <v>383.6</v>
      </c>
      <c r="L155" s="4">
        <v>-1.1499999999999999</v>
      </c>
      <c r="M155" s="4">
        <f t="shared" si="45"/>
        <v>-35.052</v>
      </c>
      <c r="N155" s="4">
        <v>308</v>
      </c>
      <c r="O155" s="4">
        <v>317</v>
      </c>
      <c r="R155" s="4">
        <f t="shared" si="46"/>
        <v>75.600000000000023</v>
      </c>
      <c r="S155" s="4">
        <f t="shared" si="47"/>
        <v>66.600000000000023</v>
      </c>
      <c r="T155" s="4">
        <f t="shared" si="48"/>
        <v>9</v>
      </c>
      <c r="U155" s="4">
        <v>258</v>
      </c>
      <c r="W155" s="4">
        <f t="shared" si="49"/>
        <v>9</v>
      </c>
      <c r="X155" s="4">
        <f t="shared" si="50"/>
        <v>257.84297547150669</v>
      </c>
      <c r="Y155" s="4">
        <f t="shared" si="51"/>
        <v>258</v>
      </c>
      <c r="Z155" s="4">
        <f t="shared" si="52"/>
        <v>3.4904964866861607E-2</v>
      </c>
      <c r="AA155" s="4">
        <f t="shared" si="53"/>
        <v>3.4904964866861607E-2</v>
      </c>
    </row>
    <row r="156" spans="1:27" s="4" customFormat="1" x14ac:dyDescent="0.2">
      <c r="A156" s="4">
        <v>156</v>
      </c>
      <c r="B156" s="4" t="s">
        <v>24</v>
      </c>
      <c r="C156" s="4" t="s">
        <v>25</v>
      </c>
      <c r="D156" s="4" t="s">
        <v>25</v>
      </c>
      <c r="E156" s="4" t="s">
        <v>26</v>
      </c>
      <c r="F156" s="4" t="s">
        <v>27</v>
      </c>
      <c r="G156" s="4">
        <v>55.227691</v>
      </c>
      <c r="H156" s="4">
        <v>-132.97393199999999</v>
      </c>
      <c r="I156" s="5">
        <v>43294</v>
      </c>
      <c r="J156" s="4">
        <v>10</v>
      </c>
      <c r="K156" s="4">
        <v>383.6</v>
      </c>
      <c r="L156" s="4">
        <v>-1.1499999999999999</v>
      </c>
      <c r="M156" s="4">
        <f t="shared" si="45"/>
        <v>-35.052</v>
      </c>
      <c r="N156" s="4">
        <v>308</v>
      </c>
      <c r="O156" s="4">
        <v>325</v>
      </c>
      <c r="R156" s="4">
        <f t="shared" si="46"/>
        <v>75.600000000000023</v>
      </c>
      <c r="S156" s="4">
        <f t="shared" si="47"/>
        <v>58.600000000000023</v>
      </c>
      <c r="T156" s="4">
        <f t="shared" si="48"/>
        <v>17</v>
      </c>
      <c r="U156" s="4">
        <v>371</v>
      </c>
      <c r="W156" s="4">
        <f t="shared" si="49"/>
        <v>17</v>
      </c>
      <c r="X156" s="4">
        <f t="shared" si="50"/>
        <v>370.6103074659419</v>
      </c>
      <c r="Y156" s="4">
        <f t="shared" si="51"/>
        <v>371</v>
      </c>
      <c r="Z156" s="4">
        <f t="shared" si="52"/>
        <v>4.5870283846766065E-2</v>
      </c>
      <c r="AA156" s="4">
        <f t="shared" si="53"/>
        <v>4.5870283846766065E-2</v>
      </c>
    </row>
    <row r="157" spans="1:27" s="1" customFormat="1" x14ac:dyDescent="0.2">
      <c r="A157" s="1">
        <v>157</v>
      </c>
      <c r="B157" s="1" t="s">
        <v>36</v>
      </c>
      <c r="C157" s="1" t="s">
        <v>25</v>
      </c>
      <c r="D157" s="1" t="s">
        <v>25</v>
      </c>
      <c r="E157" s="1" t="s">
        <v>26</v>
      </c>
      <c r="F157" s="1" t="s">
        <v>33</v>
      </c>
      <c r="G157" s="1">
        <v>55.084800000000001</v>
      </c>
      <c r="H157" s="1">
        <v>-132.82599999999999</v>
      </c>
      <c r="I157" s="3">
        <v>43323</v>
      </c>
      <c r="J157" s="1">
        <v>9</v>
      </c>
      <c r="K157" s="1">
        <v>426.3</v>
      </c>
      <c r="L157" s="1">
        <v>-1.21</v>
      </c>
      <c r="M157" s="1">
        <f t="shared" si="45"/>
        <v>-36.880800000000001</v>
      </c>
      <c r="N157" s="1">
        <v>363</v>
      </c>
      <c r="O157" s="1">
        <v>366</v>
      </c>
      <c r="R157" s="1">
        <f t="shared" si="46"/>
        <v>63.300000000000011</v>
      </c>
      <c r="S157" s="1">
        <f t="shared" si="47"/>
        <v>60.300000000000011</v>
      </c>
      <c r="T157" s="1">
        <f t="shared" si="48"/>
        <v>3</v>
      </c>
      <c r="U157" s="1">
        <v>13</v>
      </c>
      <c r="W157" s="1">
        <f t="shared" si="49"/>
        <v>3</v>
      </c>
      <c r="X157" s="1">
        <f t="shared" si="50"/>
        <v>12.649110640673518</v>
      </c>
      <c r="Y157" s="1">
        <f t="shared" si="51"/>
        <v>13</v>
      </c>
      <c r="Z157" s="1">
        <f t="shared" si="52"/>
        <v>0.23717082451262844</v>
      </c>
    </row>
    <row r="158" spans="1:27" s="1" customFormat="1" x14ac:dyDescent="0.2">
      <c r="A158" s="1">
        <v>158</v>
      </c>
      <c r="B158" s="1" t="s">
        <v>36</v>
      </c>
      <c r="C158" s="1" t="s">
        <v>25</v>
      </c>
      <c r="D158" s="1" t="s">
        <v>25</v>
      </c>
      <c r="E158" s="1" t="s">
        <v>26</v>
      </c>
      <c r="F158" s="1" t="s">
        <v>33</v>
      </c>
      <c r="G158" s="1">
        <v>55.084800000000001</v>
      </c>
      <c r="H158" s="1">
        <v>-132.82599999999999</v>
      </c>
      <c r="I158" s="3">
        <v>43323</v>
      </c>
      <c r="J158" s="1">
        <v>2</v>
      </c>
      <c r="K158" s="1">
        <v>426.3</v>
      </c>
      <c r="L158" s="1">
        <v>-1.21</v>
      </c>
      <c r="M158" s="1">
        <f t="shared" si="45"/>
        <v>-36.880800000000001</v>
      </c>
      <c r="N158" s="1">
        <v>359</v>
      </c>
      <c r="O158" s="1">
        <v>360</v>
      </c>
      <c r="R158" s="1">
        <f t="shared" si="46"/>
        <v>67.300000000000011</v>
      </c>
      <c r="S158" s="1">
        <f t="shared" si="47"/>
        <v>66.300000000000011</v>
      </c>
      <c r="T158" s="1">
        <f t="shared" si="48"/>
        <v>1</v>
      </c>
      <c r="U158" s="1">
        <v>21</v>
      </c>
      <c r="W158" s="1">
        <f t="shared" si="49"/>
        <v>1</v>
      </c>
      <c r="X158" s="1">
        <f t="shared" si="50"/>
        <v>20.976176963403031</v>
      </c>
      <c r="Y158" s="1">
        <f t="shared" si="51"/>
        <v>21</v>
      </c>
      <c r="Z158" s="1">
        <f t="shared" si="52"/>
        <v>4.7673129462279619E-2</v>
      </c>
    </row>
    <row r="159" spans="1:27" s="1" customFormat="1" x14ac:dyDescent="0.2">
      <c r="A159" s="1">
        <v>159</v>
      </c>
      <c r="B159" s="1" t="s">
        <v>36</v>
      </c>
      <c r="C159" s="1" t="s">
        <v>25</v>
      </c>
      <c r="D159" s="1" t="s">
        <v>25</v>
      </c>
      <c r="E159" s="1" t="s">
        <v>26</v>
      </c>
      <c r="F159" s="1" t="s">
        <v>33</v>
      </c>
      <c r="G159" s="1">
        <v>55.084800000000001</v>
      </c>
      <c r="H159" s="1">
        <v>-132.82599999999999</v>
      </c>
      <c r="I159" s="3">
        <v>43323</v>
      </c>
      <c r="J159" s="1">
        <v>11</v>
      </c>
      <c r="K159" s="1">
        <v>426.3</v>
      </c>
      <c r="L159" s="1">
        <v>-1.21</v>
      </c>
      <c r="M159" s="1">
        <f t="shared" si="45"/>
        <v>-36.880800000000001</v>
      </c>
      <c r="N159" s="1">
        <v>362</v>
      </c>
      <c r="O159" s="1">
        <v>363</v>
      </c>
      <c r="R159" s="1">
        <f t="shared" si="46"/>
        <v>64.300000000000011</v>
      </c>
      <c r="S159" s="1">
        <f t="shared" si="47"/>
        <v>63.300000000000011</v>
      </c>
      <c r="T159" s="1">
        <f t="shared" si="48"/>
        <v>1</v>
      </c>
      <c r="U159" s="1">
        <v>43</v>
      </c>
      <c r="W159" s="1">
        <f t="shared" si="49"/>
        <v>1</v>
      </c>
      <c r="X159" s="1">
        <f t="shared" si="50"/>
        <v>42.988370520409354</v>
      </c>
      <c r="Y159" s="1">
        <f t="shared" si="51"/>
        <v>43</v>
      </c>
      <c r="Z159" s="1">
        <f t="shared" si="52"/>
        <v>2.3262105259961773E-2</v>
      </c>
    </row>
    <row r="160" spans="1:27" s="1" customFormat="1" x14ac:dyDescent="0.2">
      <c r="A160" s="1">
        <v>160</v>
      </c>
      <c r="B160" s="1" t="s">
        <v>36</v>
      </c>
      <c r="C160" s="1" t="s">
        <v>25</v>
      </c>
      <c r="D160" s="1" t="s">
        <v>25</v>
      </c>
      <c r="E160" s="1" t="s">
        <v>26</v>
      </c>
      <c r="F160" s="1" t="s">
        <v>33</v>
      </c>
      <c r="G160" s="1">
        <v>55.084800000000001</v>
      </c>
      <c r="H160" s="1">
        <v>-132.82599999999999</v>
      </c>
      <c r="I160" s="3">
        <v>43323</v>
      </c>
      <c r="J160" s="1">
        <v>10</v>
      </c>
      <c r="K160" s="1">
        <v>426.3</v>
      </c>
      <c r="L160" s="1">
        <v>-1.21</v>
      </c>
      <c r="M160" s="1">
        <f t="shared" si="45"/>
        <v>-36.880800000000001</v>
      </c>
      <c r="N160" s="1">
        <v>363</v>
      </c>
      <c r="O160" s="1">
        <v>365</v>
      </c>
      <c r="R160" s="1">
        <f t="shared" si="46"/>
        <v>63.300000000000011</v>
      </c>
      <c r="S160" s="1">
        <f t="shared" si="47"/>
        <v>61.300000000000011</v>
      </c>
      <c r="T160" s="1">
        <f t="shared" si="48"/>
        <v>2</v>
      </c>
      <c r="U160" s="1">
        <v>46</v>
      </c>
      <c r="W160" s="1">
        <f t="shared" si="49"/>
        <v>2</v>
      </c>
      <c r="X160" s="1">
        <f t="shared" si="50"/>
        <v>45.956501172304229</v>
      </c>
      <c r="Y160" s="1">
        <f t="shared" si="51"/>
        <v>46</v>
      </c>
      <c r="Z160" s="1">
        <f t="shared" si="52"/>
        <v>4.3519413988924463E-2</v>
      </c>
    </row>
    <row r="161" spans="1:28" s="1" customFormat="1" x14ac:dyDescent="0.2">
      <c r="A161" s="1">
        <v>161</v>
      </c>
      <c r="B161" s="1" t="s">
        <v>36</v>
      </c>
      <c r="C161" s="1" t="s">
        <v>25</v>
      </c>
      <c r="D161" s="1" t="s">
        <v>25</v>
      </c>
      <c r="E161" s="1" t="s">
        <v>26</v>
      </c>
      <c r="F161" s="1" t="s">
        <v>33</v>
      </c>
      <c r="G161" s="1">
        <v>55.084800000000001</v>
      </c>
      <c r="H161" s="1">
        <v>-132.82599999999999</v>
      </c>
      <c r="I161" s="3">
        <v>43323</v>
      </c>
      <c r="J161" s="1">
        <v>8</v>
      </c>
      <c r="K161" s="1">
        <v>426.3</v>
      </c>
      <c r="L161" s="1">
        <v>-1.21</v>
      </c>
      <c r="M161" s="1">
        <f t="shared" si="45"/>
        <v>-36.880800000000001</v>
      </c>
      <c r="N161" s="1">
        <v>363</v>
      </c>
      <c r="O161" s="1">
        <v>366</v>
      </c>
      <c r="R161" s="1">
        <f t="shared" si="46"/>
        <v>63.300000000000011</v>
      </c>
      <c r="S161" s="1">
        <f t="shared" si="47"/>
        <v>60.300000000000011</v>
      </c>
      <c r="T161" s="1">
        <f t="shared" si="48"/>
        <v>3</v>
      </c>
      <c r="U161" s="1">
        <v>48</v>
      </c>
      <c r="W161" s="1">
        <f t="shared" si="49"/>
        <v>3</v>
      </c>
      <c r="X161" s="1">
        <f t="shared" si="50"/>
        <v>47.90615826801394</v>
      </c>
      <c r="Y161" s="1">
        <f t="shared" si="51"/>
        <v>48</v>
      </c>
      <c r="Z161" s="1">
        <f t="shared" si="52"/>
        <v>6.262242910851494E-2</v>
      </c>
    </row>
    <row r="162" spans="1:28" s="1" customFormat="1" x14ac:dyDescent="0.2">
      <c r="A162" s="1">
        <v>162</v>
      </c>
      <c r="B162" s="1" t="s">
        <v>36</v>
      </c>
      <c r="C162" s="1" t="s">
        <v>25</v>
      </c>
      <c r="D162" s="1" t="s">
        <v>25</v>
      </c>
      <c r="E162" s="1" t="s">
        <v>26</v>
      </c>
      <c r="F162" s="1" t="s">
        <v>33</v>
      </c>
      <c r="G162" s="1">
        <v>55.084800000000001</v>
      </c>
      <c r="H162" s="1">
        <v>-132.82599999999999</v>
      </c>
      <c r="I162" s="3">
        <v>43323</v>
      </c>
      <c r="J162" s="1">
        <v>4</v>
      </c>
      <c r="K162" s="1">
        <v>426.3</v>
      </c>
      <c r="L162" s="1">
        <v>-1.21</v>
      </c>
      <c r="M162" s="1">
        <f t="shared" si="45"/>
        <v>-36.880800000000001</v>
      </c>
      <c r="N162" s="1">
        <v>363</v>
      </c>
      <c r="O162" s="1">
        <v>365</v>
      </c>
      <c r="R162" s="1">
        <f t="shared" si="46"/>
        <v>63.300000000000011</v>
      </c>
      <c r="S162" s="1">
        <f t="shared" si="47"/>
        <v>61.300000000000011</v>
      </c>
      <c r="T162" s="1">
        <f t="shared" si="48"/>
        <v>2</v>
      </c>
      <c r="U162" s="1">
        <v>51</v>
      </c>
      <c r="W162" s="1">
        <f t="shared" si="49"/>
        <v>2</v>
      </c>
      <c r="X162" s="1">
        <f t="shared" si="50"/>
        <v>50.960769224963627</v>
      </c>
      <c r="Y162" s="1">
        <f t="shared" si="51"/>
        <v>51</v>
      </c>
      <c r="Z162" s="1">
        <f t="shared" si="52"/>
        <v>3.9245875413911148E-2</v>
      </c>
    </row>
    <row r="163" spans="1:28" s="1" customFormat="1" x14ac:dyDescent="0.2">
      <c r="A163" s="1">
        <v>163</v>
      </c>
      <c r="B163" s="1" t="s">
        <v>36</v>
      </c>
      <c r="C163" s="1" t="s">
        <v>25</v>
      </c>
      <c r="D163" s="1" t="s">
        <v>25</v>
      </c>
      <c r="E163" s="1" t="s">
        <v>26</v>
      </c>
      <c r="F163" s="1" t="s">
        <v>33</v>
      </c>
      <c r="G163" s="1">
        <v>55.084800000000001</v>
      </c>
      <c r="H163" s="1">
        <v>-132.82599999999999</v>
      </c>
      <c r="I163" s="3">
        <v>43323</v>
      </c>
      <c r="J163" s="1">
        <v>7</v>
      </c>
      <c r="K163" s="1">
        <v>426.3</v>
      </c>
      <c r="L163" s="1">
        <v>-1.21</v>
      </c>
      <c r="M163" s="1">
        <f t="shared" si="45"/>
        <v>-36.880800000000001</v>
      </c>
      <c r="N163" s="1">
        <v>363</v>
      </c>
      <c r="O163" s="1">
        <v>367</v>
      </c>
      <c r="R163" s="1">
        <f t="shared" si="46"/>
        <v>63.300000000000011</v>
      </c>
      <c r="S163" s="1">
        <f t="shared" si="47"/>
        <v>59.300000000000011</v>
      </c>
      <c r="T163" s="1">
        <f t="shared" si="48"/>
        <v>4</v>
      </c>
      <c r="U163" s="1">
        <v>57</v>
      </c>
      <c r="W163" s="1">
        <f t="shared" si="49"/>
        <v>4</v>
      </c>
      <c r="X163" s="1">
        <f t="shared" si="50"/>
        <v>56.859475903318</v>
      </c>
      <c r="Y163" s="1">
        <f t="shared" si="51"/>
        <v>57</v>
      </c>
      <c r="Z163" s="1">
        <f t="shared" si="52"/>
        <v>7.0348872135252705E-2</v>
      </c>
    </row>
    <row r="164" spans="1:28" s="1" customFormat="1" x14ac:dyDescent="0.2">
      <c r="A164" s="1">
        <v>164</v>
      </c>
      <c r="B164" s="1" t="s">
        <v>36</v>
      </c>
      <c r="C164" s="1" t="s">
        <v>25</v>
      </c>
      <c r="D164" s="1" t="s">
        <v>25</v>
      </c>
      <c r="E164" s="1" t="s">
        <v>26</v>
      </c>
      <c r="F164" s="1" t="s">
        <v>33</v>
      </c>
      <c r="G164" s="1">
        <v>55.084800000000001</v>
      </c>
      <c r="H164" s="1">
        <v>-132.82599999999999</v>
      </c>
      <c r="I164" s="3">
        <v>43323</v>
      </c>
      <c r="J164" s="1">
        <v>6</v>
      </c>
      <c r="K164" s="1">
        <v>426.3</v>
      </c>
      <c r="L164" s="1">
        <v>-1.21</v>
      </c>
      <c r="M164" s="1">
        <f t="shared" si="45"/>
        <v>-36.880800000000001</v>
      </c>
      <c r="N164" s="1">
        <v>363</v>
      </c>
      <c r="O164" s="1">
        <v>368</v>
      </c>
      <c r="R164" s="1">
        <f t="shared" si="46"/>
        <v>63.300000000000011</v>
      </c>
      <c r="S164" s="1">
        <f t="shared" si="47"/>
        <v>58.300000000000011</v>
      </c>
      <c r="T164" s="1">
        <f t="shared" si="48"/>
        <v>5</v>
      </c>
      <c r="U164" s="1">
        <v>71</v>
      </c>
      <c r="W164" s="1">
        <f t="shared" si="49"/>
        <v>5</v>
      </c>
      <c r="X164" s="1">
        <f t="shared" si="50"/>
        <v>70.823724838503097</v>
      </c>
      <c r="Y164" s="1">
        <f t="shared" si="51"/>
        <v>71</v>
      </c>
      <c r="Z164" s="1">
        <f t="shared" si="52"/>
        <v>7.0597811840613131E-2</v>
      </c>
    </row>
    <row r="165" spans="1:28" s="1" customFormat="1" x14ac:dyDescent="0.2">
      <c r="A165" s="1">
        <v>165</v>
      </c>
      <c r="B165" s="1" t="s">
        <v>36</v>
      </c>
      <c r="C165" s="1" t="s">
        <v>25</v>
      </c>
      <c r="D165" s="1" t="s">
        <v>25</v>
      </c>
      <c r="E165" s="1" t="s">
        <v>26</v>
      </c>
      <c r="F165" s="1" t="s">
        <v>33</v>
      </c>
      <c r="G165" s="1">
        <v>55.084800000000001</v>
      </c>
      <c r="H165" s="1">
        <v>-132.82599999999999</v>
      </c>
      <c r="I165" s="3">
        <v>43323</v>
      </c>
      <c r="J165" s="1">
        <v>3</v>
      </c>
      <c r="K165" s="1">
        <v>426.3</v>
      </c>
      <c r="L165" s="1">
        <v>-1.21</v>
      </c>
      <c r="M165" s="1">
        <f t="shared" si="45"/>
        <v>-36.880800000000001</v>
      </c>
      <c r="N165" s="1">
        <v>368</v>
      </c>
      <c r="O165" s="1">
        <v>372</v>
      </c>
      <c r="R165" s="1">
        <f t="shared" si="46"/>
        <v>58.300000000000011</v>
      </c>
      <c r="S165" s="1">
        <f t="shared" si="47"/>
        <v>54.300000000000011</v>
      </c>
      <c r="T165" s="1">
        <f t="shared" si="48"/>
        <v>4</v>
      </c>
      <c r="U165" s="1">
        <v>109</v>
      </c>
      <c r="W165" s="1">
        <f t="shared" si="49"/>
        <v>4</v>
      </c>
      <c r="X165" s="1">
        <f t="shared" si="50"/>
        <v>108.92658077806354</v>
      </c>
      <c r="Y165" s="1">
        <f t="shared" si="51"/>
        <v>109</v>
      </c>
      <c r="Z165" s="1">
        <f t="shared" si="52"/>
        <v>3.6721982563190404E-2</v>
      </c>
      <c r="AA165" s="1">
        <f>W165/X165</f>
        <v>3.6721982563190404E-2</v>
      </c>
    </row>
    <row r="166" spans="1:28" s="1" customFormat="1" x14ac:dyDescent="0.2">
      <c r="A166" s="1">
        <v>166</v>
      </c>
      <c r="B166" s="1" t="s">
        <v>36</v>
      </c>
      <c r="C166" s="1" t="s">
        <v>25</v>
      </c>
      <c r="D166" s="1" t="s">
        <v>25</v>
      </c>
      <c r="E166" s="1" t="s">
        <v>26</v>
      </c>
      <c r="F166" s="1" t="s">
        <v>33</v>
      </c>
      <c r="G166" s="1">
        <v>55.084800000000001</v>
      </c>
      <c r="H166" s="1">
        <v>-132.82599999999999</v>
      </c>
      <c r="I166" s="3">
        <v>43323</v>
      </c>
      <c r="J166" s="1">
        <v>5</v>
      </c>
      <c r="K166" s="1">
        <v>426.3</v>
      </c>
      <c r="L166" s="1">
        <v>-1.21</v>
      </c>
      <c r="M166" s="1">
        <f t="shared" si="45"/>
        <v>-36.880800000000001</v>
      </c>
      <c r="N166" s="1">
        <v>366</v>
      </c>
      <c r="O166" s="1">
        <v>376</v>
      </c>
      <c r="R166" s="1">
        <f t="shared" si="46"/>
        <v>60.300000000000011</v>
      </c>
      <c r="S166" s="1">
        <f t="shared" si="47"/>
        <v>50.300000000000011</v>
      </c>
      <c r="T166" s="1">
        <f t="shared" si="48"/>
        <v>10</v>
      </c>
      <c r="U166" s="1">
        <v>127</v>
      </c>
      <c r="W166" s="1">
        <f t="shared" si="49"/>
        <v>10</v>
      </c>
      <c r="X166" s="1">
        <f t="shared" si="50"/>
        <v>126.60568707605516</v>
      </c>
      <c r="Y166" s="1">
        <f t="shared" si="51"/>
        <v>127</v>
      </c>
      <c r="Z166" s="1">
        <f t="shared" si="52"/>
        <v>7.8985393397002404E-2</v>
      </c>
      <c r="AA166" s="1">
        <f>W166/X166</f>
        <v>7.8985393397002404E-2</v>
      </c>
    </row>
    <row r="167" spans="1:28" s="1" customFormat="1" x14ac:dyDescent="0.2">
      <c r="A167" s="1">
        <v>167</v>
      </c>
      <c r="B167" s="1" t="s">
        <v>36</v>
      </c>
      <c r="C167" s="1" t="s">
        <v>25</v>
      </c>
      <c r="D167" s="1" t="s">
        <v>25</v>
      </c>
      <c r="E167" s="1" t="s">
        <v>26</v>
      </c>
      <c r="F167" s="1" t="s">
        <v>33</v>
      </c>
      <c r="G167" s="1">
        <v>55.084800000000001</v>
      </c>
      <c r="H167" s="1">
        <v>-132.82599999999999</v>
      </c>
      <c r="I167" s="3">
        <v>43323</v>
      </c>
      <c r="J167" s="1">
        <v>1</v>
      </c>
      <c r="K167" s="1">
        <v>426.3</v>
      </c>
      <c r="L167" s="1">
        <v>-1.21</v>
      </c>
      <c r="M167" s="1">
        <f t="shared" si="45"/>
        <v>-36.880800000000001</v>
      </c>
      <c r="N167" s="1">
        <v>362</v>
      </c>
      <c r="O167" s="1">
        <v>370</v>
      </c>
      <c r="R167" s="1">
        <f t="shared" si="46"/>
        <v>64.300000000000011</v>
      </c>
      <c r="S167" s="1">
        <f t="shared" si="47"/>
        <v>56.300000000000011</v>
      </c>
      <c r="T167" s="1">
        <f t="shared" si="48"/>
        <v>8</v>
      </c>
      <c r="U167" s="1">
        <v>160</v>
      </c>
      <c r="W167" s="1">
        <f t="shared" si="49"/>
        <v>8</v>
      </c>
      <c r="X167" s="1">
        <f t="shared" si="50"/>
        <v>159.79987484350542</v>
      </c>
      <c r="Y167" s="1">
        <f t="shared" si="51"/>
        <v>160</v>
      </c>
      <c r="Z167" s="1">
        <f t="shared" si="52"/>
        <v>5.0062617432175889E-2</v>
      </c>
      <c r="AA167" s="1">
        <f>W167/X167</f>
        <v>5.0062617432175889E-2</v>
      </c>
    </row>
    <row r="168" spans="1:28" s="1" customFormat="1" x14ac:dyDescent="0.2">
      <c r="A168" s="1">
        <v>168</v>
      </c>
      <c r="B168" s="1" t="s">
        <v>40</v>
      </c>
      <c r="C168" s="1" t="s">
        <v>25</v>
      </c>
      <c r="D168" s="1" t="s">
        <v>25</v>
      </c>
      <c r="E168" s="1" t="s">
        <v>26</v>
      </c>
      <c r="F168" s="1" t="s">
        <v>33</v>
      </c>
      <c r="G168" s="1">
        <v>55.192860000000003</v>
      </c>
      <c r="H168" s="1">
        <v>-132.9</v>
      </c>
      <c r="I168" s="3">
        <v>43265</v>
      </c>
      <c r="J168" s="1">
        <v>5</v>
      </c>
      <c r="K168" s="1">
        <v>428.18181820000001</v>
      </c>
      <c r="L168" s="1">
        <v>-2.2799999999999998</v>
      </c>
      <c r="M168" s="1">
        <f t="shared" si="45"/>
        <v>-69.494399999999999</v>
      </c>
      <c r="N168" s="1">
        <v>404</v>
      </c>
      <c r="O168" s="1">
        <v>406</v>
      </c>
      <c r="R168" s="1">
        <f t="shared" si="46"/>
        <v>24.181818200000009</v>
      </c>
      <c r="S168" s="1">
        <f t="shared" si="47"/>
        <v>22.181818200000009</v>
      </c>
      <c r="T168" s="1">
        <f t="shared" si="48"/>
        <v>2</v>
      </c>
      <c r="U168" s="1">
        <v>19</v>
      </c>
      <c r="W168" s="1">
        <f t="shared" si="49"/>
        <v>2</v>
      </c>
      <c r="X168" s="1">
        <f t="shared" si="50"/>
        <v>18.894443627691185</v>
      </c>
      <c r="Y168" s="1">
        <f t="shared" si="51"/>
        <v>19</v>
      </c>
      <c r="Z168" s="1">
        <f t="shared" si="52"/>
        <v>0.10585122480499262</v>
      </c>
    </row>
    <row r="169" spans="1:28" s="1" customFormat="1" x14ac:dyDescent="0.2">
      <c r="A169" s="1">
        <v>169</v>
      </c>
      <c r="B169" s="1" t="s">
        <v>40</v>
      </c>
      <c r="C169" s="1" t="s">
        <v>25</v>
      </c>
      <c r="D169" s="1" t="s">
        <v>25</v>
      </c>
      <c r="E169" s="1" t="s">
        <v>26</v>
      </c>
      <c r="F169" s="1" t="s">
        <v>33</v>
      </c>
      <c r="G169" s="1">
        <v>55.192860000000003</v>
      </c>
      <c r="H169" s="1">
        <v>-132.9</v>
      </c>
      <c r="I169" s="3">
        <v>43265</v>
      </c>
      <c r="J169" s="1">
        <v>9</v>
      </c>
      <c r="K169" s="1">
        <v>428.18181820000001</v>
      </c>
      <c r="L169" s="1">
        <v>-2.2799999999999998</v>
      </c>
      <c r="M169" s="1">
        <f t="shared" si="45"/>
        <v>-69.494399999999999</v>
      </c>
      <c r="N169" s="1">
        <v>407</v>
      </c>
      <c r="O169" s="1">
        <v>408</v>
      </c>
      <c r="R169" s="1">
        <f t="shared" si="46"/>
        <v>21.181818200000009</v>
      </c>
      <c r="S169" s="1">
        <f t="shared" si="47"/>
        <v>20.181818200000009</v>
      </c>
      <c r="T169" s="1">
        <f t="shared" si="48"/>
        <v>1</v>
      </c>
      <c r="U169" s="1">
        <v>31</v>
      </c>
      <c r="W169" s="1">
        <f t="shared" si="49"/>
        <v>1</v>
      </c>
      <c r="X169" s="1">
        <f t="shared" si="50"/>
        <v>30.983866769659336</v>
      </c>
      <c r="Y169" s="1">
        <f t="shared" si="51"/>
        <v>31</v>
      </c>
      <c r="Z169" s="1">
        <f t="shared" si="52"/>
        <v>3.2274861218395137E-2</v>
      </c>
    </row>
    <row r="170" spans="1:28" s="4" customFormat="1" x14ac:dyDescent="0.2">
      <c r="A170">
        <v>170</v>
      </c>
      <c r="B170" s="1" t="s">
        <v>40</v>
      </c>
      <c r="C170" s="1" t="s">
        <v>25</v>
      </c>
      <c r="D170" s="1" t="s">
        <v>25</v>
      </c>
      <c r="E170" s="1" t="s">
        <v>26</v>
      </c>
      <c r="F170" s="1" t="s">
        <v>33</v>
      </c>
      <c r="G170" s="1">
        <v>55.192860000000003</v>
      </c>
      <c r="H170" s="1">
        <v>-132.9</v>
      </c>
      <c r="I170" s="3">
        <v>43265</v>
      </c>
      <c r="J170" s="1">
        <v>7</v>
      </c>
      <c r="K170" s="1">
        <v>428.18181820000001</v>
      </c>
      <c r="L170" s="1">
        <v>-2.2799999999999998</v>
      </c>
      <c r="M170" s="1">
        <f t="shared" si="45"/>
        <v>-69.494399999999999</v>
      </c>
      <c r="N170" s="1">
        <v>413</v>
      </c>
      <c r="O170" s="1">
        <v>415</v>
      </c>
      <c r="P170"/>
      <c r="Q170"/>
      <c r="R170">
        <f t="shared" si="46"/>
        <v>15.181818200000009</v>
      </c>
      <c r="S170">
        <f t="shared" si="47"/>
        <v>13.181818200000009</v>
      </c>
      <c r="T170">
        <f t="shared" si="48"/>
        <v>2</v>
      </c>
      <c r="U170" s="1">
        <v>46</v>
      </c>
      <c r="W170">
        <f t="shared" si="49"/>
        <v>2</v>
      </c>
      <c r="X170">
        <f t="shared" si="50"/>
        <v>45.956501172304229</v>
      </c>
      <c r="Y170">
        <f t="shared" si="51"/>
        <v>46</v>
      </c>
      <c r="Z170">
        <f t="shared" si="52"/>
        <v>4.3519413988924463E-2</v>
      </c>
      <c r="AA170"/>
      <c r="AB170"/>
    </row>
    <row r="171" spans="1:28" s="4" customFormat="1" x14ac:dyDescent="0.2">
      <c r="A171">
        <v>171</v>
      </c>
      <c r="B171" s="1" t="s">
        <v>40</v>
      </c>
      <c r="C171" s="1" t="s">
        <v>25</v>
      </c>
      <c r="D171" s="1" t="s">
        <v>25</v>
      </c>
      <c r="E171" s="1" t="s">
        <v>26</v>
      </c>
      <c r="F171" s="1" t="s">
        <v>33</v>
      </c>
      <c r="G171" s="1">
        <v>55.192860000000003</v>
      </c>
      <c r="H171" s="1">
        <v>-132.9</v>
      </c>
      <c r="I171" s="3">
        <v>43265</v>
      </c>
      <c r="J171" s="1">
        <v>8</v>
      </c>
      <c r="K171" s="1">
        <v>428.18181820000001</v>
      </c>
      <c r="L171" s="1">
        <v>-2.2799999999999998</v>
      </c>
      <c r="M171" s="1">
        <f t="shared" si="45"/>
        <v>-69.494399999999999</v>
      </c>
      <c r="N171" s="1">
        <v>413</v>
      </c>
      <c r="O171" s="1">
        <v>420</v>
      </c>
      <c r="P171"/>
      <c r="Q171"/>
      <c r="R171">
        <f t="shared" si="46"/>
        <v>15.181818200000009</v>
      </c>
      <c r="S171">
        <f t="shared" si="47"/>
        <v>8.1818182000000093</v>
      </c>
      <c r="T171">
        <f t="shared" si="48"/>
        <v>7</v>
      </c>
      <c r="U171" s="1">
        <v>106</v>
      </c>
      <c r="W171">
        <f t="shared" si="49"/>
        <v>7</v>
      </c>
      <c r="X171">
        <f t="shared" si="50"/>
        <v>105.76861538282516</v>
      </c>
      <c r="Y171">
        <f t="shared" si="51"/>
        <v>106</v>
      </c>
      <c r="Z171">
        <f t="shared" si="52"/>
        <v>6.6182203243029966E-2</v>
      </c>
      <c r="AA171">
        <f t="shared" ref="AA171:AA189" si="54">W171/X171</f>
        <v>6.6182203243029966E-2</v>
      </c>
      <c r="AB171"/>
    </row>
    <row r="172" spans="1:28" s="4" customFormat="1" x14ac:dyDescent="0.2">
      <c r="A172">
        <v>172</v>
      </c>
      <c r="B172" s="1" t="s">
        <v>40</v>
      </c>
      <c r="C172" s="1" t="s">
        <v>25</v>
      </c>
      <c r="D172" s="1" t="s">
        <v>25</v>
      </c>
      <c r="E172" s="1" t="s">
        <v>26</v>
      </c>
      <c r="F172" s="1" t="s">
        <v>33</v>
      </c>
      <c r="G172" s="1">
        <v>55.192860000000003</v>
      </c>
      <c r="H172" s="1">
        <v>-132.9</v>
      </c>
      <c r="I172" s="3">
        <v>43265</v>
      </c>
      <c r="J172" s="1">
        <v>6</v>
      </c>
      <c r="K172" s="1">
        <v>428.18181820000001</v>
      </c>
      <c r="L172" s="1">
        <v>-2.2799999999999998</v>
      </c>
      <c r="M172" s="1">
        <f t="shared" si="45"/>
        <v>-69.494399999999999</v>
      </c>
      <c r="N172" s="1">
        <v>404</v>
      </c>
      <c r="O172" s="1">
        <v>410</v>
      </c>
      <c r="P172"/>
      <c r="Q172"/>
      <c r="R172">
        <f t="shared" si="46"/>
        <v>24.181818200000009</v>
      </c>
      <c r="S172">
        <f t="shared" si="47"/>
        <v>18.181818200000009</v>
      </c>
      <c r="T172">
        <f t="shared" si="48"/>
        <v>6</v>
      </c>
      <c r="U172" s="1">
        <v>109</v>
      </c>
      <c r="W172">
        <f t="shared" si="49"/>
        <v>6</v>
      </c>
      <c r="X172">
        <f t="shared" si="50"/>
        <v>108.83473710171766</v>
      </c>
      <c r="Y172">
        <f t="shared" si="51"/>
        <v>109</v>
      </c>
      <c r="Z172">
        <f t="shared" si="52"/>
        <v>5.512945737528966E-2</v>
      </c>
      <c r="AA172">
        <f t="shared" si="54"/>
        <v>5.512945737528966E-2</v>
      </c>
      <c r="AB172"/>
    </row>
    <row r="173" spans="1:28" s="4" customFormat="1" x14ac:dyDescent="0.2">
      <c r="A173">
        <v>173</v>
      </c>
      <c r="B173" s="1" t="s">
        <v>40</v>
      </c>
      <c r="C173" s="1" t="s">
        <v>25</v>
      </c>
      <c r="D173" s="1" t="s">
        <v>25</v>
      </c>
      <c r="E173" s="1" t="s">
        <v>26</v>
      </c>
      <c r="F173" s="1" t="s">
        <v>33</v>
      </c>
      <c r="G173" s="1">
        <v>55.192860000000003</v>
      </c>
      <c r="H173" s="1">
        <v>-132.9</v>
      </c>
      <c r="I173" s="3">
        <v>43265</v>
      </c>
      <c r="J173" s="1">
        <v>2</v>
      </c>
      <c r="K173" s="1">
        <v>428.18181820000001</v>
      </c>
      <c r="L173" s="1">
        <v>-2.2799999999999998</v>
      </c>
      <c r="M173" s="1">
        <f t="shared" si="45"/>
        <v>-69.494399999999999</v>
      </c>
      <c r="N173" s="1">
        <v>383</v>
      </c>
      <c r="O173" s="1">
        <v>390</v>
      </c>
      <c r="P173"/>
      <c r="Q173"/>
      <c r="R173">
        <f t="shared" si="46"/>
        <v>45.181818200000009</v>
      </c>
      <c r="S173">
        <f t="shared" si="47"/>
        <v>38.181818200000009</v>
      </c>
      <c r="T173">
        <f t="shared" si="48"/>
        <v>7</v>
      </c>
      <c r="U173" s="1">
        <v>110</v>
      </c>
      <c r="W173">
        <f t="shared" si="49"/>
        <v>7</v>
      </c>
      <c r="X173">
        <f t="shared" si="50"/>
        <v>109.77704678119193</v>
      </c>
      <c r="Y173">
        <f t="shared" si="51"/>
        <v>110</v>
      </c>
      <c r="Z173">
        <f t="shared" si="52"/>
        <v>6.3765606793489624E-2</v>
      </c>
      <c r="AA173">
        <f t="shared" si="54"/>
        <v>6.3765606793489624E-2</v>
      </c>
      <c r="AB173"/>
    </row>
    <row r="174" spans="1:28" s="4" customFormat="1" x14ac:dyDescent="0.2">
      <c r="A174">
        <v>174</v>
      </c>
      <c r="B174" s="1" t="s">
        <v>40</v>
      </c>
      <c r="C174" s="1" t="s">
        <v>25</v>
      </c>
      <c r="D174" s="1" t="s">
        <v>25</v>
      </c>
      <c r="E174" s="1" t="s">
        <v>26</v>
      </c>
      <c r="F174" s="1" t="s">
        <v>33</v>
      </c>
      <c r="G174" s="1">
        <v>55.192860000000003</v>
      </c>
      <c r="H174" s="1">
        <v>-132.9</v>
      </c>
      <c r="I174" s="3">
        <v>43265</v>
      </c>
      <c r="J174" s="1">
        <v>10</v>
      </c>
      <c r="K174" s="1">
        <v>428.18181820000001</v>
      </c>
      <c r="L174" s="1">
        <v>-2.2799999999999998</v>
      </c>
      <c r="M174" s="1">
        <f t="shared" si="45"/>
        <v>-69.494399999999999</v>
      </c>
      <c r="N174" s="1">
        <v>400</v>
      </c>
      <c r="O174" s="1">
        <v>408</v>
      </c>
      <c r="P174"/>
      <c r="Q174"/>
      <c r="R174">
        <f t="shared" si="46"/>
        <v>28.181818200000009</v>
      </c>
      <c r="S174">
        <f t="shared" si="47"/>
        <v>20.181818200000009</v>
      </c>
      <c r="T174">
        <f t="shared" si="48"/>
        <v>8</v>
      </c>
      <c r="U174" s="1">
        <v>111</v>
      </c>
      <c r="W174">
        <f t="shared" si="49"/>
        <v>8</v>
      </c>
      <c r="X174">
        <f t="shared" si="50"/>
        <v>110.71133636624572</v>
      </c>
      <c r="Y174">
        <f t="shared" si="51"/>
        <v>111</v>
      </c>
      <c r="Z174">
        <f t="shared" si="52"/>
        <v>7.225998946968798E-2</v>
      </c>
      <c r="AA174">
        <f t="shared" si="54"/>
        <v>7.225998946968798E-2</v>
      </c>
      <c r="AB174"/>
    </row>
    <row r="175" spans="1:28" s="4" customFormat="1" x14ac:dyDescent="0.2">
      <c r="A175">
        <v>175</v>
      </c>
      <c r="B175" s="1" t="s">
        <v>40</v>
      </c>
      <c r="C175" s="1" t="s">
        <v>25</v>
      </c>
      <c r="D175" s="1" t="s">
        <v>25</v>
      </c>
      <c r="E175" s="1" t="s">
        <v>26</v>
      </c>
      <c r="F175" s="1" t="s">
        <v>33</v>
      </c>
      <c r="G175" s="1">
        <v>55.192860000000003</v>
      </c>
      <c r="H175" s="1">
        <v>-132.9</v>
      </c>
      <c r="I175" s="3">
        <v>43265</v>
      </c>
      <c r="J175" s="1">
        <v>3</v>
      </c>
      <c r="K175" s="1">
        <v>428.18181820000001</v>
      </c>
      <c r="L175" s="1">
        <v>-2.2799999999999998</v>
      </c>
      <c r="M175" s="1">
        <f t="shared" si="45"/>
        <v>-69.494399999999999</v>
      </c>
      <c r="N175" s="1">
        <v>385</v>
      </c>
      <c r="O175" s="1">
        <v>390</v>
      </c>
      <c r="P175"/>
      <c r="Q175"/>
      <c r="R175">
        <f t="shared" si="46"/>
        <v>43.181818200000009</v>
      </c>
      <c r="S175">
        <f t="shared" si="47"/>
        <v>38.181818200000009</v>
      </c>
      <c r="T175">
        <f t="shared" si="48"/>
        <v>5</v>
      </c>
      <c r="U175" s="1">
        <v>115</v>
      </c>
      <c r="W175">
        <f t="shared" si="49"/>
        <v>5</v>
      </c>
      <c r="X175">
        <f t="shared" si="50"/>
        <v>114.89125293076057</v>
      </c>
      <c r="Y175">
        <f t="shared" si="51"/>
        <v>115</v>
      </c>
      <c r="Z175">
        <f t="shared" si="52"/>
        <v>4.3519413988924463E-2</v>
      </c>
      <c r="AA175">
        <f t="shared" si="54"/>
        <v>4.3519413988924463E-2</v>
      </c>
      <c r="AB175"/>
    </row>
    <row r="176" spans="1:28" s="4" customFormat="1" x14ac:dyDescent="0.2">
      <c r="A176">
        <v>176</v>
      </c>
      <c r="B176" s="1" t="s">
        <v>40</v>
      </c>
      <c r="C176" s="1" t="s">
        <v>25</v>
      </c>
      <c r="D176" s="1" t="s">
        <v>25</v>
      </c>
      <c r="E176" s="1" t="s">
        <v>26</v>
      </c>
      <c r="F176" s="1" t="s">
        <v>33</v>
      </c>
      <c r="G176" s="1">
        <v>55.192860000000003</v>
      </c>
      <c r="H176" s="1">
        <v>-132.9</v>
      </c>
      <c r="I176" s="3">
        <v>43265</v>
      </c>
      <c r="J176" s="1">
        <v>4</v>
      </c>
      <c r="K176" s="1">
        <v>428.18181820000001</v>
      </c>
      <c r="L176" s="1">
        <v>-2.2799999999999998</v>
      </c>
      <c r="M176" s="1">
        <f t="shared" si="45"/>
        <v>-69.494399999999999</v>
      </c>
      <c r="N176" s="1">
        <v>396</v>
      </c>
      <c r="O176" s="1">
        <v>400</v>
      </c>
      <c r="P176"/>
      <c r="Q176"/>
      <c r="R176">
        <f t="shared" ref="R176:R207" si="55">K176-N176</f>
        <v>32.181818200000009</v>
      </c>
      <c r="S176">
        <f t="shared" ref="S176:S207" si="56">K176-O176</f>
        <v>28.181818200000009</v>
      </c>
      <c r="T176">
        <f t="shared" ref="T176:T207" si="57">R176-S176</f>
        <v>4</v>
      </c>
      <c r="U176" s="1">
        <v>126</v>
      </c>
      <c r="W176">
        <f t="shared" ref="W176:W207" si="58">T176</f>
        <v>4</v>
      </c>
      <c r="X176">
        <f t="shared" ref="X176:X207" si="59">SQRT((Y176^2)-(W176^2))</f>
        <v>125.93649193144932</v>
      </c>
      <c r="Y176">
        <f t="shared" ref="Y176:Y207" si="60">U176</f>
        <v>126</v>
      </c>
      <c r="Z176">
        <f t="shared" ref="Z176:Z207" si="61">W176/X176</f>
        <v>3.1762040840214202E-2</v>
      </c>
      <c r="AA176">
        <f t="shared" si="54"/>
        <v>3.1762040840214202E-2</v>
      </c>
      <c r="AB176"/>
    </row>
    <row r="177" spans="1:28" s="4" customFormat="1" x14ac:dyDescent="0.2">
      <c r="A177">
        <v>177</v>
      </c>
      <c r="B177" s="1" t="s">
        <v>40</v>
      </c>
      <c r="C177" s="1" t="s">
        <v>25</v>
      </c>
      <c r="D177" s="1" t="s">
        <v>25</v>
      </c>
      <c r="E177" s="1" t="s">
        <v>26</v>
      </c>
      <c r="F177" s="1" t="s">
        <v>33</v>
      </c>
      <c r="G177" s="1">
        <v>55.192860000000003</v>
      </c>
      <c r="H177" s="1">
        <v>-132.9</v>
      </c>
      <c r="I177" s="3">
        <v>43265</v>
      </c>
      <c r="J177" s="1">
        <v>11</v>
      </c>
      <c r="K177" s="1">
        <v>428.18181820000001</v>
      </c>
      <c r="L177" s="1">
        <v>-2.2799999999999998</v>
      </c>
      <c r="M177" s="1">
        <f t="shared" si="45"/>
        <v>-69.494399999999999</v>
      </c>
      <c r="N177" s="1">
        <v>400</v>
      </c>
      <c r="O177" s="1">
        <v>406</v>
      </c>
      <c r="P177"/>
      <c r="Q177"/>
      <c r="R177">
        <f t="shared" si="55"/>
        <v>28.181818200000009</v>
      </c>
      <c r="S177">
        <f t="shared" si="56"/>
        <v>22.181818200000009</v>
      </c>
      <c r="T177">
        <f t="shared" si="57"/>
        <v>6</v>
      </c>
      <c r="U177" s="1">
        <v>132</v>
      </c>
      <c r="W177">
        <f t="shared" si="58"/>
        <v>6</v>
      </c>
      <c r="X177">
        <f t="shared" si="59"/>
        <v>131.86356585501545</v>
      </c>
      <c r="Y177">
        <f t="shared" si="60"/>
        <v>132</v>
      </c>
      <c r="Z177">
        <f t="shared" si="61"/>
        <v>4.5501575519329013E-2</v>
      </c>
      <c r="AA177">
        <f t="shared" si="54"/>
        <v>4.5501575519329013E-2</v>
      </c>
      <c r="AB177"/>
    </row>
    <row r="178" spans="1:28" s="4" customFormat="1" x14ac:dyDescent="0.2">
      <c r="A178">
        <v>178</v>
      </c>
      <c r="B178" s="1" t="s">
        <v>40</v>
      </c>
      <c r="C178" s="1" t="s">
        <v>25</v>
      </c>
      <c r="D178" s="1" t="s">
        <v>25</v>
      </c>
      <c r="E178" s="1" t="s">
        <v>26</v>
      </c>
      <c r="F178" s="1" t="s">
        <v>33</v>
      </c>
      <c r="G178" s="1">
        <v>55.192860000000003</v>
      </c>
      <c r="H178" s="1">
        <v>-132.9</v>
      </c>
      <c r="I178" s="3">
        <v>43265</v>
      </c>
      <c r="J178" s="1">
        <v>1</v>
      </c>
      <c r="K178" s="1">
        <v>428.18181820000001</v>
      </c>
      <c r="L178" s="1">
        <v>-2.2799999999999998</v>
      </c>
      <c r="M178" s="1">
        <f t="shared" si="45"/>
        <v>-69.494399999999999</v>
      </c>
      <c r="N178" s="1">
        <v>380</v>
      </c>
      <c r="O178" s="1">
        <v>386</v>
      </c>
      <c r="P178"/>
      <c r="Q178"/>
      <c r="R178">
        <f t="shared" si="55"/>
        <v>48.181818200000009</v>
      </c>
      <c r="S178">
        <f t="shared" si="56"/>
        <v>42.181818200000009</v>
      </c>
      <c r="T178">
        <f t="shared" si="57"/>
        <v>6</v>
      </c>
      <c r="U178" s="1">
        <v>143</v>
      </c>
      <c r="W178">
        <f t="shared" si="58"/>
        <v>6</v>
      </c>
      <c r="X178">
        <f t="shared" si="59"/>
        <v>142.87407042567241</v>
      </c>
      <c r="Y178">
        <f t="shared" si="60"/>
        <v>143</v>
      </c>
      <c r="Z178">
        <f t="shared" si="61"/>
        <v>4.1995023884487066E-2</v>
      </c>
      <c r="AA178">
        <f t="shared" si="54"/>
        <v>4.1995023884487066E-2</v>
      </c>
      <c r="AB178"/>
    </row>
    <row r="179" spans="1:28" x14ac:dyDescent="0.2">
      <c r="A179">
        <v>179</v>
      </c>
      <c r="B179" s="1" t="s">
        <v>46</v>
      </c>
      <c r="C179" s="1" t="s">
        <v>25</v>
      </c>
      <c r="D179" s="1" t="s">
        <v>25</v>
      </c>
      <c r="E179" s="1" t="s">
        <v>26</v>
      </c>
      <c r="F179" s="1" t="s">
        <v>35</v>
      </c>
      <c r="G179" s="1">
        <v>55.21407</v>
      </c>
      <c r="H179" s="1">
        <v>-132.84723299999999</v>
      </c>
      <c r="I179" s="3">
        <v>43267</v>
      </c>
      <c r="J179" s="1">
        <v>10</v>
      </c>
      <c r="K179" s="1">
        <v>358.7</v>
      </c>
      <c r="L179" s="1">
        <f t="shared" ref="L179:L189" si="62">(-0.88)*0.82</f>
        <v>-0.72159999999999991</v>
      </c>
      <c r="M179" s="1">
        <f t="shared" si="45"/>
        <v>-21.994367999999998</v>
      </c>
      <c r="N179" s="1">
        <v>327</v>
      </c>
      <c r="O179" s="1">
        <v>331</v>
      </c>
      <c r="R179">
        <f t="shared" si="55"/>
        <v>31.699999999999989</v>
      </c>
      <c r="S179">
        <f t="shared" si="56"/>
        <v>27.699999999999989</v>
      </c>
      <c r="T179">
        <f t="shared" si="57"/>
        <v>4</v>
      </c>
      <c r="U179" s="1">
        <v>117</v>
      </c>
      <c r="W179">
        <f t="shared" si="58"/>
        <v>4</v>
      </c>
      <c r="X179">
        <f t="shared" si="59"/>
        <v>116.93160394008115</v>
      </c>
      <c r="Y179">
        <f t="shared" si="60"/>
        <v>117</v>
      </c>
      <c r="Z179">
        <f t="shared" si="61"/>
        <v>3.4208031577585354E-2</v>
      </c>
      <c r="AA179">
        <f t="shared" si="54"/>
        <v>3.4208031577585354E-2</v>
      </c>
    </row>
    <row r="180" spans="1:28" x14ac:dyDescent="0.2">
      <c r="A180">
        <v>180</v>
      </c>
      <c r="B180" s="1" t="s">
        <v>46</v>
      </c>
      <c r="C180" s="1" t="s">
        <v>25</v>
      </c>
      <c r="D180" s="1" t="s">
        <v>25</v>
      </c>
      <c r="E180" s="1" t="s">
        <v>26</v>
      </c>
      <c r="F180" s="1" t="s">
        <v>35</v>
      </c>
      <c r="G180" s="1">
        <v>55.21407</v>
      </c>
      <c r="H180" s="1">
        <v>-132.84723299999999</v>
      </c>
      <c r="I180" s="3">
        <v>43267</v>
      </c>
      <c r="J180" s="1">
        <v>7</v>
      </c>
      <c r="K180" s="1">
        <v>358.7</v>
      </c>
      <c r="L180" s="1">
        <f t="shared" si="62"/>
        <v>-0.72159999999999991</v>
      </c>
      <c r="M180" s="1">
        <f t="shared" si="45"/>
        <v>-21.994367999999998</v>
      </c>
      <c r="N180" s="1">
        <v>305</v>
      </c>
      <c r="O180" s="1">
        <v>312</v>
      </c>
      <c r="R180">
        <f t="shared" si="55"/>
        <v>53.699999999999989</v>
      </c>
      <c r="S180">
        <f t="shared" si="56"/>
        <v>46.699999999999989</v>
      </c>
      <c r="T180">
        <f t="shared" si="57"/>
        <v>7</v>
      </c>
      <c r="U180" s="1">
        <v>155</v>
      </c>
      <c r="W180">
        <f t="shared" si="58"/>
        <v>7</v>
      </c>
      <c r="X180">
        <f t="shared" si="59"/>
        <v>154.84185480676729</v>
      </c>
      <c r="Y180">
        <f t="shared" si="60"/>
        <v>155</v>
      </c>
      <c r="Z180">
        <f t="shared" si="61"/>
        <v>4.5207415067040832E-2</v>
      </c>
      <c r="AA180">
        <f t="shared" si="54"/>
        <v>4.5207415067040832E-2</v>
      </c>
    </row>
    <row r="181" spans="1:28" x14ac:dyDescent="0.2">
      <c r="A181">
        <v>181</v>
      </c>
      <c r="B181" s="1" t="s">
        <v>46</v>
      </c>
      <c r="C181" s="1" t="s">
        <v>25</v>
      </c>
      <c r="D181" s="1" t="s">
        <v>25</v>
      </c>
      <c r="E181" s="1" t="s">
        <v>26</v>
      </c>
      <c r="F181" s="1" t="s">
        <v>35</v>
      </c>
      <c r="G181" s="1">
        <v>55.21407</v>
      </c>
      <c r="H181" s="1">
        <v>-132.84723299999999</v>
      </c>
      <c r="I181" s="3">
        <v>43267</v>
      </c>
      <c r="J181" s="1">
        <v>11</v>
      </c>
      <c r="K181" s="1">
        <v>358.7</v>
      </c>
      <c r="L181" s="1">
        <f t="shared" si="62"/>
        <v>-0.72159999999999991</v>
      </c>
      <c r="M181" s="1">
        <f t="shared" si="45"/>
        <v>-21.994367999999998</v>
      </c>
      <c r="N181" s="1">
        <v>330</v>
      </c>
      <c r="O181" s="1">
        <v>340</v>
      </c>
      <c r="R181">
        <f t="shared" si="55"/>
        <v>28.699999999999989</v>
      </c>
      <c r="S181">
        <f t="shared" si="56"/>
        <v>18.699999999999989</v>
      </c>
      <c r="T181">
        <f t="shared" si="57"/>
        <v>10</v>
      </c>
      <c r="U181" s="1">
        <v>190</v>
      </c>
      <c r="W181">
        <f t="shared" si="58"/>
        <v>10</v>
      </c>
      <c r="X181">
        <f t="shared" si="59"/>
        <v>189.73665961010275</v>
      </c>
      <c r="Y181">
        <f t="shared" si="60"/>
        <v>190</v>
      </c>
      <c r="Z181">
        <f t="shared" si="61"/>
        <v>5.2704627669472995E-2</v>
      </c>
      <c r="AA181">
        <f t="shared" si="54"/>
        <v>5.2704627669472995E-2</v>
      </c>
    </row>
    <row r="182" spans="1:28" x14ac:dyDescent="0.2">
      <c r="A182">
        <v>182</v>
      </c>
      <c r="B182" s="1" t="s">
        <v>46</v>
      </c>
      <c r="C182" s="1" t="s">
        <v>25</v>
      </c>
      <c r="D182" s="1" t="s">
        <v>25</v>
      </c>
      <c r="E182" s="1" t="s">
        <v>26</v>
      </c>
      <c r="F182" s="1" t="s">
        <v>35</v>
      </c>
      <c r="G182" s="1">
        <v>55.21407</v>
      </c>
      <c r="H182" s="1">
        <v>-132.84723299999999</v>
      </c>
      <c r="I182" s="3">
        <v>43267</v>
      </c>
      <c r="J182" s="1">
        <v>6</v>
      </c>
      <c r="K182" s="1">
        <v>358.7</v>
      </c>
      <c r="L182" s="1">
        <f t="shared" si="62"/>
        <v>-0.72159999999999991</v>
      </c>
      <c r="M182" s="1">
        <f t="shared" si="45"/>
        <v>-21.994367999999998</v>
      </c>
      <c r="N182" s="1">
        <v>301</v>
      </c>
      <c r="O182" s="1">
        <v>306</v>
      </c>
      <c r="R182">
        <f t="shared" si="55"/>
        <v>57.699999999999989</v>
      </c>
      <c r="S182">
        <f t="shared" si="56"/>
        <v>52.699999999999989</v>
      </c>
      <c r="T182">
        <f t="shared" si="57"/>
        <v>5</v>
      </c>
      <c r="U182" s="1">
        <v>211</v>
      </c>
      <c r="W182">
        <f t="shared" si="58"/>
        <v>5</v>
      </c>
      <c r="X182">
        <f t="shared" si="59"/>
        <v>210.94074997496335</v>
      </c>
      <c r="Y182">
        <f t="shared" si="60"/>
        <v>211</v>
      </c>
      <c r="Z182">
        <f t="shared" si="61"/>
        <v>2.370333849952393E-2</v>
      </c>
      <c r="AA182">
        <f t="shared" si="54"/>
        <v>2.370333849952393E-2</v>
      </c>
    </row>
    <row r="183" spans="1:28" x14ac:dyDescent="0.2">
      <c r="A183">
        <v>183</v>
      </c>
      <c r="B183" s="1" t="s">
        <v>46</v>
      </c>
      <c r="C183" s="1" t="s">
        <v>25</v>
      </c>
      <c r="D183" s="1" t="s">
        <v>25</v>
      </c>
      <c r="E183" s="1" t="s">
        <v>26</v>
      </c>
      <c r="F183" s="1" t="s">
        <v>35</v>
      </c>
      <c r="G183" s="1">
        <v>55.21407</v>
      </c>
      <c r="H183" s="1">
        <v>-132.84723299999999</v>
      </c>
      <c r="I183" s="3">
        <v>43267</v>
      </c>
      <c r="J183" s="1">
        <v>9</v>
      </c>
      <c r="K183" s="1">
        <v>358.7</v>
      </c>
      <c r="L183" s="1">
        <f t="shared" si="62"/>
        <v>-0.72159999999999991</v>
      </c>
      <c r="M183" s="1">
        <f t="shared" si="45"/>
        <v>-21.994367999999998</v>
      </c>
      <c r="N183" s="1">
        <v>304</v>
      </c>
      <c r="O183" s="1">
        <v>318</v>
      </c>
      <c r="R183">
        <f t="shared" si="55"/>
        <v>54.699999999999989</v>
      </c>
      <c r="S183">
        <f t="shared" si="56"/>
        <v>40.699999999999989</v>
      </c>
      <c r="T183">
        <f t="shared" si="57"/>
        <v>14</v>
      </c>
      <c r="U183" s="1">
        <v>293</v>
      </c>
      <c r="W183">
        <f t="shared" si="58"/>
        <v>14</v>
      </c>
      <c r="X183">
        <f t="shared" si="59"/>
        <v>292.66533788612549</v>
      </c>
      <c r="Y183">
        <f t="shared" si="60"/>
        <v>293</v>
      </c>
      <c r="Z183">
        <f t="shared" si="61"/>
        <v>4.7836208076842107E-2</v>
      </c>
      <c r="AA183">
        <f t="shared" si="54"/>
        <v>4.7836208076842107E-2</v>
      </c>
    </row>
    <row r="184" spans="1:28" x14ac:dyDescent="0.2">
      <c r="A184">
        <v>184</v>
      </c>
      <c r="B184" s="1" t="s">
        <v>46</v>
      </c>
      <c r="C184" s="1" t="s">
        <v>25</v>
      </c>
      <c r="D184" s="1" t="s">
        <v>25</v>
      </c>
      <c r="E184" s="1" t="s">
        <v>26</v>
      </c>
      <c r="F184" s="1" t="s">
        <v>35</v>
      </c>
      <c r="G184" s="1">
        <v>55.21407</v>
      </c>
      <c r="H184" s="1">
        <v>-132.84723299999999</v>
      </c>
      <c r="I184" s="3">
        <v>43267</v>
      </c>
      <c r="J184" s="1">
        <v>3</v>
      </c>
      <c r="K184" s="1">
        <v>358.7</v>
      </c>
      <c r="L184" s="1">
        <f t="shared" si="62"/>
        <v>-0.72159999999999991</v>
      </c>
      <c r="M184" s="1">
        <f t="shared" si="45"/>
        <v>-21.994367999999998</v>
      </c>
      <c r="N184" s="1">
        <v>320</v>
      </c>
      <c r="O184" s="1">
        <v>343</v>
      </c>
      <c r="R184">
        <f t="shared" si="55"/>
        <v>38.699999999999989</v>
      </c>
      <c r="S184">
        <f t="shared" si="56"/>
        <v>15.699999999999989</v>
      </c>
      <c r="T184">
        <f t="shared" si="57"/>
        <v>23</v>
      </c>
      <c r="U184" s="1">
        <v>350</v>
      </c>
      <c r="W184">
        <f t="shared" si="58"/>
        <v>23</v>
      </c>
      <c r="X184">
        <f t="shared" si="59"/>
        <v>349.24346808494499</v>
      </c>
      <c r="Y184">
        <f t="shared" si="60"/>
        <v>350</v>
      </c>
      <c r="Z184">
        <f t="shared" si="61"/>
        <v>6.5856636134439622E-2</v>
      </c>
      <c r="AA184">
        <f t="shared" si="54"/>
        <v>6.5856636134439622E-2</v>
      </c>
    </row>
    <row r="185" spans="1:28" x14ac:dyDescent="0.2">
      <c r="A185">
        <v>185</v>
      </c>
      <c r="B185" s="1" t="s">
        <v>46</v>
      </c>
      <c r="C185" s="1" t="s">
        <v>25</v>
      </c>
      <c r="D185" s="1" t="s">
        <v>25</v>
      </c>
      <c r="E185" s="1" t="s">
        <v>26</v>
      </c>
      <c r="F185" s="1" t="s">
        <v>35</v>
      </c>
      <c r="G185" s="1">
        <v>55.21407</v>
      </c>
      <c r="H185" s="1">
        <v>-132.84723299999999</v>
      </c>
      <c r="I185" s="3">
        <v>43267</v>
      </c>
      <c r="J185" s="1">
        <v>4</v>
      </c>
      <c r="K185" s="1">
        <v>358.7</v>
      </c>
      <c r="L185" s="1">
        <f t="shared" si="62"/>
        <v>-0.72159999999999991</v>
      </c>
      <c r="M185" s="1">
        <f t="shared" si="45"/>
        <v>-21.994367999999998</v>
      </c>
      <c r="N185" s="1">
        <v>312</v>
      </c>
      <c r="O185" s="1">
        <v>332</v>
      </c>
      <c r="R185">
        <f t="shared" si="55"/>
        <v>46.699999999999989</v>
      </c>
      <c r="S185">
        <f t="shared" si="56"/>
        <v>26.699999999999989</v>
      </c>
      <c r="T185">
        <f t="shared" si="57"/>
        <v>20</v>
      </c>
      <c r="U185" s="1">
        <v>398</v>
      </c>
      <c r="W185">
        <f t="shared" si="58"/>
        <v>20</v>
      </c>
      <c r="X185">
        <f t="shared" si="59"/>
        <v>397.49716980124526</v>
      </c>
      <c r="Y185">
        <f t="shared" si="60"/>
        <v>398</v>
      </c>
      <c r="Z185">
        <f t="shared" si="61"/>
        <v>5.0314823650191798E-2</v>
      </c>
      <c r="AA185">
        <f t="shared" si="54"/>
        <v>5.0314823650191798E-2</v>
      </c>
    </row>
    <row r="186" spans="1:28" x14ac:dyDescent="0.2">
      <c r="A186">
        <v>186</v>
      </c>
      <c r="B186" s="1" t="s">
        <v>46</v>
      </c>
      <c r="C186" s="1" t="s">
        <v>25</v>
      </c>
      <c r="D186" s="1" t="s">
        <v>25</v>
      </c>
      <c r="E186" s="1" t="s">
        <v>26</v>
      </c>
      <c r="F186" s="1" t="s">
        <v>35</v>
      </c>
      <c r="G186" s="1">
        <v>55.21407</v>
      </c>
      <c r="H186" s="1">
        <v>-132.84723299999999</v>
      </c>
      <c r="I186" s="3">
        <v>43267</v>
      </c>
      <c r="J186" s="1">
        <v>8</v>
      </c>
      <c r="K186" s="1">
        <v>358.7</v>
      </c>
      <c r="L186" s="1">
        <f t="shared" si="62"/>
        <v>-0.72159999999999991</v>
      </c>
      <c r="M186" s="1">
        <f t="shared" si="45"/>
        <v>-21.994367999999998</v>
      </c>
      <c r="N186" s="1">
        <v>302</v>
      </c>
      <c r="O186" s="1">
        <v>323</v>
      </c>
      <c r="R186">
        <f t="shared" si="55"/>
        <v>56.699999999999989</v>
      </c>
      <c r="S186">
        <f t="shared" si="56"/>
        <v>35.699999999999989</v>
      </c>
      <c r="T186">
        <f t="shared" si="57"/>
        <v>21</v>
      </c>
      <c r="U186" s="1">
        <v>440</v>
      </c>
      <c r="W186">
        <f t="shared" si="58"/>
        <v>21</v>
      </c>
      <c r="X186">
        <f t="shared" si="59"/>
        <v>439.4985779271646</v>
      </c>
      <c r="Y186">
        <f t="shared" si="60"/>
        <v>440</v>
      </c>
      <c r="Z186">
        <f t="shared" si="61"/>
        <v>4.7781724571314084E-2</v>
      </c>
      <c r="AA186">
        <f t="shared" si="54"/>
        <v>4.7781724571314084E-2</v>
      </c>
    </row>
    <row r="187" spans="1:28" x14ac:dyDescent="0.2">
      <c r="A187">
        <v>187</v>
      </c>
      <c r="B187" s="1" t="s">
        <v>46</v>
      </c>
      <c r="C187" s="1" t="s">
        <v>25</v>
      </c>
      <c r="D187" s="1" t="s">
        <v>25</v>
      </c>
      <c r="E187" s="1" t="s">
        <v>26</v>
      </c>
      <c r="F187" s="1" t="s">
        <v>35</v>
      </c>
      <c r="G187" s="1">
        <v>55.21407</v>
      </c>
      <c r="H187" s="1">
        <v>-132.84723299999999</v>
      </c>
      <c r="I187" s="3">
        <v>43267</v>
      </c>
      <c r="J187" s="1">
        <v>5</v>
      </c>
      <c r="K187" s="1">
        <v>358.7</v>
      </c>
      <c r="L187" s="1">
        <f t="shared" si="62"/>
        <v>-0.72159999999999991</v>
      </c>
      <c r="M187" s="1">
        <f t="shared" si="45"/>
        <v>-21.994367999999998</v>
      </c>
      <c r="N187" s="1">
        <v>296</v>
      </c>
      <c r="O187" s="1">
        <v>320</v>
      </c>
      <c r="R187">
        <f t="shared" si="55"/>
        <v>62.699999999999989</v>
      </c>
      <c r="S187">
        <f t="shared" si="56"/>
        <v>38.699999999999989</v>
      </c>
      <c r="T187">
        <f t="shared" si="57"/>
        <v>24</v>
      </c>
      <c r="U187" s="1">
        <v>500</v>
      </c>
      <c r="W187">
        <f t="shared" si="58"/>
        <v>24</v>
      </c>
      <c r="X187">
        <f t="shared" si="59"/>
        <v>499.42366784124278</v>
      </c>
      <c r="Y187">
        <f t="shared" si="60"/>
        <v>500</v>
      </c>
      <c r="Z187">
        <f t="shared" si="61"/>
        <v>4.8055391735317476E-2</v>
      </c>
      <c r="AA187">
        <f t="shared" si="54"/>
        <v>4.8055391735317476E-2</v>
      </c>
    </row>
    <row r="188" spans="1:28" x14ac:dyDescent="0.2">
      <c r="A188">
        <v>188</v>
      </c>
      <c r="B188" s="1" t="s">
        <v>46</v>
      </c>
      <c r="C188" s="1" t="s">
        <v>25</v>
      </c>
      <c r="D188" s="1" t="s">
        <v>25</v>
      </c>
      <c r="E188" s="1" t="s">
        <v>26</v>
      </c>
      <c r="F188" s="1" t="s">
        <v>35</v>
      </c>
      <c r="G188" s="1">
        <v>55.21407</v>
      </c>
      <c r="H188" s="1">
        <v>-132.84723299999999</v>
      </c>
      <c r="I188" s="3">
        <v>43267</v>
      </c>
      <c r="J188" s="1">
        <v>1</v>
      </c>
      <c r="K188" s="1">
        <v>358.7</v>
      </c>
      <c r="L188" s="1">
        <f t="shared" si="62"/>
        <v>-0.72159999999999991</v>
      </c>
      <c r="M188" s="1">
        <f t="shared" si="45"/>
        <v>-21.994367999999998</v>
      </c>
      <c r="N188" s="1">
        <v>313</v>
      </c>
      <c r="O188" s="1">
        <v>353</v>
      </c>
      <c r="R188">
        <f t="shared" si="55"/>
        <v>45.699999999999989</v>
      </c>
      <c r="S188">
        <f t="shared" si="56"/>
        <v>5.6999999999999886</v>
      </c>
      <c r="T188">
        <f t="shared" si="57"/>
        <v>40</v>
      </c>
      <c r="U188" s="1">
        <v>823</v>
      </c>
      <c r="W188">
        <f t="shared" si="58"/>
        <v>40</v>
      </c>
      <c r="X188">
        <f t="shared" si="59"/>
        <v>822.02737180704639</v>
      </c>
      <c r="Y188">
        <f t="shared" si="60"/>
        <v>823</v>
      </c>
      <c r="Z188">
        <f t="shared" si="61"/>
        <v>4.8660180149559737E-2</v>
      </c>
      <c r="AA188">
        <f t="shared" si="54"/>
        <v>4.8660180149559737E-2</v>
      </c>
    </row>
    <row r="189" spans="1:28" x14ac:dyDescent="0.2">
      <c r="A189">
        <v>189</v>
      </c>
      <c r="B189" s="1" t="s">
        <v>46</v>
      </c>
      <c r="C189" s="1" t="s">
        <v>25</v>
      </c>
      <c r="D189" s="1" t="s">
        <v>25</v>
      </c>
      <c r="E189" s="1" t="s">
        <v>26</v>
      </c>
      <c r="F189" s="1" t="s">
        <v>35</v>
      </c>
      <c r="G189" s="1">
        <v>55.21407</v>
      </c>
      <c r="H189" s="1">
        <v>-132.84723299999999</v>
      </c>
      <c r="I189" s="3">
        <v>43267</v>
      </c>
      <c r="J189" s="1">
        <v>2</v>
      </c>
      <c r="K189" s="1">
        <v>358.7</v>
      </c>
      <c r="L189" s="1">
        <f t="shared" si="62"/>
        <v>-0.72159999999999991</v>
      </c>
      <c r="M189" s="1">
        <f t="shared" si="45"/>
        <v>-21.994367999999998</v>
      </c>
      <c r="N189" s="1">
        <v>308</v>
      </c>
      <c r="O189" s="1">
        <v>360</v>
      </c>
      <c r="R189">
        <f t="shared" si="55"/>
        <v>50.699999999999989</v>
      </c>
      <c r="S189">
        <f t="shared" si="56"/>
        <v>-1.3000000000000114</v>
      </c>
      <c r="T189">
        <f t="shared" si="57"/>
        <v>52</v>
      </c>
      <c r="U189" s="1">
        <v>1065</v>
      </c>
      <c r="W189">
        <f t="shared" si="58"/>
        <v>52</v>
      </c>
      <c r="X189">
        <f t="shared" si="59"/>
        <v>1063.7297589143589</v>
      </c>
      <c r="Y189">
        <f t="shared" si="60"/>
        <v>1065</v>
      </c>
      <c r="Z189">
        <f t="shared" si="61"/>
        <v>4.8884596453399147E-2</v>
      </c>
      <c r="AA189">
        <f t="shared" si="54"/>
        <v>4.8884596453399147E-2</v>
      </c>
    </row>
    <row r="190" spans="1:28" x14ac:dyDescent="0.2">
      <c r="A190">
        <v>190</v>
      </c>
      <c r="B190" s="1" t="s">
        <v>47</v>
      </c>
      <c r="C190" s="1" t="s">
        <v>25</v>
      </c>
      <c r="D190" s="1" t="s">
        <v>25</v>
      </c>
      <c r="E190" s="1" t="s">
        <v>26</v>
      </c>
      <c r="F190" s="1" t="s">
        <v>33</v>
      </c>
      <c r="G190" s="1">
        <v>55.247154999999999</v>
      </c>
      <c r="H190" s="1">
        <v>-132.87913699999999</v>
      </c>
      <c r="I190" s="3">
        <v>43266</v>
      </c>
      <c r="J190" s="1">
        <v>8</v>
      </c>
      <c r="K190" s="1">
        <v>403.4</v>
      </c>
      <c r="L190" s="1">
        <v>-1.595</v>
      </c>
      <c r="M190" s="1">
        <f t="shared" si="45"/>
        <v>-48.615600000000001</v>
      </c>
      <c r="N190" s="1">
        <v>374</v>
      </c>
      <c r="O190" s="1">
        <v>374</v>
      </c>
      <c r="R190">
        <f t="shared" si="55"/>
        <v>29.399999999999977</v>
      </c>
      <c r="S190">
        <f t="shared" si="56"/>
        <v>29.399999999999977</v>
      </c>
      <c r="T190">
        <f t="shared" si="57"/>
        <v>0</v>
      </c>
      <c r="U190" s="1">
        <v>19</v>
      </c>
      <c r="W190">
        <f t="shared" si="58"/>
        <v>0</v>
      </c>
      <c r="X190">
        <f t="shared" si="59"/>
        <v>19</v>
      </c>
      <c r="Y190">
        <f t="shared" si="60"/>
        <v>19</v>
      </c>
      <c r="Z190">
        <f t="shared" si="61"/>
        <v>0</v>
      </c>
    </row>
    <row r="191" spans="1:28" x14ac:dyDescent="0.2">
      <c r="A191">
        <v>191</v>
      </c>
      <c r="B191" s="1" t="s">
        <v>47</v>
      </c>
      <c r="C191" s="1" t="s">
        <v>25</v>
      </c>
      <c r="D191" s="1" t="s">
        <v>25</v>
      </c>
      <c r="E191" s="1" t="s">
        <v>26</v>
      </c>
      <c r="F191" s="1" t="s">
        <v>33</v>
      </c>
      <c r="G191" s="1">
        <v>55.247154999999999</v>
      </c>
      <c r="H191" s="1">
        <v>-132.87913699999999</v>
      </c>
      <c r="I191" s="3">
        <v>43266</v>
      </c>
      <c r="J191" s="1">
        <v>10</v>
      </c>
      <c r="K191" s="1">
        <v>403.4</v>
      </c>
      <c r="L191" s="1">
        <v>-1.595</v>
      </c>
      <c r="M191" s="1">
        <f t="shared" si="45"/>
        <v>-48.615600000000001</v>
      </c>
      <c r="N191" s="1">
        <v>372</v>
      </c>
      <c r="O191" s="1">
        <v>372</v>
      </c>
      <c r="R191">
        <f t="shared" si="55"/>
        <v>31.399999999999977</v>
      </c>
      <c r="S191">
        <f t="shared" si="56"/>
        <v>31.399999999999977</v>
      </c>
      <c r="T191">
        <f t="shared" si="57"/>
        <v>0</v>
      </c>
      <c r="U191" s="1">
        <v>28</v>
      </c>
      <c r="W191">
        <f t="shared" si="58"/>
        <v>0</v>
      </c>
      <c r="X191">
        <f t="shared" si="59"/>
        <v>28</v>
      </c>
      <c r="Y191">
        <f t="shared" si="60"/>
        <v>28</v>
      </c>
      <c r="Z191">
        <f t="shared" si="61"/>
        <v>0</v>
      </c>
    </row>
    <row r="192" spans="1:28" x14ac:dyDescent="0.2">
      <c r="A192">
        <v>192</v>
      </c>
      <c r="B192" s="1" t="s">
        <v>47</v>
      </c>
      <c r="C192" s="1" t="s">
        <v>25</v>
      </c>
      <c r="D192" s="1" t="s">
        <v>25</v>
      </c>
      <c r="E192" s="1" t="s">
        <v>26</v>
      </c>
      <c r="F192" s="1" t="s">
        <v>33</v>
      </c>
      <c r="G192" s="1">
        <v>55.247154999999999</v>
      </c>
      <c r="H192" s="1">
        <v>-132.87913699999999</v>
      </c>
      <c r="I192" s="3">
        <v>43266</v>
      </c>
      <c r="J192" s="1">
        <v>9</v>
      </c>
      <c r="K192" s="1">
        <v>403.4</v>
      </c>
      <c r="L192" s="1">
        <v>-1.595</v>
      </c>
      <c r="M192" s="1">
        <f t="shared" si="45"/>
        <v>-48.615600000000001</v>
      </c>
      <c r="N192" s="1">
        <v>370</v>
      </c>
      <c r="O192" s="1">
        <v>374</v>
      </c>
      <c r="R192">
        <f t="shared" si="55"/>
        <v>33.399999999999977</v>
      </c>
      <c r="S192">
        <f t="shared" si="56"/>
        <v>29.399999999999977</v>
      </c>
      <c r="T192">
        <f t="shared" si="57"/>
        <v>4</v>
      </c>
      <c r="U192" s="1">
        <v>63</v>
      </c>
      <c r="W192">
        <f t="shared" si="58"/>
        <v>4</v>
      </c>
      <c r="X192">
        <f t="shared" si="59"/>
        <v>62.872887638472598</v>
      </c>
      <c r="Y192">
        <f t="shared" si="60"/>
        <v>63</v>
      </c>
      <c r="Z192">
        <f t="shared" si="61"/>
        <v>6.3620427663518941E-2</v>
      </c>
    </row>
    <row r="193" spans="1:27" x14ac:dyDescent="0.2">
      <c r="A193">
        <v>193</v>
      </c>
      <c r="B193" s="1" t="s">
        <v>47</v>
      </c>
      <c r="C193" s="1" t="s">
        <v>25</v>
      </c>
      <c r="D193" s="1" t="s">
        <v>25</v>
      </c>
      <c r="E193" s="1" t="s">
        <v>26</v>
      </c>
      <c r="F193" s="1" t="s">
        <v>33</v>
      </c>
      <c r="G193" s="1">
        <v>55.247154999999999</v>
      </c>
      <c r="H193" s="1">
        <v>-132.87913699999999</v>
      </c>
      <c r="I193" s="3">
        <v>43266</v>
      </c>
      <c r="J193" s="1">
        <v>6</v>
      </c>
      <c r="K193" s="1">
        <v>403.4</v>
      </c>
      <c r="L193" s="1">
        <v>-1.595</v>
      </c>
      <c r="M193" s="1">
        <f t="shared" si="45"/>
        <v>-48.615600000000001</v>
      </c>
      <c r="N193" s="1">
        <v>369</v>
      </c>
      <c r="O193" s="1">
        <v>370</v>
      </c>
      <c r="R193">
        <f t="shared" si="55"/>
        <v>34.399999999999977</v>
      </c>
      <c r="S193">
        <f t="shared" si="56"/>
        <v>33.399999999999977</v>
      </c>
      <c r="T193">
        <f t="shared" si="57"/>
        <v>1</v>
      </c>
      <c r="U193" s="1">
        <v>64</v>
      </c>
      <c r="W193">
        <f t="shared" si="58"/>
        <v>1</v>
      </c>
      <c r="X193">
        <f t="shared" si="59"/>
        <v>63.992187023104627</v>
      </c>
      <c r="Y193">
        <f t="shared" si="60"/>
        <v>64</v>
      </c>
      <c r="Z193">
        <f t="shared" si="61"/>
        <v>1.5626907697949846E-2</v>
      </c>
    </row>
    <row r="194" spans="1:27" x14ac:dyDescent="0.2">
      <c r="A194">
        <v>194</v>
      </c>
      <c r="B194" s="1" t="s">
        <v>47</v>
      </c>
      <c r="C194" s="1" t="s">
        <v>25</v>
      </c>
      <c r="D194" s="1" t="s">
        <v>25</v>
      </c>
      <c r="E194" s="1" t="s">
        <v>26</v>
      </c>
      <c r="F194" s="1" t="s">
        <v>33</v>
      </c>
      <c r="G194" s="1">
        <v>55.247154999999999</v>
      </c>
      <c r="H194" s="1">
        <v>-132.87913699999999</v>
      </c>
      <c r="I194" s="3">
        <v>43266</v>
      </c>
      <c r="J194" s="1">
        <v>5</v>
      </c>
      <c r="K194" s="1">
        <v>403.4</v>
      </c>
      <c r="L194" s="1">
        <v>-1.595</v>
      </c>
      <c r="M194" s="1">
        <f t="shared" si="45"/>
        <v>-48.615600000000001</v>
      </c>
      <c r="N194" s="1">
        <v>362</v>
      </c>
      <c r="O194" s="1">
        <v>367</v>
      </c>
      <c r="R194">
        <f t="shared" si="55"/>
        <v>41.399999999999977</v>
      </c>
      <c r="S194">
        <f t="shared" si="56"/>
        <v>36.399999999999977</v>
      </c>
      <c r="T194">
        <f t="shared" si="57"/>
        <v>5</v>
      </c>
      <c r="U194" s="1">
        <v>90</v>
      </c>
      <c r="W194">
        <f t="shared" si="58"/>
        <v>5</v>
      </c>
      <c r="X194">
        <f t="shared" si="59"/>
        <v>89.861003778057139</v>
      </c>
      <c r="Y194">
        <f t="shared" si="60"/>
        <v>90</v>
      </c>
      <c r="Z194">
        <f t="shared" si="61"/>
        <v>5.5641488407465724E-2</v>
      </c>
    </row>
    <row r="195" spans="1:27" x14ac:dyDescent="0.2">
      <c r="A195">
        <v>195</v>
      </c>
      <c r="B195" s="1" t="s">
        <v>47</v>
      </c>
      <c r="C195" s="1" t="s">
        <v>25</v>
      </c>
      <c r="D195" s="1" t="s">
        <v>25</v>
      </c>
      <c r="E195" s="1" t="s">
        <v>26</v>
      </c>
      <c r="F195" s="1" t="s">
        <v>33</v>
      </c>
      <c r="G195" s="1">
        <v>55.247154999999999</v>
      </c>
      <c r="H195" s="1">
        <v>-132.87913699999999</v>
      </c>
      <c r="I195" s="3">
        <v>43266</v>
      </c>
      <c r="J195" s="1">
        <v>7</v>
      </c>
      <c r="K195" s="1">
        <v>403.4</v>
      </c>
      <c r="L195" s="1">
        <v>-1.595</v>
      </c>
      <c r="M195" s="1">
        <f t="shared" ref="M195:M258" si="63">L195*30.48</f>
        <v>-48.615600000000001</v>
      </c>
      <c r="N195" s="1">
        <v>359</v>
      </c>
      <c r="O195" s="1">
        <v>359</v>
      </c>
      <c r="R195">
        <f t="shared" si="55"/>
        <v>44.399999999999977</v>
      </c>
      <c r="S195">
        <f t="shared" si="56"/>
        <v>44.399999999999977</v>
      </c>
      <c r="T195">
        <f t="shared" si="57"/>
        <v>0</v>
      </c>
      <c r="U195" s="1">
        <v>110</v>
      </c>
      <c r="W195">
        <f t="shared" si="58"/>
        <v>0</v>
      </c>
      <c r="X195">
        <f t="shared" si="59"/>
        <v>110</v>
      </c>
      <c r="Y195">
        <f t="shared" si="60"/>
        <v>110</v>
      </c>
      <c r="Z195">
        <f t="shared" si="61"/>
        <v>0</v>
      </c>
      <c r="AA195">
        <f t="shared" ref="AA195:AA200" si="64">W195/X195</f>
        <v>0</v>
      </c>
    </row>
    <row r="196" spans="1:27" x14ac:dyDescent="0.2">
      <c r="A196">
        <v>196</v>
      </c>
      <c r="B196" s="1" t="s">
        <v>47</v>
      </c>
      <c r="C196" s="1" t="s">
        <v>25</v>
      </c>
      <c r="D196" s="1" t="s">
        <v>25</v>
      </c>
      <c r="E196" s="1" t="s">
        <v>26</v>
      </c>
      <c r="F196" s="1" t="s">
        <v>33</v>
      </c>
      <c r="G196" s="1">
        <v>55.247154999999999</v>
      </c>
      <c r="H196" s="1">
        <v>-132.87913699999999</v>
      </c>
      <c r="I196" s="3">
        <v>43266</v>
      </c>
      <c r="J196" s="1">
        <v>11</v>
      </c>
      <c r="K196" s="1">
        <v>403.4</v>
      </c>
      <c r="L196" s="1">
        <v>-1.595</v>
      </c>
      <c r="M196" s="1">
        <f t="shared" si="63"/>
        <v>-48.615600000000001</v>
      </c>
      <c r="N196" s="1">
        <v>372</v>
      </c>
      <c r="O196" s="1">
        <v>384</v>
      </c>
      <c r="R196">
        <f t="shared" si="55"/>
        <v>31.399999999999977</v>
      </c>
      <c r="S196">
        <f t="shared" si="56"/>
        <v>19.399999999999977</v>
      </c>
      <c r="T196">
        <f t="shared" si="57"/>
        <v>12</v>
      </c>
      <c r="U196" s="1">
        <v>194</v>
      </c>
      <c r="W196">
        <f t="shared" si="58"/>
        <v>12</v>
      </c>
      <c r="X196">
        <f t="shared" si="59"/>
        <v>193.62851029742495</v>
      </c>
      <c r="Y196">
        <f t="shared" si="60"/>
        <v>194</v>
      </c>
      <c r="Z196">
        <f t="shared" si="61"/>
        <v>6.1974344488666899E-2</v>
      </c>
      <c r="AA196">
        <f t="shared" si="64"/>
        <v>6.1974344488666899E-2</v>
      </c>
    </row>
    <row r="197" spans="1:27" x14ac:dyDescent="0.2">
      <c r="A197">
        <v>197</v>
      </c>
      <c r="B197" s="1" t="s">
        <v>47</v>
      </c>
      <c r="C197" s="1" t="s">
        <v>25</v>
      </c>
      <c r="D197" s="1" t="s">
        <v>25</v>
      </c>
      <c r="E197" s="1" t="s">
        <v>26</v>
      </c>
      <c r="F197" s="1" t="s">
        <v>33</v>
      </c>
      <c r="G197" s="1">
        <v>55.247154999999999</v>
      </c>
      <c r="H197" s="1">
        <v>-132.87913699999999</v>
      </c>
      <c r="I197" s="3">
        <v>43266</v>
      </c>
      <c r="J197" s="1">
        <v>2</v>
      </c>
      <c r="K197" s="1">
        <v>403.4</v>
      </c>
      <c r="L197" s="1">
        <v>-1.595</v>
      </c>
      <c r="M197" s="1">
        <f t="shared" si="63"/>
        <v>-48.615600000000001</v>
      </c>
      <c r="N197" s="1">
        <v>380</v>
      </c>
      <c r="O197" s="1">
        <v>388</v>
      </c>
      <c r="R197">
        <f t="shared" si="55"/>
        <v>23.399999999999977</v>
      </c>
      <c r="S197">
        <f t="shared" si="56"/>
        <v>15.399999999999977</v>
      </c>
      <c r="T197">
        <f t="shared" si="57"/>
        <v>8</v>
      </c>
      <c r="U197" s="1">
        <v>200</v>
      </c>
      <c r="W197">
        <f t="shared" si="58"/>
        <v>8</v>
      </c>
      <c r="X197">
        <f t="shared" si="59"/>
        <v>199.83993594874875</v>
      </c>
      <c r="Y197">
        <f t="shared" si="60"/>
        <v>200</v>
      </c>
      <c r="Z197">
        <f t="shared" si="61"/>
        <v>4.0032038451271783E-2</v>
      </c>
      <c r="AA197">
        <f t="shared" si="64"/>
        <v>4.0032038451271783E-2</v>
      </c>
    </row>
    <row r="198" spans="1:27" x14ac:dyDescent="0.2">
      <c r="A198">
        <v>198</v>
      </c>
      <c r="B198" s="1" t="s">
        <v>47</v>
      </c>
      <c r="C198" s="1" t="s">
        <v>25</v>
      </c>
      <c r="D198" s="1" t="s">
        <v>25</v>
      </c>
      <c r="E198" s="1" t="s">
        <v>26</v>
      </c>
      <c r="F198" s="1" t="s">
        <v>33</v>
      </c>
      <c r="G198" s="1">
        <v>55.247154999999999</v>
      </c>
      <c r="H198" s="1">
        <v>-132.87913699999999</v>
      </c>
      <c r="I198" s="3">
        <v>43266</v>
      </c>
      <c r="J198" s="1">
        <v>1</v>
      </c>
      <c r="K198" s="1">
        <v>403.4</v>
      </c>
      <c r="L198" s="1">
        <v>-1.595</v>
      </c>
      <c r="M198" s="1">
        <f t="shared" si="63"/>
        <v>-48.615600000000001</v>
      </c>
      <c r="N198" s="1">
        <v>376</v>
      </c>
      <c r="O198" s="1">
        <v>393</v>
      </c>
      <c r="R198">
        <f t="shared" si="55"/>
        <v>27.399999999999977</v>
      </c>
      <c r="S198">
        <f t="shared" si="56"/>
        <v>10.399999999999977</v>
      </c>
      <c r="T198">
        <f t="shared" si="57"/>
        <v>17</v>
      </c>
      <c r="U198" s="1">
        <v>230</v>
      </c>
      <c r="W198">
        <f t="shared" si="58"/>
        <v>17</v>
      </c>
      <c r="X198">
        <f t="shared" si="59"/>
        <v>229.37087870956941</v>
      </c>
      <c r="Y198">
        <f t="shared" si="60"/>
        <v>230</v>
      </c>
      <c r="Z198">
        <f t="shared" si="61"/>
        <v>7.4115773090469295E-2</v>
      </c>
      <c r="AA198">
        <f t="shared" si="64"/>
        <v>7.4115773090469295E-2</v>
      </c>
    </row>
    <row r="199" spans="1:27" x14ac:dyDescent="0.2">
      <c r="A199">
        <v>199</v>
      </c>
      <c r="B199" s="1" t="s">
        <v>47</v>
      </c>
      <c r="C199" s="1" t="s">
        <v>25</v>
      </c>
      <c r="D199" s="1" t="s">
        <v>25</v>
      </c>
      <c r="E199" s="1" t="s">
        <v>26</v>
      </c>
      <c r="F199" s="1" t="s">
        <v>33</v>
      </c>
      <c r="G199" s="1">
        <v>55.247154999999999</v>
      </c>
      <c r="H199" s="1">
        <v>-132.87913699999999</v>
      </c>
      <c r="I199" s="3">
        <v>43266</v>
      </c>
      <c r="J199" s="1">
        <v>3</v>
      </c>
      <c r="K199" s="1">
        <v>403.4</v>
      </c>
      <c r="L199" s="1">
        <v>-1.595</v>
      </c>
      <c r="M199" s="1">
        <f t="shared" si="63"/>
        <v>-48.615600000000001</v>
      </c>
      <c r="N199" s="1">
        <v>360</v>
      </c>
      <c r="O199" s="1">
        <v>372</v>
      </c>
      <c r="R199">
        <f t="shared" si="55"/>
        <v>43.399999999999977</v>
      </c>
      <c r="S199">
        <f t="shared" si="56"/>
        <v>31.399999999999977</v>
      </c>
      <c r="T199">
        <f t="shared" si="57"/>
        <v>12</v>
      </c>
      <c r="U199" s="1">
        <v>236</v>
      </c>
      <c r="W199">
        <f t="shared" si="58"/>
        <v>12</v>
      </c>
      <c r="X199">
        <f t="shared" si="59"/>
        <v>235.69471780249975</v>
      </c>
      <c r="Y199">
        <f t="shared" si="60"/>
        <v>236</v>
      </c>
      <c r="Z199">
        <f t="shared" si="61"/>
        <v>5.0913317497659802E-2</v>
      </c>
      <c r="AA199">
        <f t="shared" si="64"/>
        <v>5.0913317497659802E-2</v>
      </c>
    </row>
    <row r="200" spans="1:27" x14ac:dyDescent="0.2">
      <c r="A200">
        <v>200</v>
      </c>
      <c r="B200" s="1" t="s">
        <v>47</v>
      </c>
      <c r="C200" s="1" t="s">
        <v>25</v>
      </c>
      <c r="D200" s="1" t="s">
        <v>25</v>
      </c>
      <c r="E200" s="1" t="s">
        <v>26</v>
      </c>
      <c r="F200" s="1" t="s">
        <v>33</v>
      </c>
      <c r="G200" s="1">
        <v>55.247154999999999</v>
      </c>
      <c r="H200" s="1">
        <v>-132.87913699999999</v>
      </c>
      <c r="I200" s="3">
        <v>43266</v>
      </c>
      <c r="J200" s="1">
        <v>4</v>
      </c>
      <c r="K200" s="1">
        <v>403.4</v>
      </c>
      <c r="L200" s="1">
        <v>-1.595</v>
      </c>
      <c r="M200" s="1">
        <f t="shared" si="63"/>
        <v>-48.615600000000001</v>
      </c>
      <c r="N200" s="1">
        <v>346</v>
      </c>
      <c r="O200" s="1">
        <v>359</v>
      </c>
      <c r="R200">
        <f t="shared" si="55"/>
        <v>57.399999999999977</v>
      </c>
      <c r="S200">
        <f t="shared" si="56"/>
        <v>44.399999999999977</v>
      </c>
      <c r="T200">
        <f t="shared" si="57"/>
        <v>13</v>
      </c>
      <c r="U200" s="1">
        <v>330</v>
      </c>
      <c r="W200">
        <f t="shared" si="58"/>
        <v>13</v>
      </c>
      <c r="X200">
        <f t="shared" si="59"/>
        <v>329.74383997278858</v>
      </c>
      <c r="Y200">
        <f t="shared" si="60"/>
        <v>330</v>
      </c>
      <c r="Z200">
        <f t="shared" si="61"/>
        <v>3.9424542399557179E-2</v>
      </c>
      <c r="AA200">
        <f t="shared" si="64"/>
        <v>3.9424542399557179E-2</v>
      </c>
    </row>
    <row r="201" spans="1:27" x14ac:dyDescent="0.2">
      <c r="A201">
        <v>201</v>
      </c>
      <c r="B201" s="1" t="s">
        <v>48</v>
      </c>
      <c r="C201" s="1" t="s">
        <v>25</v>
      </c>
      <c r="D201" s="1" t="s">
        <v>25</v>
      </c>
      <c r="E201" s="1" t="s">
        <v>26</v>
      </c>
      <c r="F201" s="1" t="s">
        <v>33</v>
      </c>
      <c r="G201" s="1">
        <v>55.241886999999998</v>
      </c>
      <c r="H201" s="1">
        <v>-132.837131</v>
      </c>
      <c r="I201" s="3">
        <v>43267</v>
      </c>
      <c r="J201" s="1">
        <v>4</v>
      </c>
      <c r="K201" s="1">
        <v>319.3</v>
      </c>
      <c r="L201" s="1">
        <v>0.375</v>
      </c>
      <c r="M201" s="1">
        <f t="shared" si="63"/>
        <v>11.43</v>
      </c>
      <c r="N201" s="1">
        <v>342</v>
      </c>
      <c r="O201" s="1">
        <v>349</v>
      </c>
      <c r="R201">
        <f t="shared" si="55"/>
        <v>-22.699999999999989</v>
      </c>
      <c r="S201">
        <f t="shared" si="56"/>
        <v>-29.699999999999989</v>
      </c>
      <c r="T201">
        <f t="shared" si="57"/>
        <v>7</v>
      </c>
      <c r="U201" s="1">
        <v>81</v>
      </c>
      <c r="W201">
        <f t="shared" si="58"/>
        <v>7</v>
      </c>
      <c r="X201">
        <f t="shared" si="59"/>
        <v>80.696964007328063</v>
      </c>
      <c r="Y201">
        <f t="shared" si="60"/>
        <v>81</v>
      </c>
      <c r="Z201">
        <f t="shared" si="61"/>
        <v>8.674427949190669E-2</v>
      </c>
    </row>
    <row r="202" spans="1:27" x14ac:dyDescent="0.2">
      <c r="A202">
        <v>202</v>
      </c>
      <c r="B202" s="1" t="s">
        <v>48</v>
      </c>
      <c r="C202" s="1" t="s">
        <v>25</v>
      </c>
      <c r="D202" s="1" t="s">
        <v>25</v>
      </c>
      <c r="E202" s="1" t="s">
        <v>26</v>
      </c>
      <c r="F202" s="1" t="s">
        <v>33</v>
      </c>
      <c r="G202" s="1">
        <v>55.241886999999998</v>
      </c>
      <c r="H202" s="1">
        <v>-132.837131</v>
      </c>
      <c r="I202" s="3">
        <v>43267</v>
      </c>
      <c r="J202" s="1">
        <v>1</v>
      </c>
      <c r="K202" s="1">
        <v>319.3</v>
      </c>
      <c r="L202" s="1">
        <v>0.375</v>
      </c>
      <c r="M202" s="1">
        <f t="shared" si="63"/>
        <v>11.43</v>
      </c>
      <c r="N202" s="1">
        <v>368</v>
      </c>
      <c r="O202" s="1">
        <v>378</v>
      </c>
      <c r="R202">
        <f t="shared" si="55"/>
        <v>-48.699999999999989</v>
      </c>
      <c r="S202">
        <f t="shared" si="56"/>
        <v>-58.699999999999989</v>
      </c>
      <c r="T202">
        <f t="shared" si="57"/>
        <v>10</v>
      </c>
      <c r="U202" s="1">
        <v>105</v>
      </c>
      <c r="W202">
        <f t="shared" si="58"/>
        <v>10</v>
      </c>
      <c r="X202">
        <f t="shared" si="59"/>
        <v>104.52272480183436</v>
      </c>
      <c r="Y202">
        <f t="shared" si="60"/>
        <v>105</v>
      </c>
      <c r="Z202">
        <f t="shared" si="61"/>
        <v>9.5672974646987985E-2</v>
      </c>
      <c r="AA202">
        <f t="shared" ref="AA202:AA222" si="65">W202/X202</f>
        <v>9.5672974646987985E-2</v>
      </c>
    </row>
    <row r="203" spans="1:27" x14ac:dyDescent="0.2">
      <c r="A203">
        <v>203</v>
      </c>
      <c r="B203" s="1" t="s">
        <v>48</v>
      </c>
      <c r="C203" s="1" t="s">
        <v>25</v>
      </c>
      <c r="D203" s="1" t="s">
        <v>25</v>
      </c>
      <c r="E203" s="1" t="s">
        <v>26</v>
      </c>
      <c r="F203" s="1" t="s">
        <v>33</v>
      </c>
      <c r="G203" s="1">
        <v>55.241886999999998</v>
      </c>
      <c r="H203" s="1">
        <v>-132.837131</v>
      </c>
      <c r="I203" s="3">
        <v>43267</v>
      </c>
      <c r="J203" s="1">
        <v>3</v>
      </c>
      <c r="K203" s="1">
        <v>319.3</v>
      </c>
      <c r="L203" s="1">
        <v>0.375</v>
      </c>
      <c r="M203" s="1">
        <f t="shared" si="63"/>
        <v>11.43</v>
      </c>
      <c r="N203" s="1">
        <v>347</v>
      </c>
      <c r="O203" s="1">
        <v>358</v>
      </c>
      <c r="R203">
        <f t="shared" si="55"/>
        <v>-27.699999999999989</v>
      </c>
      <c r="S203">
        <f t="shared" si="56"/>
        <v>-38.699999999999989</v>
      </c>
      <c r="T203">
        <f t="shared" si="57"/>
        <v>11</v>
      </c>
      <c r="U203" s="1">
        <v>125</v>
      </c>
      <c r="W203">
        <f t="shared" si="58"/>
        <v>11</v>
      </c>
      <c r="X203">
        <f t="shared" si="59"/>
        <v>124.51505933018704</v>
      </c>
      <c r="Y203">
        <f t="shared" si="60"/>
        <v>125</v>
      </c>
      <c r="Z203">
        <f t="shared" si="61"/>
        <v>8.8342727852944891E-2</v>
      </c>
      <c r="AA203">
        <f t="shared" si="65"/>
        <v>8.8342727852944891E-2</v>
      </c>
    </row>
    <row r="204" spans="1:27" x14ac:dyDescent="0.2">
      <c r="A204">
        <v>204</v>
      </c>
      <c r="B204" s="1" t="s">
        <v>48</v>
      </c>
      <c r="C204" s="1" t="s">
        <v>25</v>
      </c>
      <c r="D204" s="1" t="s">
        <v>25</v>
      </c>
      <c r="E204" s="1" t="s">
        <v>26</v>
      </c>
      <c r="F204" s="1" t="s">
        <v>33</v>
      </c>
      <c r="G204" s="1">
        <v>55.241886999999998</v>
      </c>
      <c r="H204" s="1">
        <v>-132.837131</v>
      </c>
      <c r="I204" s="3">
        <v>43267</v>
      </c>
      <c r="J204" s="1">
        <v>2</v>
      </c>
      <c r="K204" s="1">
        <v>319.3</v>
      </c>
      <c r="L204" s="1">
        <v>0.375</v>
      </c>
      <c r="M204" s="1">
        <f t="shared" si="63"/>
        <v>11.43</v>
      </c>
      <c r="N204" s="1">
        <v>366</v>
      </c>
      <c r="O204" s="1">
        <v>374</v>
      </c>
      <c r="R204">
        <f t="shared" si="55"/>
        <v>-46.699999999999989</v>
      </c>
      <c r="S204">
        <f t="shared" si="56"/>
        <v>-54.699999999999989</v>
      </c>
      <c r="T204">
        <f t="shared" si="57"/>
        <v>8</v>
      </c>
      <c r="U204" s="1">
        <v>143</v>
      </c>
      <c r="W204">
        <f t="shared" si="58"/>
        <v>8</v>
      </c>
      <c r="X204">
        <f t="shared" si="59"/>
        <v>142.77604841148951</v>
      </c>
      <c r="Y204">
        <f t="shared" si="60"/>
        <v>143</v>
      </c>
      <c r="Z204">
        <f t="shared" si="61"/>
        <v>5.6031807078337811E-2</v>
      </c>
      <c r="AA204">
        <f t="shared" si="65"/>
        <v>5.6031807078337811E-2</v>
      </c>
    </row>
    <row r="205" spans="1:27" x14ac:dyDescent="0.2">
      <c r="A205">
        <v>205</v>
      </c>
      <c r="B205" s="1" t="s">
        <v>48</v>
      </c>
      <c r="C205" s="1" t="s">
        <v>25</v>
      </c>
      <c r="D205" s="1" t="s">
        <v>25</v>
      </c>
      <c r="E205" s="1" t="s">
        <v>26</v>
      </c>
      <c r="F205" s="1" t="s">
        <v>33</v>
      </c>
      <c r="G205" s="1">
        <v>55.241886999999998</v>
      </c>
      <c r="H205" s="1">
        <v>-132.837131</v>
      </c>
      <c r="I205" s="3">
        <v>43267</v>
      </c>
      <c r="J205" s="1">
        <v>7</v>
      </c>
      <c r="K205" s="1">
        <v>319.3</v>
      </c>
      <c r="L205" s="1">
        <v>0.375</v>
      </c>
      <c r="M205" s="1">
        <f t="shared" si="63"/>
        <v>11.43</v>
      </c>
      <c r="N205" s="1">
        <v>354</v>
      </c>
      <c r="O205" s="1">
        <v>361</v>
      </c>
      <c r="R205">
        <f t="shared" si="55"/>
        <v>-34.699999999999989</v>
      </c>
      <c r="S205">
        <f t="shared" si="56"/>
        <v>-41.699999999999989</v>
      </c>
      <c r="T205">
        <f t="shared" si="57"/>
        <v>7</v>
      </c>
      <c r="U205" s="1">
        <v>200</v>
      </c>
      <c r="W205">
        <f t="shared" si="58"/>
        <v>7</v>
      </c>
      <c r="X205">
        <f t="shared" si="59"/>
        <v>199.87746246137908</v>
      </c>
      <c r="Y205">
        <f t="shared" si="60"/>
        <v>200</v>
      </c>
      <c r="Z205">
        <f t="shared" si="61"/>
        <v>3.5021457215830727E-2</v>
      </c>
      <c r="AA205">
        <f t="shared" si="65"/>
        <v>3.5021457215830727E-2</v>
      </c>
    </row>
    <row r="206" spans="1:27" x14ac:dyDescent="0.2">
      <c r="A206">
        <v>206</v>
      </c>
      <c r="B206" s="1" t="s">
        <v>48</v>
      </c>
      <c r="C206" s="1" t="s">
        <v>25</v>
      </c>
      <c r="D206" s="1" t="s">
        <v>25</v>
      </c>
      <c r="E206" s="1" t="s">
        <v>26</v>
      </c>
      <c r="F206" s="1" t="s">
        <v>33</v>
      </c>
      <c r="G206" s="1">
        <v>55.241886999999998</v>
      </c>
      <c r="H206" s="1">
        <v>-132.837131</v>
      </c>
      <c r="I206" s="3">
        <v>43267</v>
      </c>
      <c r="J206" s="1">
        <v>5</v>
      </c>
      <c r="K206" s="1">
        <v>319.3</v>
      </c>
      <c r="L206" s="1">
        <v>0.375</v>
      </c>
      <c r="M206" s="1">
        <f t="shared" si="63"/>
        <v>11.43</v>
      </c>
      <c r="N206" s="1">
        <v>340</v>
      </c>
      <c r="O206" s="1">
        <v>350</v>
      </c>
      <c r="R206">
        <f t="shared" si="55"/>
        <v>-20.699999999999989</v>
      </c>
      <c r="S206">
        <f t="shared" si="56"/>
        <v>-30.699999999999989</v>
      </c>
      <c r="T206">
        <f t="shared" si="57"/>
        <v>10</v>
      </c>
      <c r="U206" s="1">
        <v>210</v>
      </c>
      <c r="W206">
        <f t="shared" si="58"/>
        <v>10</v>
      </c>
      <c r="X206">
        <f t="shared" si="59"/>
        <v>209.76176963403032</v>
      </c>
      <c r="Y206">
        <f t="shared" si="60"/>
        <v>210</v>
      </c>
      <c r="Z206">
        <f t="shared" si="61"/>
        <v>4.7673129462279612E-2</v>
      </c>
      <c r="AA206">
        <f t="shared" si="65"/>
        <v>4.7673129462279612E-2</v>
      </c>
    </row>
    <row r="207" spans="1:27" x14ac:dyDescent="0.2">
      <c r="A207">
        <v>207</v>
      </c>
      <c r="B207" s="1" t="s">
        <v>48</v>
      </c>
      <c r="C207" s="1" t="s">
        <v>25</v>
      </c>
      <c r="D207" s="1" t="s">
        <v>25</v>
      </c>
      <c r="E207" s="1" t="s">
        <v>26</v>
      </c>
      <c r="F207" s="1" t="s">
        <v>33</v>
      </c>
      <c r="G207" s="1">
        <v>55.241886999999998</v>
      </c>
      <c r="H207" s="1">
        <v>-132.837131</v>
      </c>
      <c r="I207" s="3">
        <v>43267</v>
      </c>
      <c r="J207" s="1">
        <v>9</v>
      </c>
      <c r="K207" s="1">
        <v>319.3</v>
      </c>
      <c r="L207" s="1">
        <v>0.375</v>
      </c>
      <c r="M207" s="1">
        <f t="shared" si="63"/>
        <v>11.43</v>
      </c>
      <c r="N207" s="1">
        <v>384</v>
      </c>
      <c r="O207" s="1">
        <v>392</v>
      </c>
      <c r="R207">
        <f t="shared" si="55"/>
        <v>-64.699999999999989</v>
      </c>
      <c r="S207">
        <f t="shared" si="56"/>
        <v>-72.699999999999989</v>
      </c>
      <c r="T207">
        <f t="shared" si="57"/>
        <v>8</v>
      </c>
      <c r="U207" s="1">
        <v>231</v>
      </c>
      <c r="W207">
        <f t="shared" si="58"/>
        <v>8</v>
      </c>
      <c r="X207">
        <f t="shared" si="59"/>
        <v>230.86143029964967</v>
      </c>
      <c r="Y207">
        <f t="shared" si="60"/>
        <v>231</v>
      </c>
      <c r="Z207">
        <f t="shared" si="61"/>
        <v>3.4652821779784924E-2</v>
      </c>
      <c r="AA207">
        <f t="shared" si="65"/>
        <v>3.4652821779784924E-2</v>
      </c>
    </row>
    <row r="208" spans="1:27" x14ac:dyDescent="0.2">
      <c r="A208">
        <v>208</v>
      </c>
      <c r="B208" s="1" t="s">
        <v>48</v>
      </c>
      <c r="C208" s="1" t="s">
        <v>25</v>
      </c>
      <c r="D208" s="1" t="s">
        <v>25</v>
      </c>
      <c r="E208" s="1" t="s">
        <v>26</v>
      </c>
      <c r="F208" s="1" t="s">
        <v>33</v>
      </c>
      <c r="G208" s="1">
        <v>55.241886999999998</v>
      </c>
      <c r="H208" s="1">
        <v>-132.837131</v>
      </c>
      <c r="I208" s="3">
        <v>43267</v>
      </c>
      <c r="J208" s="1">
        <v>8</v>
      </c>
      <c r="K208" s="1">
        <v>319.3</v>
      </c>
      <c r="L208" s="1">
        <v>0.375</v>
      </c>
      <c r="M208" s="1">
        <f t="shared" si="63"/>
        <v>11.43</v>
      </c>
      <c r="N208" s="1">
        <v>366</v>
      </c>
      <c r="O208" s="1">
        <v>380</v>
      </c>
      <c r="R208">
        <f t="shared" ref="R208:R239" si="66">K208-N208</f>
        <v>-46.699999999999989</v>
      </c>
      <c r="S208">
        <f t="shared" ref="S208:S239" si="67">K208-O208</f>
        <v>-60.699999999999989</v>
      </c>
      <c r="T208">
        <f t="shared" ref="T208:T239" si="68">R208-S208</f>
        <v>14</v>
      </c>
      <c r="U208" s="1">
        <v>235</v>
      </c>
      <c r="W208">
        <f t="shared" ref="W208:W239" si="69">T208</f>
        <v>14</v>
      </c>
      <c r="X208">
        <f t="shared" ref="X208:X239" si="70">SQRT((Y208^2)-(W208^2))</f>
        <v>234.58260805098064</v>
      </c>
      <c r="Y208">
        <f t="shared" ref="Y208:Y239" si="71">U208</f>
        <v>235</v>
      </c>
      <c r="Z208">
        <f t="shared" ref="Z208:Z239" si="72">W208/X208</f>
        <v>5.9680468711292747E-2</v>
      </c>
      <c r="AA208">
        <f t="shared" si="65"/>
        <v>5.9680468711292747E-2</v>
      </c>
    </row>
    <row r="209" spans="1:27" x14ac:dyDescent="0.2">
      <c r="A209">
        <v>209</v>
      </c>
      <c r="B209" s="1" t="s">
        <v>48</v>
      </c>
      <c r="C209" s="1" t="s">
        <v>25</v>
      </c>
      <c r="D209" s="1" t="s">
        <v>25</v>
      </c>
      <c r="E209" s="1" t="s">
        <v>26</v>
      </c>
      <c r="F209" s="1" t="s">
        <v>33</v>
      </c>
      <c r="G209" s="1">
        <v>55.241886999999998</v>
      </c>
      <c r="H209" s="1">
        <v>-132.837131</v>
      </c>
      <c r="I209" s="3">
        <v>43267</v>
      </c>
      <c r="J209" s="1">
        <v>10</v>
      </c>
      <c r="K209" s="1">
        <v>319.3</v>
      </c>
      <c r="L209" s="1">
        <v>0.375</v>
      </c>
      <c r="M209" s="1">
        <f t="shared" si="63"/>
        <v>11.43</v>
      </c>
      <c r="N209" s="1">
        <v>293</v>
      </c>
      <c r="O209" s="1">
        <v>405</v>
      </c>
      <c r="R209">
        <f t="shared" si="66"/>
        <v>26.300000000000011</v>
      </c>
      <c r="S209">
        <f t="shared" si="67"/>
        <v>-85.699999999999989</v>
      </c>
      <c r="T209">
        <f t="shared" si="68"/>
        <v>112</v>
      </c>
      <c r="U209" s="1">
        <v>235</v>
      </c>
      <c r="W209">
        <f t="shared" si="69"/>
        <v>112</v>
      </c>
      <c r="X209">
        <f t="shared" si="70"/>
        <v>206.59380436015016</v>
      </c>
      <c r="Y209">
        <f t="shared" si="71"/>
        <v>235</v>
      </c>
      <c r="Z209">
        <f t="shared" si="72"/>
        <v>0.54212661578540378</v>
      </c>
      <c r="AA209">
        <f t="shared" si="65"/>
        <v>0.54212661578540378</v>
      </c>
    </row>
    <row r="210" spans="1:27" x14ac:dyDescent="0.2">
      <c r="A210">
        <v>210</v>
      </c>
      <c r="B210" s="1" t="s">
        <v>48</v>
      </c>
      <c r="C210" s="1" t="s">
        <v>25</v>
      </c>
      <c r="D210" s="1" t="s">
        <v>25</v>
      </c>
      <c r="E210" s="1" t="s">
        <v>26</v>
      </c>
      <c r="F210" s="1" t="s">
        <v>33</v>
      </c>
      <c r="G210" s="1">
        <v>55.241886999999998</v>
      </c>
      <c r="H210" s="1">
        <v>-132.837131</v>
      </c>
      <c r="I210" s="3">
        <v>43267</v>
      </c>
      <c r="J210" s="1">
        <v>11</v>
      </c>
      <c r="K210" s="1">
        <v>319.3</v>
      </c>
      <c r="L210" s="1">
        <v>0.375</v>
      </c>
      <c r="M210" s="1">
        <f t="shared" si="63"/>
        <v>11.43</v>
      </c>
      <c r="N210" s="1">
        <v>395</v>
      </c>
      <c r="O210" s="1">
        <v>411</v>
      </c>
      <c r="R210">
        <f t="shared" si="66"/>
        <v>-75.699999999999989</v>
      </c>
      <c r="S210">
        <f t="shared" si="67"/>
        <v>-91.699999999999989</v>
      </c>
      <c r="T210">
        <f t="shared" si="68"/>
        <v>16</v>
      </c>
      <c r="U210" s="1">
        <v>255</v>
      </c>
      <c r="W210">
        <f t="shared" si="69"/>
        <v>16</v>
      </c>
      <c r="X210">
        <f t="shared" si="70"/>
        <v>254.4975441924735</v>
      </c>
      <c r="Y210">
        <f t="shared" si="71"/>
        <v>255</v>
      </c>
      <c r="Z210">
        <f t="shared" si="72"/>
        <v>6.2868976008269017E-2</v>
      </c>
      <c r="AA210">
        <f t="shared" si="65"/>
        <v>6.2868976008269017E-2</v>
      </c>
    </row>
    <row r="211" spans="1:27" x14ac:dyDescent="0.2">
      <c r="A211">
        <v>211</v>
      </c>
      <c r="B211" s="1" t="s">
        <v>48</v>
      </c>
      <c r="C211" s="1" t="s">
        <v>25</v>
      </c>
      <c r="D211" s="1" t="s">
        <v>25</v>
      </c>
      <c r="E211" s="1" t="s">
        <v>26</v>
      </c>
      <c r="F211" s="1" t="s">
        <v>33</v>
      </c>
      <c r="G211" s="1">
        <v>55.241886999999998</v>
      </c>
      <c r="H211" s="1">
        <v>-132.837131</v>
      </c>
      <c r="I211" s="3">
        <v>43267</v>
      </c>
      <c r="J211" s="1">
        <v>6</v>
      </c>
      <c r="K211" s="1">
        <v>319.3</v>
      </c>
      <c r="L211" s="1">
        <v>0.375</v>
      </c>
      <c r="M211" s="1">
        <f t="shared" si="63"/>
        <v>11.43</v>
      </c>
      <c r="N211" s="1">
        <v>336</v>
      </c>
      <c r="O211" s="1">
        <v>350</v>
      </c>
      <c r="R211">
        <f t="shared" si="66"/>
        <v>-16.699999999999989</v>
      </c>
      <c r="S211">
        <f t="shared" si="67"/>
        <v>-30.699999999999989</v>
      </c>
      <c r="T211">
        <f t="shared" si="68"/>
        <v>14</v>
      </c>
      <c r="U211" s="1">
        <v>340</v>
      </c>
      <c r="W211">
        <f t="shared" si="69"/>
        <v>14</v>
      </c>
      <c r="X211">
        <f t="shared" si="70"/>
        <v>339.71164242633779</v>
      </c>
      <c r="Y211">
        <f t="shared" si="71"/>
        <v>340</v>
      </c>
      <c r="Z211">
        <f t="shared" si="72"/>
        <v>4.1211422428760962E-2</v>
      </c>
      <c r="AA211">
        <f t="shared" si="65"/>
        <v>4.1211422428760962E-2</v>
      </c>
    </row>
    <row r="212" spans="1:27" x14ac:dyDescent="0.2">
      <c r="A212">
        <v>212</v>
      </c>
      <c r="B212" s="1" t="s">
        <v>49</v>
      </c>
      <c r="C212" s="1" t="s">
        <v>29</v>
      </c>
      <c r="D212" s="1" t="s">
        <v>25</v>
      </c>
      <c r="E212" s="1" t="s">
        <v>26</v>
      </c>
      <c r="F212" s="1" t="s">
        <v>27</v>
      </c>
      <c r="G212" s="1">
        <v>55.496090000000002</v>
      </c>
      <c r="H212" s="1">
        <v>-133.17096799999999</v>
      </c>
      <c r="I212" s="3">
        <v>43279</v>
      </c>
      <c r="J212" s="1">
        <v>4</v>
      </c>
      <c r="K212" s="1">
        <v>370.6</v>
      </c>
      <c r="L212" s="1">
        <v>-0.76</v>
      </c>
      <c r="M212" s="1">
        <f t="shared" si="63"/>
        <v>-23.1648</v>
      </c>
      <c r="N212" s="1">
        <v>284</v>
      </c>
      <c r="O212" s="1">
        <v>293</v>
      </c>
      <c r="R212">
        <f t="shared" si="66"/>
        <v>86.600000000000023</v>
      </c>
      <c r="S212">
        <f t="shared" si="67"/>
        <v>77.600000000000023</v>
      </c>
      <c r="T212">
        <f t="shared" si="68"/>
        <v>9</v>
      </c>
      <c r="U212" s="1">
        <v>696</v>
      </c>
      <c r="W212">
        <f t="shared" si="69"/>
        <v>9</v>
      </c>
      <c r="X212">
        <f t="shared" si="70"/>
        <v>695.94180791212705</v>
      </c>
      <c r="Y212">
        <f t="shared" si="71"/>
        <v>696</v>
      </c>
      <c r="Z212">
        <f t="shared" si="72"/>
        <v>1.2932115728182238E-2</v>
      </c>
      <c r="AA212">
        <f t="shared" si="65"/>
        <v>1.2932115728182238E-2</v>
      </c>
    </row>
    <row r="213" spans="1:27" x14ac:dyDescent="0.2">
      <c r="A213">
        <v>213</v>
      </c>
      <c r="B213" s="1" t="s">
        <v>49</v>
      </c>
      <c r="C213" s="1" t="s">
        <v>29</v>
      </c>
      <c r="D213" s="1" t="s">
        <v>25</v>
      </c>
      <c r="E213" s="1" t="s">
        <v>26</v>
      </c>
      <c r="F213" s="1" t="s">
        <v>27</v>
      </c>
      <c r="G213" s="1">
        <v>55.496090000000002</v>
      </c>
      <c r="H213" s="1">
        <v>-133.17096799999999</v>
      </c>
      <c r="I213" s="3">
        <v>43279</v>
      </c>
      <c r="J213" s="1">
        <v>2</v>
      </c>
      <c r="K213" s="1">
        <v>370.6</v>
      </c>
      <c r="L213" s="1">
        <v>-0.76</v>
      </c>
      <c r="M213" s="1">
        <f t="shared" si="63"/>
        <v>-23.1648</v>
      </c>
      <c r="N213" s="1">
        <v>281</v>
      </c>
      <c r="O213" s="1">
        <v>292</v>
      </c>
      <c r="R213">
        <f t="shared" si="66"/>
        <v>89.600000000000023</v>
      </c>
      <c r="S213">
        <f t="shared" si="67"/>
        <v>78.600000000000023</v>
      </c>
      <c r="T213">
        <f t="shared" si="68"/>
        <v>11</v>
      </c>
      <c r="U213" s="1">
        <v>715</v>
      </c>
      <c r="W213">
        <f t="shared" si="69"/>
        <v>11</v>
      </c>
      <c r="X213">
        <f t="shared" si="70"/>
        <v>714.9153796079645</v>
      </c>
      <c r="Y213">
        <f t="shared" si="71"/>
        <v>715</v>
      </c>
      <c r="Z213">
        <f t="shared" si="72"/>
        <v>1.5386436372416592E-2</v>
      </c>
      <c r="AA213">
        <f t="shared" si="65"/>
        <v>1.5386436372416592E-2</v>
      </c>
    </row>
    <row r="214" spans="1:27" x14ac:dyDescent="0.2">
      <c r="A214">
        <v>214</v>
      </c>
      <c r="B214" s="1" t="s">
        <v>49</v>
      </c>
      <c r="C214" s="1" t="s">
        <v>29</v>
      </c>
      <c r="D214" s="1" t="s">
        <v>25</v>
      </c>
      <c r="E214" s="1" t="s">
        <v>26</v>
      </c>
      <c r="F214" s="1" t="s">
        <v>27</v>
      </c>
      <c r="G214" s="1">
        <v>55.496090000000002</v>
      </c>
      <c r="H214" s="1">
        <v>-133.17096799999999</v>
      </c>
      <c r="I214" s="3">
        <v>43279</v>
      </c>
      <c r="J214" s="1">
        <v>1</v>
      </c>
      <c r="K214" s="1">
        <v>370.6</v>
      </c>
      <c r="L214" s="1">
        <v>-0.76</v>
      </c>
      <c r="M214" s="1">
        <f t="shared" si="63"/>
        <v>-23.1648</v>
      </c>
      <c r="N214" s="1">
        <v>286</v>
      </c>
      <c r="O214" s="1">
        <v>300</v>
      </c>
      <c r="R214">
        <f t="shared" si="66"/>
        <v>84.600000000000023</v>
      </c>
      <c r="S214">
        <f t="shared" si="67"/>
        <v>70.600000000000023</v>
      </c>
      <c r="T214">
        <f t="shared" si="68"/>
        <v>14</v>
      </c>
      <c r="U214" s="1">
        <v>780</v>
      </c>
      <c r="W214">
        <f t="shared" si="69"/>
        <v>14</v>
      </c>
      <c r="X214">
        <f t="shared" si="70"/>
        <v>779.87434885371113</v>
      </c>
      <c r="Y214">
        <f t="shared" si="71"/>
        <v>780</v>
      </c>
      <c r="Z214">
        <f t="shared" si="72"/>
        <v>1.7951609795318606E-2</v>
      </c>
      <c r="AA214">
        <f t="shared" si="65"/>
        <v>1.7951609795318606E-2</v>
      </c>
    </row>
    <row r="215" spans="1:27" x14ac:dyDescent="0.2">
      <c r="A215">
        <v>215</v>
      </c>
      <c r="B215" s="1" t="s">
        <v>49</v>
      </c>
      <c r="C215" s="1" t="s">
        <v>29</v>
      </c>
      <c r="D215" s="1" t="s">
        <v>25</v>
      </c>
      <c r="E215" s="1" t="s">
        <v>26</v>
      </c>
      <c r="F215" s="1" t="s">
        <v>27</v>
      </c>
      <c r="G215" s="1">
        <v>55.496090000000002</v>
      </c>
      <c r="H215" s="1">
        <v>-133.17096799999999</v>
      </c>
      <c r="I215" s="3">
        <v>43279</v>
      </c>
      <c r="J215" s="1">
        <v>3</v>
      </c>
      <c r="K215" s="1">
        <v>370.6</v>
      </c>
      <c r="L215" s="1">
        <v>-0.76</v>
      </c>
      <c r="M215" s="1">
        <f t="shared" si="63"/>
        <v>-23.1648</v>
      </c>
      <c r="N215" s="1">
        <v>280</v>
      </c>
      <c r="O215" s="1">
        <v>297</v>
      </c>
      <c r="R215">
        <f t="shared" si="66"/>
        <v>90.600000000000023</v>
      </c>
      <c r="S215">
        <f t="shared" si="67"/>
        <v>73.600000000000023</v>
      </c>
      <c r="T215">
        <f t="shared" si="68"/>
        <v>17</v>
      </c>
      <c r="U215" s="1">
        <v>821</v>
      </c>
      <c r="W215">
        <f t="shared" si="69"/>
        <v>17</v>
      </c>
      <c r="X215">
        <f t="shared" si="70"/>
        <v>820.82397625800377</v>
      </c>
      <c r="Y215">
        <f t="shared" si="71"/>
        <v>821</v>
      </c>
      <c r="Z215">
        <f t="shared" si="72"/>
        <v>2.0710895991976373E-2</v>
      </c>
      <c r="AA215">
        <f t="shared" si="65"/>
        <v>2.0710895991976373E-2</v>
      </c>
    </row>
    <row r="216" spans="1:27" x14ac:dyDescent="0.2">
      <c r="A216">
        <v>216</v>
      </c>
      <c r="B216" s="1" t="s">
        <v>49</v>
      </c>
      <c r="C216" s="1" t="s">
        <v>29</v>
      </c>
      <c r="D216" s="1" t="s">
        <v>25</v>
      </c>
      <c r="E216" s="1" t="s">
        <v>26</v>
      </c>
      <c r="F216" s="1" t="s">
        <v>27</v>
      </c>
      <c r="G216" s="1">
        <v>55.496090000000002</v>
      </c>
      <c r="H216" s="1">
        <v>-133.17096799999999</v>
      </c>
      <c r="I216" s="3">
        <v>43279</v>
      </c>
      <c r="J216" s="1">
        <v>9</v>
      </c>
      <c r="K216" s="1">
        <v>370.6</v>
      </c>
      <c r="L216" s="1">
        <v>-0.76</v>
      </c>
      <c r="M216" s="1">
        <f t="shared" si="63"/>
        <v>-23.1648</v>
      </c>
      <c r="N216" s="1">
        <v>270</v>
      </c>
      <c r="O216" s="1">
        <v>283</v>
      </c>
      <c r="R216">
        <f t="shared" si="66"/>
        <v>100.60000000000002</v>
      </c>
      <c r="S216">
        <f t="shared" si="67"/>
        <v>87.600000000000023</v>
      </c>
      <c r="T216">
        <f t="shared" si="68"/>
        <v>13</v>
      </c>
      <c r="U216" s="1">
        <v>844</v>
      </c>
      <c r="W216">
        <f t="shared" si="69"/>
        <v>13</v>
      </c>
      <c r="X216">
        <f t="shared" si="70"/>
        <v>843.89987557766585</v>
      </c>
      <c r="Y216">
        <f t="shared" si="71"/>
        <v>844</v>
      </c>
      <c r="Z216">
        <f t="shared" si="72"/>
        <v>1.5404671070843857E-2</v>
      </c>
      <c r="AA216">
        <f t="shared" si="65"/>
        <v>1.5404671070843857E-2</v>
      </c>
    </row>
    <row r="217" spans="1:27" x14ac:dyDescent="0.2">
      <c r="A217">
        <v>217</v>
      </c>
      <c r="B217" s="1" t="s">
        <v>49</v>
      </c>
      <c r="C217" s="1" t="s">
        <v>29</v>
      </c>
      <c r="D217" s="1" t="s">
        <v>25</v>
      </c>
      <c r="E217" s="1" t="s">
        <v>26</v>
      </c>
      <c r="F217" s="1" t="s">
        <v>27</v>
      </c>
      <c r="G217" s="1">
        <v>55.496090000000002</v>
      </c>
      <c r="H217" s="1">
        <v>-133.17096799999999</v>
      </c>
      <c r="I217" s="3">
        <v>43279</v>
      </c>
      <c r="J217" s="1">
        <v>5</v>
      </c>
      <c r="K217" s="1">
        <v>370.6</v>
      </c>
      <c r="L217" s="1">
        <v>-0.76</v>
      </c>
      <c r="M217" s="1">
        <f t="shared" si="63"/>
        <v>-23.1648</v>
      </c>
      <c r="N217" s="1">
        <v>278</v>
      </c>
      <c r="O217" s="1">
        <v>291</v>
      </c>
      <c r="R217">
        <f t="shared" si="66"/>
        <v>92.600000000000023</v>
      </c>
      <c r="S217">
        <f t="shared" si="67"/>
        <v>79.600000000000023</v>
      </c>
      <c r="T217">
        <f t="shared" si="68"/>
        <v>13</v>
      </c>
      <c r="U217" s="1">
        <v>883</v>
      </c>
      <c r="W217">
        <f t="shared" si="69"/>
        <v>13</v>
      </c>
      <c r="X217">
        <f t="shared" si="70"/>
        <v>882.90429832456925</v>
      </c>
      <c r="Y217">
        <f t="shared" si="71"/>
        <v>883</v>
      </c>
      <c r="Z217">
        <f t="shared" si="72"/>
        <v>1.4724132643446481E-2</v>
      </c>
      <c r="AA217">
        <f t="shared" si="65"/>
        <v>1.4724132643446481E-2</v>
      </c>
    </row>
    <row r="218" spans="1:27" x14ac:dyDescent="0.2">
      <c r="A218">
        <v>218</v>
      </c>
      <c r="B218" s="1" t="s">
        <v>49</v>
      </c>
      <c r="C218" s="1" t="s">
        <v>29</v>
      </c>
      <c r="D218" s="1" t="s">
        <v>25</v>
      </c>
      <c r="E218" s="1" t="s">
        <v>26</v>
      </c>
      <c r="F218" s="1" t="s">
        <v>27</v>
      </c>
      <c r="G218" s="1">
        <v>55.496090000000002</v>
      </c>
      <c r="H218" s="1">
        <v>-133.17096799999999</v>
      </c>
      <c r="I218" s="3">
        <v>43279</v>
      </c>
      <c r="J218" s="1">
        <v>11</v>
      </c>
      <c r="K218" s="1">
        <v>370.6</v>
      </c>
      <c r="L218" s="1">
        <v>-0.76</v>
      </c>
      <c r="M218" s="1">
        <f t="shared" si="63"/>
        <v>-23.1648</v>
      </c>
      <c r="N218" s="1">
        <v>263</v>
      </c>
      <c r="O218" s="1">
        <v>283</v>
      </c>
      <c r="R218">
        <f t="shared" si="66"/>
        <v>107.60000000000002</v>
      </c>
      <c r="S218">
        <f t="shared" si="67"/>
        <v>87.600000000000023</v>
      </c>
      <c r="T218">
        <f t="shared" si="68"/>
        <v>20</v>
      </c>
      <c r="U218" s="1">
        <v>1030</v>
      </c>
      <c r="W218">
        <f t="shared" si="69"/>
        <v>20</v>
      </c>
      <c r="X218">
        <f t="shared" si="70"/>
        <v>1029.805806936434</v>
      </c>
      <c r="Y218">
        <f t="shared" si="71"/>
        <v>1030</v>
      </c>
      <c r="Z218">
        <f t="shared" si="72"/>
        <v>1.9421137330248639E-2</v>
      </c>
      <c r="AA218">
        <f t="shared" si="65"/>
        <v>1.9421137330248639E-2</v>
      </c>
    </row>
    <row r="219" spans="1:27" x14ac:dyDescent="0.2">
      <c r="A219">
        <v>219</v>
      </c>
      <c r="B219" s="1" t="s">
        <v>49</v>
      </c>
      <c r="C219" s="1" t="s">
        <v>29</v>
      </c>
      <c r="D219" s="1" t="s">
        <v>25</v>
      </c>
      <c r="E219" s="1" t="s">
        <v>26</v>
      </c>
      <c r="F219" s="1" t="s">
        <v>27</v>
      </c>
      <c r="G219" s="1">
        <v>55.496090000000002</v>
      </c>
      <c r="H219" s="1">
        <v>-133.17096799999999</v>
      </c>
      <c r="I219" s="3">
        <v>43279</v>
      </c>
      <c r="J219" s="1">
        <v>7</v>
      </c>
      <c r="K219" s="1">
        <v>370.6</v>
      </c>
      <c r="L219" s="1">
        <v>-0.76</v>
      </c>
      <c r="M219" s="1">
        <f t="shared" si="63"/>
        <v>-23.1648</v>
      </c>
      <c r="N219" s="1">
        <v>274</v>
      </c>
      <c r="O219" s="1">
        <v>290</v>
      </c>
      <c r="R219">
        <f t="shared" si="66"/>
        <v>96.600000000000023</v>
      </c>
      <c r="S219">
        <f t="shared" si="67"/>
        <v>80.600000000000023</v>
      </c>
      <c r="T219">
        <f t="shared" si="68"/>
        <v>16</v>
      </c>
      <c r="U219" s="1">
        <v>1065</v>
      </c>
      <c r="W219">
        <f t="shared" si="69"/>
        <v>16</v>
      </c>
      <c r="X219">
        <f t="shared" si="70"/>
        <v>1064.8798054240676</v>
      </c>
      <c r="Y219">
        <f t="shared" si="71"/>
        <v>1065</v>
      </c>
      <c r="Z219">
        <f t="shared" si="72"/>
        <v>1.5025169900398582E-2</v>
      </c>
      <c r="AA219">
        <f t="shared" si="65"/>
        <v>1.5025169900398582E-2</v>
      </c>
    </row>
    <row r="220" spans="1:27" x14ac:dyDescent="0.2">
      <c r="A220">
        <v>220</v>
      </c>
      <c r="B220" s="1" t="s">
        <v>49</v>
      </c>
      <c r="C220" s="1" t="s">
        <v>29</v>
      </c>
      <c r="D220" s="1" t="s">
        <v>25</v>
      </c>
      <c r="E220" s="1" t="s">
        <v>26</v>
      </c>
      <c r="F220" s="1" t="s">
        <v>27</v>
      </c>
      <c r="G220" s="1">
        <v>55.496090000000002</v>
      </c>
      <c r="H220" s="1">
        <v>-133.17096799999999</v>
      </c>
      <c r="I220" s="3">
        <v>43279</v>
      </c>
      <c r="J220" s="1">
        <v>8</v>
      </c>
      <c r="K220" s="1">
        <v>370.6</v>
      </c>
      <c r="L220" s="1">
        <v>-0.76</v>
      </c>
      <c r="M220" s="1">
        <f t="shared" si="63"/>
        <v>-23.1648</v>
      </c>
      <c r="N220" s="1">
        <v>275</v>
      </c>
      <c r="O220" s="1">
        <v>290</v>
      </c>
      <c r="R220">
        <f t="shared" si="66"/>
        <v>95.600000000000023</v>
      </c>
      <c r="S220">
        <f t="shared" si="67"/>
        <v>80.600000000000023</v>
      </c>
      <c r="T220">
        <f t="shared" si="68"/>
        <v>15</v>
      </c>
      <c r="U220" s="1">
        <v>1121</v>
      </c>
      <c r="W220">
        <f t="shared" si="69"/>
        <v>15</v>
      </c>
      <c r="X220">
        <f t="shared" si="70"/>
        <v>1120.8996386831427</v>
      </c>
      <c r="Y220">
        <f t="shared" si="71"/>
        <v>1121</v>
      </c>
      <c r="Z220">
        <f t="shared" si="72"/>
        <v>1.3382107980356142E-2</v>
      </c>
      <c r="AA220">
        <f t="shared" si="65"/>
        <v>1.3382107980356142E-2</v>
      </c>
    </row>
    <row r="221" spans="1:27" x14ac:dyDescent="0.2">
      <c r="A221">
        <v>221</v>
      </c>
      <c r="B221" s="1" t="s">
        <v>49</v>
      </c>
      <c r="C221" s="1" t="s">
        <v>29</v>
      </c>
      <c r="D221" s="1" t="s">
        <v>25</v>
      </c>
      <c r="E221" s="1" t="s">
        <v>26</v>
      </c>
      <c r="F221" s="1" t="s">
        <v>27</v>
      </c>
      <c r="G221" s="1">
        <v>55.496090000000002</v>
      </c>
      <c r="H221" s="1">
        <v>-133.17096799999999</v>
      </c>
      <c r="I221" s="3">
        <v>43279</v>
      </c>
      <c r="J221" s="1">
        <v>6</v>
      </c>
      <c r="K221" s="1">
        <v>370.6</v>
      </c>
      <c r="L221" s="1">
        <v>-0.76</v>
      </c>
      <c r="M221" s="1">
        <f t="shared" si="63"/>
        <v>-23.1648</v>
      </c>
      <c r="N221" s="1">
        <v>274</v>
      </c>
      <c r="O221" s="1">
        <v>290</v>
      </c>
      <c r="R221">
        <f t="shared" si="66"/>
        <v>96.600000000000023</v>
      </c>
      <c r="S221">
        <f t="shared" si="67"/>
        <v>80.600000000000023</v>
      </c>
      <c r="T221">
        <f t="shared" si="68"/>
        <v>16</v>
      </c>
      <c r="U221" s="1">
        <v>1257</v>
      </c>
      <c r="W221">
        <f t="shared" si="69"/>
        <v>16</v>
      </c>
      <c r="X221">
        <f t="shared" si="70"/>
        <v>1256.8981661216633</v>
      </c>
      <c r="Y221">
        <f t="shared" si="71"/>
        <v>1257</v>
      </c>
      <c r="Z221">
        <f t="shared" si="72"/>
        <v>1.2729750453348388E-2</v>
      </c>
      <c r="AA221">
        <f t="shared" si="65"/>
        <v>1.2729750453348388E-2</v>
      </c>
    </row>
    <row r="222" spans="1:27" x14ac:dyDescent="0.2">
      <c r="A222">
        <v>222</v>
      </c>
      <c r="B222" s="1" t="s">
        <v>49</v>
      </c>
      <c r="C222" s="1" t="s">
        <v>29</v>
      </c>
      <c r="D222" s="1" t="s">
        <v>25</v>
      </c>
      <c r="E222" s="1" t="s">
        <v>26</v>
      </c>
      <c r="F222" s="1" t="s">
        <v>27</v>
      </c>
      <c r="G222" s="1">
        <v>55.496090000000002</v>
      </c>
      <c r="H222" s="1">
        <v>-133.17096799999999</v>
      </c>
      <c r="I222" s="3">
        <v>43279</v>
      </c>
      <c r="J222" s="1">
        <v>10</v>
      </c>
      <c r="K222" s="1">
        <v>370.6</v>
      </c>
      <c r="L222" s="1">
        <v>-0.76</v>
      </c>
      <c r="M222" s="1">
        <f t="shared" si="63"/>
        <v>-23.1648</v>
      </c>
      <c r="N222" s="1">
        <v>264</v>
      </c>
      <c r="O222" s="1">
        <v>289</v>
      </c>
      <c r="R222">
        <f t="shared" si="66"/>
        <v>106.60000000000002</v>
      </c>
      <c r="S222">
        <f t="shared" si="67"/>
        <v>81.600000000000023</v>
      </c>
      <c r="T222">
        <f t="shared" si="68"/>
        <v>25</v>
      </c>
      <c r="U222" s="1">
        <v>1273</v>
      </c>
      <c r="W222">
        <f t="shared" si="69"/>
        <v>25</v>
      </c>
      <c r="X222">
        <f t="shared" si="70"/>
        <v>1272.754493215404</v>
      </c>
      <c r="Y222">
        <f t="shared" si="71"/>
        <v>1273</v>
      </c>
      <c r="Z222">
        <f t="shared" si="72"/>
        <v>1.9642437039716614E-2</v>
      </c>
      <c r="AA222">
        <f t="shared" si="65"/>
        <v>1.9642437039716614E-2</v>
      </c>
    </row>
    <row r="223" spans="1:27" x14ac:dyDescent="0.2">
      <c r="A223">
        <v>223</v>
      </c>
      <c r="B223" s="4" t="s">
        <v>50</v>
      </c>
      <c r="C223" s="4" t="s">
        <v>25</v>
      </c>
      <c r="D223" s="4" t="s">
        <v>25</v>
      </c>
      <c r="E223" s="4" t="s">
        <v>26</v>
      </c>
      <c r="F223" s="4" t="s">
        <v>35</v>
      </c>
      <c r="G223" s="4">
        <v>55.228333999999997</v>
      </c>
      <c r="H223" s="4">
        <v>-132.910392</v>
      </c>
      <c r="I223" s="5">
        <v>43266</v>
      </c>
      <c r="J223" s="4">
        <v>1</v>
      </c>
      <c r="K223" s="4">
        <v>379</v>
      </c>
      <c r="L223" s="4">
        <v>-2.2200000000000002</v>
      </c>
      <c r="M223" s="1">
        <f t="shared" si="63"/>
        <v>-67.665600000000012</v>
      </c>
      <c r="N223" s="4">
        <v>352</v>
      </c>
      <c r="O223" s="4">
        <v>355</v>
      </c>
      <c r="P223" s="4"/>
      <c r="Q223" s="4"/>
      <c r="R223">
        <f t="shared" si="66"/>
        <v>27</v>
      </c>
      <c r="S223">
        <f t="shared" si="67"/>
        <v>24</v>
      </c>
      <c r="T223">
        <f t="shared" si="68"/>
        <v>3</v>
      </c>
      <c r="U223" s="4">
        <v>19</v>
      </c>
      <c r="W223">
        <f t="shared" si="69"/>
        <v>3</v>
      </c>
      <c r="X223">
        <f t="shared" si="70"/>
        <v>18.761663039293719</v>
      </c>
      <c r="Y223">
        <f t="shared" si="71"/>
        <v>19</v>
      </c>
      <c r="Z223">
        <f t="shared" si="72"/>
        <v>0.15990053726670783</v>
      </c>
    </row>
    <row r="224" spans="1:27" x14ac:dyDescent="0.2">
      <c r="A224">
        <v>224</v>
      </c>
      <c r="B224" s="4" t="s">
        <v>50</v>
      </c>
      <c r="C224" s="4" t="s">
        <v>25</v>
      </c>
      <c r="D224" s="4" t="s">
        <v>25</v>
      </c>
      <c r="E224" s="4" t="s">
        <v>26</v>
      </c>
      <c r="F224" s="4" t="s">
        <v>35</v>
      </c>
      <c r="G224" s="4">
        <v>55.228333999999997</v>
      </c>
      <c r="H224" s="4">
        <v>-132.910392</v>
      </c>
      <c r="I224" s="5">
        <v>43266</v>
      </c>
      <c r="J224" s="4">
        <v>6</v>
      </c>
      <c r="K224" s="4">
        <v>379</v>
      </c>
      <c r="L224" s="4">
        <v>-2.2200000000000002</v>
      </c>
      <c r="M224" s="1">
        <f t="shared" si="63"/>
        <v>-67.665600000000012</v>
      </c>
      <c r="N224" s="4">
        <v>343</v>
      </c>
      <c r="O224" s="4">
        <v>343</v>
      </c>
      <c r="P224" s="4"/>
      <c r="Q224" s="4"/>
      <c r="R224">
        <f t="shared" si="66"/>
        <v>36</v>
      </c>
      <c r="S224">
        <f t="shared" si="67"/>
        <v>36</v>
      </c>
      <c r="T224">
        <f t="shared" si="68"/>
        <v>0</v>
      </c>
      <c r="U224" s="4">
        <v>30</v>
      </c>
      <c r="W224">
        <f t="shared" si="69"/>
        <v>0</v>
      </c>
      <c r="X224">
        <f t="shared" si="70"/>
        <v>30</v>
      </c>
      <c r="Y224">
        <f t="shared" si="71"/>
        <v>30</v>
      </c>
      <c r="Z224">
        <f t="shared" si="72"/>
        <v>0</v>
      </c>
    </row>
    <row r="225" spans="1:28" x14ac:dyDescent="0.2">
      <c r="A225">
        <v>225</v>
      </c>
      <c r="B225" s="4" t="s">
        <v>50</v>
      </c>
      <c r="C225" s="4" t="s">
        <v>25</v>
      </c>
      <c r="D225" s="4" t="s">
        <v>25</v>
      </c>
      <c r="E225" s="4" t="s">
        <v>26</v>
      </c>
      <c r="F225" s="4" t="s">
        <v>35</v>
      </c>
      <c r="G225" s="4">
        <v>55.228333999999997</v>
      </c>
      <c r="H225" s="4">
        <v>-132.910392</v>
      </c>
      <c r="I225" s="5">
        <v>43266</v>
      </c>
      <c r="J225" s="4">
        <v>2</v>
      </c>
      <c r="K225" s="4">
        <v>379</v>
      </c>
      <c r="L225" s="4">
        <v>-2.2200000000000002</v>
      </c>
      <c r="M225" s="1">
        <f t="shared" si="63"/>
        <v>-67.665600000000012</v>
      </c>
      <c r="N225" s="4">
        <v>346</v>
      </c>
      <c r="O225" s="4">
        <v>356</v>
      </c>
      <c r="P225" s="4"/>
      <c r="Q225" s="4"/>
      <c r="R225">
        <f t="shared" si="66"/>
        <v>33</v>
      </c>
      <c r="S225">
        <f t="shared" si="67"/>
        <v>23</v>
      </c>
      <c r="T225">
        <f t="shared" si="68"/>
        <v>10</v>
      </c>
      <c r="U225" s="4">
        <v>53</v>
      </c>
      <c r="W225">
        <f t="shared" si="69"/>
        <v>10</v>
      </c>
      <c r="X225">
        <f t="shared" si="70"/>
        <v>52.04805471869242</v>
      </c>
      <c r="Y225">
        <f t="shared" si="71"/>
        <v>53</v>
      </c>
      <c r="Z225">
        <f t="shared" si="72"/>
        <v>0.19213013923474498</v>
      </c>
    </row>
    <row r="226" spans="1:28" x14ac:dyDescent="0.2">
      <c r="A226">
        <v>226</v>
      </c>
      <c r="B226" s="4" t="s">
        <v>50</v>
      </c>
      <c r="C226" s="4" t="s">
        <v>25</v>
      </c>
      <c r="D226" s="4" t="s">
        <v>25</v>
      </c>
      <c r="E226" s="4" t="s">
        <v>26</v>
      </c>
      <c r="F226" s="4" t="s">
        <v>35</v>
      </c>
      <c r="G226" s="4">
        <v>55.228333999999997</v>
      </c>
      <c r="H226" s="4">
        <v>-132.910392</v>
      </c>
      <c r="I226" s="5">
        <v>43266</v>
      </c>
      <c r="J226" s="4">
        <v>3</v>
      </c>
      <c r="K226" s="4">
        <v>379</v>
      </c>
      <c r="L226" s="4">
        <v>-2.2200000000000002</v>
      </c>
      <c r="M226" s="1">
        <f t="shared" si="63"/>
        <v>-67.665600000000012</v>
      </c>
      <c r="N226" s="4">
        <v>348</v>
      </c>
      <c r="O226" s="4">
        <v>355</v>
      </c>
      <c r="P226" s="4"/>
      <c r="Q226" s="4"/>
      <c r="R226">
        <f t="shared" si="66"/>
        <v>31</v>
      </c>
      <c r="S226">
        <f t="shared" si="67"/>
        <v>24</v>
      </c>
      <c r="T226">
        <f t="shared" si="68"/>
        <v>7</v>
      </c>
      <c r="U226" s="4">
        <v>53</v>
      </c>
      <c r="W226">
        <f t="shared" si="69"/>
        <v>7</v>
      </c>
      <c r="X226">
        <f t="shared" si="70"/>
        <v>52.535702146254792</v>
      </c>
      <c r="Y226">
        <f t="shared" si="71"/>
        <v>53</v>
      </c>
      <c r="Z226">
        <f t="shared" si="72"/>
        <v>0.13324272283470417</v>
      </c>
    </row>
    <row r="227" spans="1:28" x14ac:dyDescent="0.2">
      <c r="A227">
        <v>227</v>
      </c>
      <c r="B227" s="4" t="s">
        <v>50</v>
      </c>
      <c r="C227" s="4" t="s">
        <v>25</v>
      </c>
      <c r="D227" s="4" t="s">
        <v>25</v>
      </c>
      <c r="E227" s="4" t="s">
        <v>26</v>
      </c>
      <c r="F227" s="4" t="s">
        <v>35</v>
      </c>
      <c r="G227" s="4">
        <v>55.228333999999997</v>
      </c>
      <c r="H227" s="4">
        <v>-132.910392</v>
      </c>
      <c r="I227" s="5">
        <v>43266</v>
      </c>
      <c r="J227" s="4">
        <v>7</v>
      </c>
      <c r="K227" s="4">
        <v>379</v>
      </c>
      <c r="L227" s="4">
        <v>-2.2200000000000002</v>
      </c>
      <c r="M227" s="1">
        <f t="shared" si="63"/>
        <v>-67.665600000000012</v>
      </c>
      <c r="N227" s="4">
        <v>341</v>
      </c>
      <c r="O227" s="4">
        <v>343</v>
      </c>
      <c r="P227" s="4"/>
      <c r="Q227" s="4"/>
      <c r="R227">
        <f t="shared" si="66"/>
        <v>38</v>
      </c>
      <c r="S227">
        <f t="shared" si="67"/>
        <v>36</v>
      </c>
      <c r="T227">
        <f t="shared" si="68"/>
        <v>2</v>
      </c>
      <c r="U227" s="4">
        <v>65</v>
      </c>
      <c r="W227">
        <f t="shared" si="69"/>
        <v>2</v>
      </c>
      <c r="X227">
        <f t="shared" si="70"/>
        <v>64.969223483123145</v>
      </c>
      <c r="Y227">
        <f t="shared" si="71"/>
        <v>65</v>
      </c>
      <c r="Z227">
        <f t="shared" si="72"/>
        <v>3.0783806435974011E-2</v>
      </c>
    </row>
    <row r="228" spans="1:28" x14ac:dyDescent="0.2">
      <c r="A228">
        <v>228</v>
      </c>
      <c r="B228" s="4" t="s">
        <v>50</v>
      </c>
      <c r="C228" s="4" t="s">
        <v>25</v>
      </c>
      <c r="D228" s="4" t="s">
        <v>25</v>
      </c>
      <c r="E228" s="4" t="s">
        <v>26</v>
      </c>
      <c r="F228" s="4" t="s">
        <v>35</v>
      </c>
      <c r="G228" s="4">
        <v>55.228333999999997</v>
      </c>
      <c r="H228" s="4">
        <v>-132.910392</v>
      </c>
      <c r="I228" s="5">
        <v>43266</v>
      </c>
      <c r="J228" s="4">
        <v>4</v>
      </c>
      <c r="K228" s="4">
        <v>379</v>
      </c>
      <c r="L228" s="4">
        <v>-2.2200000000000002</v>
      </c>
      <c r="M228" s="1">
        <f t="shared" si="63"/>
        <v>-67.665600000000012</v>
      </c>
      <c r="N228" s="4">
        <v>346</v>
      </c>
      <c r="O228" s="4">
        <v>350</v>
      </c>
      <c r="P228" s="4"/>
      <c r="Q228" s="4"/>
      <c r="R228">
        <f t="shared" si="66"/>
        <v>33</v>
      </c>
      <c r="S228">
        <f t="shared" si="67"/>
        <v>29</v>
      </c>
      <c r="T228">
        <f t="shared" si="68"/>
        <v>4</v>
      </c>
      <c r="U228" s="4">
        <v>95</v>
      </c>
      <c r="W228">
        <f t="shared" si="69"/>
        <v>4</v>
      </c>
      <c r="X228">
        <f t="shared" si="70"/>
        <v>94.915752117338243</v>
      </c>
      <c r="Y228">
        <f t="shared" si="71"/>
        <v>95</v>
      </c>
      <c r="Z228">
        <f t="shared" si="72"/>
        <v>4.2142636082734268E-2</v>
      </c>
    </row>
    <row r="229" spans="1:28" x14ac:dyDescent="0.2">
      <c r="A229">
        <v>229</v>
      </c>
      <c r="B229" s="4" t="s">
        <v>50</v>
      </c>
      <c r="C229" s="4" t="s">
        <v>25</v>
      </c>
      <c r="D229" s="4" t="s">
        <v>25</v>
      </c>
      <c r="E229" s="4" t="s">
        <v>26</v>
      </c>
      <c r="F229" s="4" t="s">
        <v>35</v>
      </c>
      <c r="G229" s="4">
        <v>55.228333999999997</v>
      </c>
      <c r="H229" s="4">
        <v>-132.910392</v>
      </c>
      <c r="I229" s="5">
        <v>43266</v>
      </c>
      <c r="J229" s="4">
        <v>10</v>
      </c>
      <c r="K229" s="4">
        <v>379</v>
      </c>
      <c r="L229" s="4">
        <v>-2.2200000000000002</v>
      </c>
      <c r="M229" s="1">
        <f t="shared" si="63"/>
        <v>-67.665600000000012</v>
      </c>
      <c r="N229" s="4">
        <v>348</v>
      </c>
      <c r="O229" s="4">
        <v>351</v>
      </c>
      <c r="P229" s="4"/>
      <c r="Q229" s="4"/>
      <c r="R229">
        <f t="shared" si="66"/>
        <v>31</v>
      </c>
      <c r="S229">
        <f t="shared" si="67"/>
        <v>28</v>
      </c>
      <c r="T229">
        <f t="shared" si="68"/>
        <v>3</v>
      </c>
      <c r="U229" s="4">
        <v>124</v>
      </c>
      <c r="W229">
        <f t="shared" si="69"/>
        <v>3</v>
      </c>
      <c r="X229">
        <f t="shared" si="70"/>
        <v>123.9637043654311</v>
      </c>
      <c r="Y229">
        <f t="shared" si="71"/>
        <v>124</v>
      </c>
      <c r="Z229">
        <f t="shared" si="72"/>
        <v>2.4200632074984921E-2</v>
      </c>
      <c r="AA229">
        <f>W229/X229</f>
        <v>2.4200632074984921E-2</v>
      </c>
    </row>
    <row r="230" spans="1:28" x14ac:dyDescent="0.2">
      <c r="A230">
        <v>230</v>
      </c>
      <c r="B230" s="4" t="s">
        <v>50</v>
      </c>
      <c r="C230" s="4" t="s">
        <v>25</v>
      </c>
      <c r="D230" s="4" t="s">
        <v>25</v>
      </c>
      <c r="E230" s="4" t="s">
        <v>26</v>
      </c>
      <c r="F230" s="4" t="s">
        <v>35</v>
      </c>
      <c r="G230" s="4">
        <v>55.228333999999997</v>
      </c>
      <c r="H230" s="4">
        <v>-132.910392</v>
      </c>
      <c r="I230" s="5">
        <v>43266</v>
      </c>
      <c r="J230" s="4">
        <v>8</v>
      </c>
      <c r="K230" s="4">
        <v>379</v>
      </c>
      <c r="L230" s="4">
        <v>-2.2200000000000002</v>
      </c>
      <c r="M230" s="1">
        <f t="shared" si="63"/>
        <v>-67.665600000000012</v>
      </c>
      <c r="N230" s="4">
        <v>343</v>
      </c>
      <c r="O230" s="4">
        <v>351</v>
      </c>
      <c r="P230" s="4"/>
      <c r="Q230" s="4"/>
      <c r="R230">
        <f t="shared" si="66"/>
        <v>36</v>
      </c>
      <c r="S230">
        <f t="shared" si="67"/>
        <v>28</v>
      </c>
      <c r="T230">
        <f t="shared" si="68"/>
        <v>8</v>
      </c>
      <c r="U230" s="4">
        <v>132</v>
      </c>
      <c r="W230">
        <f t="shared" si="69"/>
        <v>8</v>
      </c>
      <c r="X230">
        <f t="shared" si="70"/>
        <v>131.75735273600483</v>
      </c>
      <c r="Y230">
        <f t="shared" si="71"/>
        <v>132</v>
      </c>
      <c r="Z230">
        <f t="shared" si="72"/>
        <v>6.0717674071891624E-2</v>
      </c>
      <c r="AA230">
        <f>W230/X230</f>
        <v>6.0717674071891624E-2</v>
      </c>
    </row>
    <row r="231" spans="1:28" x14ac:dyDescent="0.2">
      <c r="A231">
        <v>231</v>
      </c>
      <c r="B231" s="4" t="s">
        <v>50</v>
      </c>
      <c r="C231" s="4" t="s">
        <v>25</v>
      </c>
      <c r="D231" s="4" t="s">
        <v>25</v>
      </c>
      <c r="E231" s="4" t="s">
        <v>26</v>
      </c>
      <c r="F231" s="4" t="s">
        <v>35</v>
      </c>
      <c r="G231" s="4">
        <v>55.228333999999997</v>
      </c>
      <c r="H231" s="4">
        <v>-132.910392</v>
      </c>
      <c r="I231" s="5">
        <v>43266</v>
      </c>
      <c r="J231" s="4">
        <v>9</v>
      </c>
      <c r="K231" s="4">
        <v>379</v>
      </c>
      <c r="L231" s="4">
        <v>-2.2200000000000002</v>
      </c>
      <c r="M231" s="1">
        <f t="shared" si="63"/>
        <v>-67.665600000000012</v>
      </c>
      <c r="N231" s="4">
        <v>341</v>
      </c>
      <c r="O231" s="4">
        <v>351</v>
      </c>
      <c r="P231" s="4"/>
      <c r="Q231" s="4"/>
      <c r="R231">
        <f t="shared" si="66"/>
        <v>38</v>
      </c>
      <c r="S231">
        <f t="shared" si="67"/>
        <v>28</v>
      </c>
      <c r="T231">
        <f t="shared" si="68"/>
        <v>10</v>
      </c>
      <c r="U231" s="4">
        <v>219</v>
      </c>
      <c r="W231">
        <f t="shared" si="69"/>
        <v>10</v>
      </c>
      <c r="X231">
        <f t="shared" si="70"/>
        <v>218.77157036507279</v>
      </c>
      <c r="Y231">
        <f t="shared" si="71"/>
        <v>219</v>
      </c>
      <c r="Z231">
        <f t="shared" si="72"/>
        <v>4.5709778392652223E-2</v>
      </c>
      <c r="AA231">
        <f>W231/X231</f>
        <v>4.5709778392652223E-2</v>
      </c>
    </row>
    <row r="232" spans="1:28" x14ac:dyDescent="0.2">
      <c r="A232">
        <v>232</v>
      </c>
      <c r="B232" s="4" t="s">
        <v>50</v>
      </c>
      <c r="C232" s="4" t="s">
        <v>25</v>
      </c>
      <c r="D232" s="4" t="s">
        <v>25</v>
      </c>
      <c r="E232" s="4" t="s">
        <v>26</v>
      </c>
      <c r="F232" s="4" t="s">
        <v>35</v>
      </c>
      <c r="G232" s="4">
        <v>55.228333999999997</v>
      </c>
      <c r="H232" s="4">
        <v>-132.910392</v>
      </c>
      <c r="I232" s="5">
        <v>43266</v>
      </c>
      <c r="J232" s="4">
        <v>5</v>
      </c>
      <c r="K232" s="4">
        <v>379</v>
      </c>
      <c r="L232" s="4">
        <v>-2.2200000000000002</v>
      </c>
      <c r="M232" s="1">
        <f t="shared" si="63"/>
        <v>-67.665600000000012</v>
      </c>
      <c r="N232" s="4">
        <v>339</v>
      </c>
      <c r="O232" s="4">
        <v>350</v>
      </c>
      <c r="P232" s="4"/>
      <c r="Q232" s="4"/>
      <c r="R232">
        <f t="shared" si="66"/>
        <v>40</v>
      </c>
      <c r="S232">
        <f t="shared" si="67"/>
        <v>29</v>
      </c>
      <c r="T232">
        <f t="shared" si="68"/>
        <v>11</v>
      </c>
      <c r="U232" s="4">
        <v>228</v>
      </c>
      <c r="W232">
        <f t="shared" si="69"/>
        <v>11</v>
      </c>
      <c r="X232">
        <f t="shared" si="70"/>
        <v>227.73449453255867</v>
      </c>
      <c r="Y232">
        <f t="shared" si="71"/>
        <v>228</v>
      </c>
      <c r="Z232">
        <f t="shared" si="72"/>
        <v>4.8301861439911796E-2</v>
      </c>
      <c r="AA232">
        <f>W232/X232</f>
        <v>4.8301861439911796E-2</v>
      </c>
    </row>
    <row r="233" spans="1:28" x14ac:dyDescent="0.2">
      <c r="A233">
        <v>233</v>
      </c>
      <c r="B233" s="4" t="s">
        <v>50</v>
      </c>
      <c r="C233" s="4" t="s">
        <v>25</v>
      </c>
      <c r="D233" s="4" t="s">
        <v>25</v>
      </c>
      <c r="E233" s="4" t="s">
        <v>26</v>
      </c>
      <c r="F233" s="4" t="s">
        <v>35</v>
      </c>
      <c r="G233" s="4">
        <v>55.228333999999997</v>
      </c>
      <c r="H233" s="4">
        <v>-132.910392</v>
      </c>
      <c r="I233" s="5">
        <v>43266</v>
      </c>
      <c r="J233" s="4">
        <v>11</v>
      </c>
      <c r="K233" s="4">
        <v>379</v>
      </c>
      <c r="L233" s="4">
        <v>-2.2200000000000002</v>
      </c>
      <c r="M233" s="1">
        <f t="shared" si="63"/>
        <v>-67.665600000000012</v>
      </c>
      <c r="N233" s="4">
        <v>337</v>
      </c>
      <c r="O233" s="4">
        <v>354</v>
      </c>
      <c r="P233" s="4"/>
      <c r="Q233" s="4"/>
      <c r="R233">
        <f t="shared" si="66"/>
        <v>42</v>
      </c>
      <c r="S233">
        <f t="shared" si="67"/>
        <v>25</v>
      </c>
      <c r="T233">
        <f t="shared" si="68"/>
        <v>17</v>
      </c>
      <c r="U233" s="4">
        <v>286</v>
      </c>
      <c r="W233">
        <f t="shared" si="69"/>
        <v>17</v>
      </c>
      <c r="X233">
        <f t="shared" si="70"/>
        <v>285.4943081744363</v>
      </c>
      <c r="Y233">
        <f t="shared" si="71"/>
        <v>286</v>
      </c>
      <c r="Z233">
        <f t="shared" si="72"/>
        <v>5.9545845620197248E-2</v>
      </c>
      <c r="AA233">
        <f>W233/X233</f>
        <v>5.9545845620197248E-2</v>
      </c>
    </row>
    <row r="234" spans="1:28" s="4" customFormat="1" x14ac:dyDescent="0.2">
      <c r="A234">
        <v>234</v>
      </c>
      <c r="B234" s="1" t="s">
        <v>53</v>
      </c>
      <c r="C234" s="1" t="s">
        <v>25</v>
      </c>
      <c r="D234" s="1" t="s">
        <v>25</v>
      </c>
      <c r="E234" s="1" t="s">
        <v>26</v>
      </c>
      <c r="F234" s="1" t="s">
        <v>27</v>
      </c>
      <c r="G234" s="1">
        <v>55.362090000000002</v>
      </c>
      <c r="H234" s="1">
        <v>-133.16123200000001</v>
      </c>
      <c r="I234" s="3">
        <v>43291</v>
      </c>
      <c r="J234" s="1">
        <v>2</v>
      </c>
      <c r="K234" s="1">
        <v>281.10000000000002</v>
      </c>
      <c r="L234" s="1">
        <v>0.255</v>
      </c>
      <c r="M234" s="1">
        <f t="shared" si="63"/>
        <v>7.7724000000000002</v>
      </c>
      <c r="N234" s="1">
        <v>254</v>
      </c>
      <c r="O234" s="1">
        <v>256</v>
      </c>
      <c r="P234"/>
      <c r="Q234"/>
      <c r="R234">
        <f t="shared" si="66"/>
        <v>27.100000000000023</v>
      </c>
      <c r="S234">
        <f t="shared" si="67"/>
        <v>25.100000000000023</v>
      </c>
      <c r="T234">
        <f t="shared" si="68"/>
        <v>2</v>
      </c>
      <c r="U234" s="1">
        <v>58</v>
      </c>
      <c r="W234">
        <f t="shared" si="69"/>
        <v>2</v>
      </c>
      <c r="X234">
        <f t="shared" si="70"/>
        <v>57.965506984757752</v>
      </c>
      <c r="Y234">
        <f t="shared" si="71"/>
        <v>58</v>
      </c>
      <c r="Z234">
        <f t="shared" si="72"/>
        <v>3.4503277967117711E-2</v>
      </c>
      <c r="AA234"/>
      <c r="AB234"/>
    </row>
    <row r="235" spans="1:28" s="4" customFormat="1" x14ac:dyDescent="0.2">
      <c r="A235">
        <v>235</v>
      </c>
      <c r="B235" s="1" t="s">
        <v>53</v>
      </c>
      <c r="C235" s="1" t="s">
        <v>25</v>
      </c>
      <c r="D235" s="1" t="s">
        <v>25</v>
      </c>
      <c r="E235" s="1" t="s">
        <v>26</v>
      </c>
      <c r="F235" s="1" t="s">
        <v>27</v>
      </c>
      <c r="G235" s="1">
        <v>55.362090000000002</v>
      </c>
      <c r="H235" s="1">
        <v>-133.16123200000001</v>
      </c>
      <c r="I235" s="3">
        <v>43291</v>
      </c>
      <c r="J235" s="1">
        <v>11</v>
      </c>
      <c r="K235" s="1">
        <v>281.10000000000002</v>
      </c>
      <c r="L235" s="1">
        <v>0.255</v>
      </c>
      <c r="M235" s="1">
        <f t="shared" si="63"/>
        <v>7.7724000000000002</v>
      </c>
      <c r="N235" s="1">
        <v>265</v>
      </c>
      <c r="O235" s="1">
        <v>266</v>
      </c>
      <c r="P235"/>
      <c r="Q235"/>
      <c r="R235">
        <f t="shared" si="66"/>
        <v>16.100000000000023</v>
      </c>
      <c r="S235">
        <f t="shared" si="67"/>
        <v>15.100000000000023</v>
      </c>
      <c r="T235">
        <f t="shared" si="68"/>
        <v>1</v>
      </c>
      <c r="U235" s="1">
        <v>66</v>
      </c>
      <c r="W235">
        <f t="shared" si="69"/>
        <v>1</v>
      </c>
      <c r="X235">
        <f t="shared" si="70"/>
        <v>65.992423807585666</v>
      </c>
      <c r="Y235">
        <f t="shared" si="71"/>
        <v>66</v>
      </c>
      <c r="Z235">
        <f t="shared" si="72"/>
        <v>1.5153254605645389E-2</v>
      </c>
      <c r="AA235"/>
      <c r="AB235"/>
    </row>
    <row r="236" spans="1:28" s="4" customFormat="1" x14ac:dyDescent="0.2">
      <c r="A236">
        <v>236</v>
      </c>
      <c r="B236" s="1" t="s">
        <v>53</v>
      </c>
      <c r="C236" s="1" t="s">
        <v>25</v>
      </c>
      <c r="D236" s="1" t="s">
        <v>25</v>
      </c>
      <c r="E236" s="1" t="s">
        <v>26</v>
      </c>
      <c r="F236" s="1" t="s">
        <v>27</v>
      </c>
      <c r="G236" s="1">
        <v>55.362090000000002</v>
      </c>
      <c r="H236" s="1">
        <v>-133.16123200000001</v>
      </c>
      <c r="I236" s="3">
        <v>43291</v>
      </c>
      <c r="J236" s="1">
        <v>1</v>
      </c>
      <c r="K236" s="1">
        <v>281.10000000000002</v>
      </c>
      <c r="L236" s="1">
        <v>0.255</v>
      </c>
      <c r="M236" s="1">
        <f t="shared" si="63"/>
        <v>7.7724000000000002</v>
      </c>
      <c r="N236" s="1">
        <v>255</v>
      </c>
      <c r="O236" s="1">
        <v>259</v>
      </c>
      <c r="P236"/>
      <c r="Q236"/>
      <c r="R236">
        <f t="shared" si="66"/>
        <v>26.100000000000023</v>
      </c>
      <c r="S236">
        <f t="shared" si="67"/>
        <v>22.100000000000023</v>
      </c>
      <c r="T236">
        <f t="shared" si="68"/>
        <v>4</v>
      </c>
      <c r="U236" s="1">
        <v>98</v>
      </c>
      <c r="W236">
        <f t="shared" si="69"/>
        <v>4</v>
      </c>
      <c r="X236">
        <f t="shared" si="70"/>
        <v>97.918333319149184</v>
      </c>
      <c r="Y236">
        <f t="shared" si="71"/>
        <v>98</v>
      </c>
      <c r="Z236">
        <f t="shared" si="72"/>
        <v>4.0850368510283341E-2</v>
      </c>
      <c r="AA236"/>
      <c r="AB236"/>
    </row>
    <row r="237" spans="1:28" s="4" customFormat="1" x14ac:dyDescent="0.2">
      <c r="A237">
        <v>237</v>
      </c>
      <c r="B237" s="1" t="s">
        <v>53</v>
      </c>
      <c r="C237" s="1" t="s">
        <v>25</v>
      </c>
      <c r="D237" s="1" t="s">
        <v>25</v>
      </c>
      <c r="E237" s="1" t="s">
        <v>26</v>
      </c>
      <c r="F237" s="1" t="s">
        <v>27</v>
      </c>
      <c r="G237" s="1">
        <v>55.362090000000002</v>
      </c>
      <c r="H237" s="1">
        <v>-133.16123200000001</v>
      </c>
      <c r="I237" s="3">
        <v>43291</v>
      </c>
      <c r="J237" s="1">
        <v>10</v>
      </c>
      <c r="K237" s="1">
        <v>281.10000000000002</v>
      </c>
      <c r="L237" s="1">
        <v>0.255</v>
      </c>
      <c r="M237" s="1">
        <f t="shared" si="63"/>
        <v>7.7724000000000002</v>
      </c>
      <c r="N237" s="1">
        <v>265</v>
      </c>
      <c r="O237" s="1">
        <v>267</v>
      </c>
      <c r="P237"/>
      <c r="Q237"/>
      <c r="R237">
        <f t="shared" si="66"/>
        <v>16.100000000000023</v>
      </c>
      <c r="S237">
        <f t="shared" si="67"/>
        <v>14.100000000000023</v>
      </c>
      <c r="T237">
        <f t="shared" si="68"/>
        <v>2</v>
      </c>
      <c r="U237" s="1">
        <v>119</v>
      </c>
      <c r="W237">
        <f t="shared" si="69"/>
        <v>2</v>
      </c>
      <c r="X237">
        <f t="shared" si="70"/>
        <v>118.98319209031165</v>
      </c>
      <c r="Y237">
        <f t="shared" si="71"/>
        <v>119</v>
      </c>
      <c r="Z237">
        <f t="shared" si="72"/>
        <v>1.6809096855309975E-2</v>
      </c>
      <c r="AA237">
        <f t="shared" ref="AA237:AA265" si="73">W237/X237</f>
        <v>1.6809096855309975E-2</v>
      </c>
      <c r="AB237"/>
    </row>
    <row r="238" spans="1:28" s="4" customFormat="1" x14ac:dyDescent="0.2">
      <c r="A238">
        <v>238</v>
      </c>
      <c r="B238" s="1" t="s">
        <v>53</v>
      </c>
      <c r="C238" s="1" t="s">
        <v>25</v>
      </c>
      <c r="D238" s="1" t="s">
        <v>25</v>
      </c>
      <c r="E238" s="1" t="s">
        <v>26</v>
      </c>
      <c r="F238" s="1" t="s">
        <v>27</v>
      </c>
      <c r="G238" s="1">
        <v>55.362090000000002</v>
      </c>
      <c r="H238" s="1">
        <v>-133.16123200000001</v>
      </c>
      <c r="I238" s="3">
        <v>43291</v>
      </c>
      <c r="J238" s="1">
        <v>8</v>
      </c>
      <c r="K238" s="1">
        <v>281.10000000000002</v>
      </c>
      <c r="L238" s="1">
        <v>0.255</v>
      </c>
      <c r="M238" s="1">
        <f t="shared" si="63"/>
        <v>7.7724000000000002</v>
      </c>
      <c r="N238" s="1">
        <v>265</v>
      </c>
      <c r="O238" s="1">
        <v>267</v>
      </c>
      <c r="P238"/>
      <c r="Q238"/>
      <c r="R238">
        <f t="shared" si="66"/>
        <v>16.100000000000023</v>
      </c>
      <c r="S238">
        <f t="shared" si="67"/>
        <v>14.100000000000023</v>
      </c>
      <c r="T238">
        <f t="shared" si="68"/>
        <v>2</v>
      </c>
      <c r="U238" s="1">
        <v>123</v>
      </c>
      <c r="W238">
        <f t="shared" si="69"/>
        <v>2</v>
      </c>
      <c r="X238">
        <f t="shared" si="70"/>
        <v>122.98373876248843</v>
      </c>
      <c r="Y238">
        <f t="shared" si="71"/>
        <v>123</v>
      </c>
      <c r="Z238">
        <f t="shared" si="72"/>
        <v>1.6262312563634834E-2</v>
      </c>
      <c r="AA238">
        <f t="shared" si="73"/>
        <v>1.6262312563634834E-2</v>
      </c>
      <c r="AB238"/>
    </row>
    <row r="239" spans="1:28" s="4" customFormat="1" x14ac:dyDescent="0.2">
      <c r="A239">
        <v>239</v>
      </c>
      <c r="B239" s="1" t="s">
        <v>53</v>
      </c>
      <c r="C239" s="1" t="s">
        <v>25</v>
      </c>
      <c r="D239" s="1" t="s">
        <v>25</v>
      </c>
      <c r="E239" s="1" t="s">
        <v>26</v>
      </c>
      <c r="F239" s="1" t="s">
        <v>27</v>
      </c>
      <c r="G239" s="1">
        <v>55.362090000000002</v>
      </c>
      <c r="H239" s="1">
        <v>-133.16123200000001</v>
      </c>
      <c r="I239" s="3">
        <v>43291</v>
      </c>
      <c r="J239" s="1">
        <v>7</v>
      </c>
      <c r="K239" s="1">
        <v>281.10000000000002</v>
      </c>
      <c r="L239" s="1">
        <v>0.255</v>
      </c>
      <c r="M239" s="1">
        <f t="shared" si="63"/>
        <v>7.7724000000000002</v>
      </c>
      <c r="N239" s="1">
        <v>264</v>
      </c>
      <c r="O239" s="1">
        <v>266</v>
      </c>
      <c r="P239"/>
      <c r="Q239"/>
      <c r="R239">
        <f t="shared" si="66"/>
        <v>17.100000000000023</v>
      </c>
      <c r="S239">
        <f t="shared" si="67"/>
        <v>15.100000000000023</v>
      </c>
      <c r="T239">
        <f t="shared" si="68"/>
        <v>2</v>
      </c>
      <c r="U239" s="1">
        <v>131</v>
      </c>
      <c r="W239">
        <f t="shared" si="69"/>
        <v>2</v>
      </c>
      <c r="X239">
        <f t="shared" si="70"/>
        <v>130.98473193468007</v>
      </c>
      <c r="Y239">
        <f t="shared" si="71"/>
        <v>131</v>
      </c>
      <c r="Z239">
        <f t="shared" si="72"/>
        <v>1.5268955171029911E-2</v>
      </c>
      <c r="AA239">
        <f t="shared" si="73"/>
        <v>1.5268955171029911E-2</v>
      </c>
      <c r="AB239"/>
    </row>
    <row r="240" spans="1:28" s="4" customFormat="1" x14ac:dyDescent="0.2">
      <c r="A240">
        <v>240</v>
      </c>
      <c r="B240" s="1" t="s">
        <v>53</v>
      </c>
      <c r="C240" s="1" t="s">
        <v>25</v>
      </c>
      <c r="D240" s="1" t="s">
        <v>25</v>
      </c>
      <c r="E240" s="1" t="s">
        <v>26</v>
      </c>
      <c r="F240" s="1" t="s">
        <v>27</v>
      </c>
      <c r="G240" s="1">
        <v>55.362090000000002</v>
      </c>
      <c r="H240" s="1">
        <v>-133.16123200000001</v>
      </c>
      <c r="I240" s="3">
        <v>43291</v>
      </c>
      <c r="J240" s="1">
        <v>3</v>
      </c>
      <c r="K240" s="1">
        <v>281.10000000000002</v>
      </c>
      <c r="L240" s="1">
        <v>0.255</v>
      </c>
      <c r="M240" s="1">
        <f t="shared" si="63"/>
        <v>7.7724000000000002</v>
      </c>
      <c r="N240" s="1">
        <v>256</v>
      </c>
      <c r="O240" s="1">
        <v>265</v>
      </c>
      <c r="P240"/>
      <c r="Q240"/>
      <c r="R240">
        <f t="shared" ref="R240:R265" si="74">K240-N240</f>
        <v>25.100000000000023</v>
      </c>
      <c r="S240">
        <f t="shared" ref="S240:S265" si="75">K240-O240</f>
        <v>16.100000000000023</v>
      </c>
      <c r="T240">
        <f t="shared" ref="T240:T265" si="76">R240-S240</f>
        <v>9</v>
      </c>
      <c r="U240" s="1">
        <v>183</v>
      </c>
      <c r="W240">
        <f t="shared" ref="W240:W265" si="77">T240</f>
        <v>9</v>
      </c>
      <c r="X240">
        <f t="shared" ref="X240:X265" si="78">SQRT((Y240^2)-(W240^2))</f>
        <v>182.77855454073381</v>
      </c>
      <c r="Y240">
        <f t="shared" ref="Y240:Y265" si="79">U240</f>
        <v>183</v>
      </c>
      <c r="Z240">
        <f t="shared" ref="Z240:Z265" si="80">W240/X240</f>
        <v>4.9239912322395954E-2</v>
      </c>
      <c r="AA240">
        <f t="shared" si="73"/>
        <v>4.9239912322395954E-2</v>
      </c>
      <c r="AB240"/>
    </row>
    <row r="241" spans="1:28" s="4" customFormat="1" x14ac:dyDescent="0.2">
      <c r="A241">
        <v>241</v>
      </c>
      <c r="B241" s="1" t="s">
        <v>53</v>
      </c>
      <c r="C241" s="1" t="s">
        <v>25</v>
      </c>
      <c r="D241" s="1" t="s">
        <v>25</v>
      </c>
      <c r="E241" s="1" t="s">
        <v>26</v>
      </c>
      <c r="F241" s="1" t="s">
        <v>27</v>
      </c>
      <c r="G241" s="1">
        <v>55.362090000000002</v>
      </c>
      <c r="H241" s="1">
        <v>-133.16123200000001</v>
      </c>
      <c r="I241" s="3">
        <v>43291</v>
      </c>
      <c r="J241" s="1">
        <v>9</v>
      </c>
      <c r="K241" s="1">
        <v>281.10000000000002</v>
      </c>
      <c r="L241" s="1">
        <v>0.255</v>
      </c>
      <c r="M241" s="1">
        <f t="shared" si="63"/>
        <v>7.7724000000000002</v>
      </c>
      <c r="N241" s="1">
        <v>265</v>
      </c>
      <c r="O241" s="1">
        <v>269</v>
      </c>
      <c r="P241"/>
      <c r="Q241"/>
      <c r="R241">
        <f t="shared" si="74"/>
        <v>16.100000000000023</v>
      </c>
      <c r="S241">
        <f t="shared" si="75"/>
        <v>12.100000000000023</v>
      </c>
      <c r="T241">
        <f t="shared" si="76"/>
        <v>4</v>
      </c>
      <c r="U241" s="1">
        <v>279</v>
      </c>
      <c r="W241">
        <f t="shared" si="77"/>
        <v>4</v>
      </c>
      <c r="X241">
        <f t="shared" si="78"/>
        <v>278.97132469126643</v>
      </c>
      <c r="Y241">
        <f t="shared" si="79"/>
        <v>279</v>
      </c>
      <c r="Z241">
        <f t="shared" si="80"/>
        <v>1.4338391246579707E-2</v>
      </c>
      <c r="AA241">
        <f t="shared" si="73"/>
        <v>1.4338391246579707E-2</v>
      </c>
      <c r="AB241"/>
    </row>
    <row r="242" spans="1:28" s="4" customFormat="1" x14ac:dyDescent="0.2">
      <c r="A242">
        <v>242</v>
      </c>
      <c r="B242" s="1" t="s">
        <v>53</v>
      </c>
      <c r="C242" s="1" t="s">
        <v>25</v>
      </c>
      <c r="D242" s="1" t="s">
        <v>25</v>
      </c>
      <c r="E242" s="1" t="s">
        <v>26</v>
      </c>
      <c r="F242" s="1" t="s">
        <v>27</v>
      </c>
      <c r="G242" s="1">
        <v>55.362090000000002</v>
      </c>
      <c r="H242" s="1">
        <v>-133.16123200000001</v>
      </c>
      <c r="I242" s="3">
        <v>43291</v>
      </c>
      <c r="J242" s="1">
        <v>4</v>
      </c>
      <c r="K242" s="1">
        <v>281.10000000000002</v>
      </c>
      <c r="L242" s="1">
        <v>0.255</v>
      </c>
      <c r="M242" s="1">
        <f t="shared" si="63"/>
        <v>7.7724000000000002</v>
      </c>
      <c r="N242" s="1">
        <v>252</v>
      </c>
      <c r="O242" s="1">
        <v>266</v>
      </c>
      <c r="P242"/>
      <c r="Q242"/>
      <c r="R242">
        <f t="shared" si="74"/>
        <v>29.100000000000023</v>
      </c>
      <c r="S242">
        <f t="shared" si="75"/>
        <v>15.100000000000023</v>
      </c>
      <c r="T242">
        <f t="shared" si="76"/>
        <v>14</v>
      </c>
      <c r="U242" s="1">
        <v>334</v>
      </c>
      <c r="W242">
        <f t="shared" si="77"/>
        <v>14</v>
      </c>
      <c r="X242">
        <f t="shared" si="78"/>
        <v>333.70645783382736</v>
      </c>
      <c r="Y242">
        <f t="shared" si="79"/>
        <v>334</v>
      </c>
      <c r="Z242">
        <f t="shared" si="80"/>
        <v>4.1953038879971115E-2</v>
      </c>
      <c r="AA242">
        <f t="shared" si="73"/>
        <v>4.1953038879971115E-2</v>
      </c>
      <c r="AB242"/>
    </row>
    <row r="243" spans="1:28" s="4" customFormat="1" x14ac:dyDescent="0.2">
      <c r="A243">
        <v>243</v>
      </c>
      <c r="B243" s="1" t="s">
        <v>53</v>
      </c>
      <c r="C243" s="1" t="s">
        <v>25</v>
      </c>
      <c r="D243" s="1" t="s">
        <v>25</v>
      </c>
      <c r="E243" s="1" t="s">
        <v>26</v>
      </c>
      <c r="F243" s="1" t="s">
        <v>27</v>
      </c>
      <c r="G243" s="1">
        <v>55.362090000000002</v>
      </c>
      <c r="H243" s="1">
        <v>-133.16123200000001</v>
      </c>
      <c r="I243" s="3">
        <v>43291</v>
      </c>
      <c r="J243" s="1">
        <v>6</v>
      </c>
      <c r="K243" s="1">
        <v>281.10000000000002</v>
      </c>
      <c r="L243" s="1">
        <v>0.255</v>
      </c>
      <c r="M243" s="1">
        <f t="shared" si="63"/>
        <v>7.7724000000000002</v>
      </c>
      <c r="N243" s="1">
        <v>254</v>
      </c>
      <c r="O243" s="1">
        <v>267</v>
      </c>
      <c r="P243"/>
      <c r="Q243"/>
      <c r="R243">
        <f t="shared" si="74"/>
        <v>27.100000000000023</v>
      </c>
      <c r="S243">
        <f t="shared" si="75"/>
        <v>14.100000000000023</v>
      </c>
      <c r="T243">
        <f t="shared" si="76"/>
        <v>13</v>
      </c>
      <c r="U243" s="1">
        <v>596</v>
      </c>
      <c r="W243">
        <f t="shared" si="77"/>
        <v>13</v>
      </c>
      <c r="X243">
        <f t="shared" si="78"/>
        <v>595.85820460911668</v>
      </c>
      <c r="Y243">
        <f t="shared" si="79"/>
        <v>596</v>
      </c>
      <c r="Z243">
        <f t="shared" si="80"/>
        <v>2.1817271121621976E-2</v>
      </c>
      <c r="AA243">
        <f t="shared" si="73"/>
        <v>2.1817271121621976E-2</v>
      </c>
      <c r="AB243"/>
    </row>
    <row r="244" spans="1:28" s="4" customFormat="1" x14ac:dyDescent="0.2">
      <c r="A244">
        <v>244</v>
      </c>
      <c r="B244" s="1" t="s">
        <v>53</v>
      </c>
      <c r="C244" s="1" t="s">
        <v>25</v>
      </c>
      <c r="D244" s="1" t="s">
        <v>25</v>
      </c>
      <c r="E244" s="1" t="s">
        <v>26</v>
      </c>
      <c r="F244" s="1" t="s">
        <v>27</v>
      </c>
      <c r="G244" s="1">
        <v>55.362090000000002</v>
      </c>
      <c r="H244" s="1">
        <v>-133.16123200000001</v>
      </c>
      <c r="I244" s="3">
        <v>43291</v>
      </c>
      <c r="J244" s="1">
        <v>5</v>
      </c>
      <c r="K244" s="1">
        <v>281.10000000000002</v>
      </c>
      <c r="L244" s="1">
        <v>0.255</v>
      </c>
      <c r="M244" s="1">
        <f t="shared" si="63"/>
        <v>7.7724000000000002</v>
      </c>
      <c r="N244" s="1">
        <v>255</v>
      </c>
      <c r="O244" s="1">
        <v>274</v>
      </c>
      <c r="P244"/>
      <c r="Q244"/>
      <c r="R244">
        <f t="shared" si="74"/>
        <v>26.100000000000023</v>
      </c>
      <c r="S244">
        <f t="shared" si="75"/>
        <v>7.1000000000000227</v>
      </c>
      <c r="T244">
        <f t="shared" si="76"/>
        <v>19</v>
      </c>
      <c r="U244" s="1">
        <v>640</v>
      </c>
      <c r="W244">
        <f t="shared" si="77"/>
        <v>19</v>
      </c>
      <c r="X244">
        <f t="shared" si="78"/>
        <v>639.71790658070529</v>
      </c>
      <c r="Y244">
        <f t="shared" si="79"/>
        <v>640</v>
      </c>
      <c r="Z244">
        <f t="shared" si="80"/>
        <v>2.9700591158304562E-2</v>
      </c>
      <c r="AA244">
        <f t="shared" si="73"/>
        <v>2.9700591158304562E-2</v>
      </c>
      <c r="AB244"/>
    </row>
    <row r="245" spans="1:28" x14ac:dyDescent="0.2">
      <c r="A245">
        <v>245</v>
      </c>
      <c r="B245" s="1" t="s">
        <v>54</v>
      </c>
      <c r="C245" s="1" t="s">
        <v>25</v>
      </c>
      <c r="D245" s="1" t="s">
        <v>25</v>
      </c>
      <c r="E245" s="1" t="s">
        <v>26</v>
      </c>
      <c r="F245" s="1" t="s">
        <v>27</v>
      </c>
      <c r="G245" s="1">
        <v>55.282136999999999</v>
      </c>
      <c r="H245" s="1">
        <v>-133.33402799999999</v>
      </c>
      <c r="I245" s="3">
        <v>43322</v>
      </c>
      <c r="J245" s="1">
        <v>11</v>
      </c>
      <c r="K245" s="1">
        <v>290.60000000000002</v>
      </c>
      <c r="L245" s="1">
        <v>0.36</v>
      </c>
      <c r="M245" s="1">
        <f t="shared" si="63"/>
        <v>10.972799999999999</v>
      </c>
      <c r="N245" s="1">
        <v>321</v>
      </c>
      <c r="O245" s="1">
        <v>324</v>
      </c>
      <c r="R245">
        <f t="shared" si="74"/>
        <v>-30.399999999999977</v>
      </c>
      <c r="S245">
        <f t="shared" si="75"/>
        <v>-33.399999999999977</v>
      </c>
      <c r="T245">
        <f t="shared" si="76"/>
        <v>3</v>
      </c>
      <c r="U245" s="1">
        <v>179</v>
      </c>
      <c r="W245">
        <f t="shared" si="77"/>
        <v>3</v>
      </c>
      <c r="X245">
        <f t="shared" si="78"/>
        <v>178.97485856957675</v>
      </c>
      <c r="Y245">
        <f t="shared" si="79"/>
        <v>179</v>
      </c>
      <c r="Z245">
        <f t="shared" si="80"/>
        <v>1.6762130860037781E-2</v>
      </c>
      <c r="AA245">
        <f t="shared" si="73"/>
        <v>1.6762130860037781E-2</v>
      </c>
    </row>
    <row r="246" spans="1:28" x14ac:dyDescent="0.2">
      <c r="A246">
        <v>246</v>
      </c>
      <c r="B246" s="1" t="s">
        <v>54</v>
      </c>
      <c r="C246" s="1" t="s">
        <v>25</v>
      </c>
      <c r="D246" s="1" t="s">
        <v>25</v>
      </c>
      <c r="E246" s="1" t="s">
        <v>26</v>
      </c>
      <c r="F246" s="1" t="s">
        <v>27</v>
      </c>
      <c r="G246" s="1">
        <v>55.282136999999999</v>
      </c>
      <c r="H246" s="1">
        <v>-133.33402799999999</v>
      </c>
      <c r="I246" s="3">
        <v>43322</v>
      </c>
      <c r="J246" s="1">
        <v>1</v>
      </c>
      <c r="K246" s="1">
        <v>290.60000000000002</v>
      </c>
      <c r="L246" s="1">
        <v>0.36</v>
      </c>
      <c r="M246" s="1">
        <f t="shared" si="63"/>
        <v>10.972799999999999</v>
      </c>
      <c r="N246" s="1">
        <v>316</v>
      </c>
      <c r="O246" s="1">
        <v>324</v>
      </c>
      <c r="R246">
        <f t="shared" si="74"/>
        <v>-25.399999999999977</v>
      </c>
      <c r="S246">
        <f t="shared" si="75"/>
        <v>-33.399999999999977</v>
      </c>
      <c r="T246">
        <f t="shared" si="76"/>
        <v>8</v>
      </c>
      <c r="U246" s="1">
        <v>393</v>
      </c>
      <c r="W246">
        <f t="shared" si="77"/>
        <v>8</v>
      </c>
      <c r="X246">
        <f t="shared" si="78"/>
        <v>392.91856662672484</v>
      </c>
      <c r="Y246">
        <f t="shared" si="79"/>
        <v>393</v>
      </c>
      <c r="Z246">
        <f t="shared" si="80"/>
        <v>2.0360452978034127E-2</v>
      </c>
      <c r="AA246">
        <f t="shared" si="73"/>
        <v>2.0360452978034127E-2</v>
      </c>
    </row>
    <row r="247" spans="1:28" x14ac:dyDescent="0.2">
      <c r="A247">
        <v>247</v>
      </c>
      <c r="B247" s="1" t="s">
        <v>54</v>
      </c>
      <c r="C247" s="1" t="s">
        <v>25</v>
      </c>
      <c r="D247" s="1" t="s">
        <v>25</v>
      </c>
      <c r="E247" s="1" t="s">
        <v>26</v>
      </c>
      <c r="F247" s="1" t="s">
        <v>27</v>
      </c>
      <c r="G247" s="1">
        <v>55.282136999999999</v>
      </c>
      <c r="H247" s="1">
        <v>-133.33402799999999</v>
      </c>
      <c r="I247" s="3">
        <v>43322</v>
      </c>
      <c r="J247" s="1">
        <v>7</v>
      </c>
      <c r="K247" s="1">
        <v>290.60000000000002</v>
      </c>
      <c r="L247" s="1">
        <v>0.36</v>
      </c>
      <c r="M247" s="1">
        <f t="shared" si="63"/>
        <v>10.972799999999999</v>
      </c>
      <c r="N247" s="1">
        <v>318</v>
      </c>
      <c r="O247" s="1">
        <v>332</v>
      </c>
      <c r="R247">
        <f t="shared" si="74"/>
        <v>-27.399999999999977</v>
      </c>
      <c r="S247">
        <f t="shared" si="75"/>
        <v>-41.399999999999977</v>
      </c>
      <c r="T247">
        <f t="shared" si="76"/>
        <v>14</v>
      </c>
      <c r="U247" s="1">
        <v>525</v>
      </c>
      <c r="W247">
        <f t="shared" si="77"/>
        <v>14</v>
      </c>
      <c r="X247">
        <f t="shared" si="78"/>
        <v>524.81330013634374</v>
      </c>
      <c r="Y247">
        <f t="shared" si="79"/>
        <v>525</v>
      </c>
      <c r="Z247">
        <f t="shared" si="80"/>
        <v>2.6676153207936752E-2</v>
      </c>
      <c r="AA247">
        <f t="shared" si="73"/>
        <v>2.6676153207936752E-2</v>
      </c>
    </row>
    <row r="248" spans="1:28" x14ac:dyDescent="0.2">
      <c r="A248">
        <v>248</v>
      </c>
      <c r="B248" s="1" t="s">
        <v>54</v>
      </c>
      <c r="C248" s="1" t="s">
        <v>25</v>
      </c>
      <c r="D248" s="1" t="s">
        <v>25</v>
      </c>
      <c r="E248" s="1" t="s">
        <v>26</v>
      </c>
      <c r="F248" s="1" t="s">
        <v>27</v>
      </c>
      <c r="G248" s="1">
        <v>55.282136999999999</v>
      </c>
      <c r="H248" s="1">
        <v>-133.33402799999999</v>
      </c>
      <c r="I248" s="3">
        <v>43322</v>
      </c>
      <c r="J248" s="1">
        <v>3</v>
      </c>
      <c r="K248" s="1">
        <v>290.60000000000002</v>
      </c>
      <c r="L248" s="1">
        <v>0.36</v>
      </c>
      <c r="M248" s="1">
        <f t="shared" si="63"/>
        <v>10.972799999999999</v>
      </c>
      <c r="N248" s="1">
        <v>320</v>
      </c>
      <c r="O248" s="1">
        <v>330</v>
      </c>
      <c r="R248">
        <f t="shared" si="74"/>
        <v>-29.399999999999977</v>
      </c>
      <c r="S248">
        <f t="shared" si="75"/>
        <v>-39.399999999999977</v>
      </c>
      <c r="T248">
        <f t="shared" si="76"/>
        <v>10</v>
      </c>
      <c r="U248" s="1">
        <v>626</v>
      </c>
      <c r="W248">
        <f t="shared" si="77"/>
        <v>10</v>
      </c>
      <c r="X248">
        <f t="shared" si="78"/>
        <v>625.92012269937447</v>
      </c>
      <c r="Y248">
        <f t="shared" si="79"/>
        <v>626</v>
      </c>
      <c r="Z248">
        <f t="shared" si="80"/>
        <v>1.5976479485710571E-2</v>
      </c>
      <c r="AA248">
        <f t="shared" si="73"/>
        <v>1.5976479485710571E-2</v>
      </c>
    </row>
    <row r="249" spans="1:28" x14ac:dyDescent="0.2">
      <c r="A249">
        <v>249</v>
      </c>
      <c r="B249" s="1" t="s">
        <v>54</v>
      </c>
      <c r="C249" s="1" t="s">
        <v>25</v>
      </c>
      <c r="D249" s="1" t="s">
        <v>25</v>
      </c>
      <c r="E249" s="1" t="s">
        <v>26</v>
      </c>
      <c r="F249" s="1" t="s">
        <v>27</v>
      </c>
      <c r="G249" s="1">
        <v>55.282136999999999</v>
      </c>
      <c r="H249" s="1">
        <v>-133.33402799999999</v>
      </c>
      <c r="I249" s="3">
        <v>43322</v>
      </c>
      <c r="J249" s="1">
        <v>8</v>
      </c>
      <c r="K249" s="1">
        <v>290.60000000000002</v>
      </c>
      <c r="L249" s="1">
        <v>0.36</v>
      </c>
      <c r="M249" s="1">
        <f t="shared" si="63"/>
        <v>10.972799999999999</v>
      </c>
      <c r="N249" s="1">
        <v>320</v>
      </c>
      <c r="O249" s="1">
        <v>334</v>
      </c>
      <c r="R249">
        <f t="shared" si="74"/>
        <v>-29.399999999999977</v>
      </c>
      <c r="S249">
        <f t="shared" si="75"/>
        <v>-43.399999999999977</v>
      </c>
      <c r="T249">
        <f t="shared" si="76"/>
        <v>14</v>
      </c>
      <c r="U249" s="1">
        <v>635</v>
      </c>
      <c r="W249">
        <f t="shared" si="77"/>
        <v>14</v>
      </c>
      <c r="X249">
        <f t="shared" si="78"/>
        <v>634.84565053247388</v>
      </c>
      <c r="Y249">
        <f t="shared" si="79"/>
        <v>635</v>
      </c>
      <c r="Z249">
        <f t="shared" si="80"/>
        <v>2.2052604421653615E-2</v>
      </c>
      <c r="AA249">
        <f t="shared" si="73"/>
        <v>2.2052604421653615E-2</v>
      </c>
    </row>
    <row r="250" spans="1:28" x14ac:dyDescent="0.2">
      <c r="A250">
        <v>250</v>
      </c>
      <c r="B250" s="1" t="s">
        <v>54</v>
      </c>
      <c r="C250" s="1" t="s">
        <v>25</v>
      </c>
      <c r="D250" s="1" t="s">
        <v>25</v>
      </c>
      <c r="E250" s="1" t="s">
        <v>26</v>
      </c>
      <c r="F250" s="1" t="s">
        <v>27</v>
      </c>
      <c r="G250" s="1">
        <v>55.282136999999999</v>
      </c>
      <c r="H250" s="1">
        <v>-133.33402799999999</v>
      </c>
      <c r="I250" s="3">
        <v>43322</v>
      </c>
      <c r="J250" s="1">
        <v>2</v>
      </c>
      <c r="K250" s="1">
        <v>290.60000000000002</v>
      </c>
      <c r="L250" s="1">
        <v>0.36</v>
      </c>
      <c r="M250" s="1">
        <f t="shared" si="63"/>
        <v>10.972799999999999</v>
      </c>
      <c r="N250" s="1">
        <v>322</v>
      </c>
      <c r="O250" s="1">
        <v>330</v>
      </c>
      <c r="R250">
        <f t="shared" si="74"/>
        <v>-31.399999999999977</v>
      </c>
      <c r="S250">
        <f t="shared" si="75"/>
        <v>-39.399999999999977</v>
      </c>
      <c r="T250">
        <f t="shared" si="76"/>
        <v>8</v>
      </c>
      <c r="U250" s="1">
        <v>705</v>
      </c>
      <c r="W250">
        <f t="shared" si="77"/>
        <v>8</v>
      </c>
      <c r="X250">
        <f t="shared" si="78"/>
        <v>704.9546084678077</v>
      </c>
      <c r="Y250">
        <f t="shared" si="79"/>
        <v>705</v>
      </c>
      <c r="Z250">
        <f t="shared" si="80"/>
        <v>1.1348248389194446E-2</v>
      </c>
      <c r="AA250">
        <f t="shared" si="73"/>
        <v>1.1348248389194446E-2</v>
      </c>
    </row>
    <row r="251" spans="1:28" x14ac:dyDescent="0.2">
      <c r="A251">
        <v>251</v>
      </c>
      <c r="B251" s="1" t="s">
        <v>54</v>
      </c>
      <c r="C251" s="1" t="s">
        <v>25</v>
      </c>
      <c r="D251" s="1" t="s">
        <v>25</v>
      </c>
      <c r="E251" s="1" t="s">
        <v>26</v>
      </c>
      <c r="F251" s="1" t="s">
        <v>27</v>
      </c>
      <c r="G251" s="1">
        <v>55.282136999999999</v>
      </c>
      <c r="H251" s="1">
        <v>-133.33402799999999</v>
      </c>
      <c r="I251" s="3">
        <v>43322</v>
      </c>
      <c r="J251" s="1">
        <v>6</v>
      </c>
      <c r="K251" s="1">
        <v>290.60000000000002</v>
      </c>
      <c r="L251" s="1">
        <v>0.36</v>
      </c>
      <c r="M251" s="1">
        <f t="shared" si="63"/>
        <v>10.972799999999999</v>
      </c>
      <c r="N251" s="1">
        <v>315</v>
      </c>
      <c r="O251" s="1">
        <v>327</v>
      </c>
      <c r="R251">
        <f t="shared" si="74"/>
        <v>-24.399999999999977</v>
      </c>
      <c r="S251">
        <f t="shared" si="75"/>
        <v>-36.399999999999977</v>
      </c>
      <c r="T251">
        <f t="shared" si="76"/>
        <v>12</v>
      </c>
      <c r="U251" s="1">
        <v>754</v>
      </c>
      <c r="W251">
        <f t="shared" si="77"/>
        <v>12</v>
      </c>
      <c r="X251">
        <f t="shared" si="78"/>
        <v>753.90450323631842</v>
      </c>
      <c r="Y251">
        <f t="shared" si="79"/>
        <v>754</v>
      </c>
      <c r="Z251">
        <f t="shared" si="80"/>
        <v>1.5917135324815122E-2</v>
      </c>
      <c r="AA251">
        <f t="shared" si="73"/>
        <v>1.5917135324815122E-2</v>
      </c>
    </row>
    <row r="252" spans="1:28" x14ac:dyDescent="0.2">
      <c r="A252">
        <v>252</v>
      </c>
      <c r="B252" s="1" t="s">
        <v>54</v>
      </c>
      <c r="C252" s="1" t="s">
        <v>25</v>
      </c>
      <c r="D252" s="1" t="s">
        <v>25</v>
      </c>
      <c r="E252" s="1" t="s">
        <v>26</v>
      </c>
      <c r="F252" s="1" t="s">
        <v>27</v>
      </c>
      <c r="G252" s="1">
        <v>55.282136999999999</v>
      </c>
      <c r="H252" s="1">
        <v>-133.33402799999999</v>
      </c>
      <c r="I252" s="3">
        <v>43322</v>
      </c>
      <c r="J252" s="1">
        <v>9</v>
      </c>
      <c r="K252" s="1">
        <v>290.60000000000002</v>
      </c>
      <c r="L252" s="1">
        <v>0.36</v>
      </c>
      <c r="M252" s="1">
        <f t="shared" si="63"/>
        <v>10.972799999999999</v>
      </c>
      <c r="N252" s="1">
        <v>318</v>
      </c>
      <c r="O252" s="1">
        <v>330</v>
      </c>
      <c r="R252">
        <f t="shared" si="74"/>
        <v>-27.399999999999977</v>
      </c>
      <c r="S252">
        <f t="shared" si="75"/>
        <v>-39.399999999999977</v>
      </c>
      <c r="T252">
        <f t="shared" si="76"/>
        <v>12</v>
      </c>
      <c r="U252" s="1">
        <v>1039</v>
      </c>
      <c r="W252">
        <f t="shared" si="77"/>
        <v>12</v>
      </c>
      <c r="X252">
        <f t="shared" si="78"/>
        <v>1038.9307002875601</v>
      </c>
      <c r="Y252">
        <f t="shared" si="79"/>
        <v>1039</v>
      </c>
      <c r="Z252">
        <f t="shared" si="80"/>
        <v>1.1550337281089666E-2</v>
      </c>
      <c r="AA252">
        <f t="shared" si="73"/>
        <v>1.1550337281089666E-2</v>
      </c>
    </row>
    <row r="253" spans="1:28" x14ac:dyDescent="0.2">
      <c r="A253">
        <v>253</v>
      </c>
      <c r="B253" s="1" t="s">
        <v>54</v>
      </c>
      <c r="C253" s="1" t="s">
        <v>25</v>
      </c>
      <c r="D253" s="1" t="s">
        <v>25</v>
      </c>
      <c r="E253" s="1" t="s">
        <v>26</v>
      </c>
      <c r="F253" s="1" t="s">
        <v>27</v>
      </c>
      <c r="G253" s="1">
        <v>55.282136999999999</v>
      </c>
      <c r="H253" s="1">
        <v>-133.33402799999999</v>
      </c>
      <c r="I253" s="3">
        <v>43322</v>
      </c>
      <c r="J253" s="1">
        <v>10</v>
      </c>
      <c r="K253" s="1">
        <v>290.60000000000002</v>
      </c>
      <c r="L253" s="1">
        <v>0.36</v>
      </c>
      <c r="M253" s="1">
        <f t="shared" si="63"/>
        <v>10.972799999999999</v>
      </c>
      <c r="N253" s="1">
        <v>320</v>
      </c>
      <c r="O253" s="1">
        <v>335</v>
      </c>
      <c r="R253">
        <f t="shared" si="74"/>
        <v>-29.399999999999977</v>
      </c>
      <c r="S253">
        <f t="shared" si="75"/>
        <v>-44.399999999999977</v>
      </c>
      <c r="T253">
        <f t="shared" si="76"/>
        <v>15</v>
      </c>
      <c r="U253" s="1">
        <v>1064</v>
      </c>
      <c r="W253">
        <f t="shared" si="77"/>
        <v>15</v>
      </c>
      <c r="X253">
        <f t="shared" si="78"/>
        <v>1063.8942616632539</v>
      </c>
      <c r="Y253">
        <f t="shared" si="79"/>
        <v>1064</v>
      </c>
      <c r="Z253">
        <f t="shared" si="80"/>
        <v>1.4099145507702561E-2</v>
      </c>
      <c r="AA253">
        <f t="shared" si="73"/>
        <v>1.4099145507702561E-2</v>
      </c>
    </row>
    <row r="254" spans="1:28" x14ac:dyDescent="0.2">
      <c r="A254">
        <v>254</v>
      </c>
      <c r="B254" s="1" t="s">
        <v>54</v>
      </c>
      <c r="C254" s="1" t="s">
        <v>25</v>
      </c>
      <c r="D254" s="1" t="s">
        <v>25</v>
      </c>
      <c r="E254" s="1" t="s">
        <v>26</v>
      </c>
      <c r="F254" s="1" t="s">
        <v>27</v>
      </c>
      <c r="G254" s="1">
        <v>55.282136999999999</v>
      </c>
      <c r="H254" s="1">
        <v>-133.33402799999999</v>
      </c>
      <c r="I254" s="3">
        <v>43322</v>
      </c>
      <c r="J254" s="1">
        <v>4</v>
      </c>
      <c r="K254" s="1">
        <v>290.60000000000002</v>
      </c>
      <c r="L254" s="1">
        <v>0.36</v>
      </c>
      <c r="M254" s="1">
        <f t="shared" si="63"/>
        <v>10.972799999999999</v>
      </c>
      <c r="N254" s="1">
        <v>318</v>
      </c>
      <c r="O254" s="1">
        <v>330</v>
      </c>
      <c r="R254">
        <f t="shared" si="74"/>
        <v>-27.399999999999977</v>
      </c>
      <c r="S254">
        <f t="shared" si="75"/>
        <v>-39.399999999999977</v>
      </c>
      <c r="T254">
        <f t="shared" si="76"/>
        <v>12</v>
      </c>
      <c r="U254" s="1">
        <v>1075</v>
      </c>
      <c r="W254">
        <f t="shared" si="77"/>
        <v>12</v>
      </c>
      <c r="X254">
        <f t="shared" si="78"/>
        <v>1074.9330211692261</v>
      </c>
      <c r="Y254">
        <f t="shared" si="79"/>
        <v>1075</v>
      </c>
      <c r="Z254">
        <f t="shared" si="80"/>
        <v>1.1163486248610504E-2</v>
      </c>
      <c r="AA254">
        <f t="shared" si="73"/>
        <v>1.1163486248610504E-2</v>
      </c>
    </row>
    <row r="255" spans="1:28" x14ac:dyDescent="0.2">
      <c r="A255">
        <v>255</v>
      </c>
      <c r="B255" s="1" t="s">
        <v>54</v>
      </c>
      <c r="C255" s="1" t="s">
        <v>25</v>
      </c>
      <c r="D255" s="1" t="s">
        <v>25</v>
      </c>
      <c r="E255" s="1" t="s">
        <v>26</v>
      </c>
      <c r="F255" s="1" t="s">
        <v>27</v>
      </c>
      <c r="G255" s="1">
        <v>55.282136999999999</v>
      </c>
      <c r="H255" s="1">
        <v>-133.33402799999999</v>
      </c>
      <c r="I255" s="3">
        <v>43322</v>
      </c>
      <c r="J255" s="1">
        <v>5</v>
      </c>
      <c r="K255" s="1">
        <v>290.60000000000002</v>
      </c>
      <c r="L255" s="1">
        <v>0.36</v>
      </c>
      <c r="M255" s="1">
        <f t="shared" si="63"/>
        <v>10.972799999999999</v>
      </c>
      <c r="N255" s="1">
        <v>313</v>
      </c>
      <c r="O255" s="1">
        <v>332</v>
      </c>
      <c r="R255">
        <f t="shared" si="74"/>
        <v>-22.399999999999977</v>
      </c>
      <c r="S255">
        <f t="shared" si="75"/>
        <v>-41.399999999999977</v>
      </c>
      <c r="T255">
        <f t="shared" si="76"/>
        <v>19</v>
      </c>
      <c r="U255" s="1">
        <v>1837</v>
      </c>
      <c r="W255">
        <f t="shared" si="77"/>
        <v>19</v>
      </c>
      <c r="X255">
        <f t="shared" si="78"/>
        <v>1836.9017393426357</v>
      </c>
      <c r="Y255">
        <f t="shared" si="79"/>
        <v>1837</v>
      </c>
      <c r="Z255">
        <f t="shared" si="80"/>
        <v>1.0343503734064431E-2</v>
      </c>
      <c r="AA255">
        <f t="shared" si="73"/>
        <v>1.0343503734064431E-2</v>
      </c>
    </row>
    <row r="256" spans="1:28" x14ac:dyDescent="0.2">
      <c r="A256">
        <v>256</v>
      </c>
      <c r="B256" s="1" t="s">
        <v>55</v>
      </c>
      <c r="C256" s="1" t="s">
        <v>29</v>
      </c>
      <c r="D256" s="1" t="s">
        <v>25</v>
      </c>
      <c r="E256" s="1" t="s">
        <v>32</v>
      </c>
      <c r="F256" s="1" t="s">
        <v>35</v>
      </c>
      <c r="G256" s="1">
        <v>55.528424000000001</v>
      </c>
      <c r="H256" s="1">
        <v>-133.147345</v>
      </c>
      <c r="I256" s="3">
        <v>43263</v>
      </c>
      <c r="J256" s="1">
        <v>1</v>
      </c>
      <c r="K256" s="1">
        <v>370.2</v>
      </c>
      <c r="L256" s="1">
        <v>-1.24</v>
      </c>
      <c r="M256" s="1">
        <f t="shared" si="63"/>
        <v>-37.795200000000001</v>
      </c>
      <c r="N256" s="1">
        <v>333</v>
      </c>
      <c r="O256" s="1">
        <v>358</v>
      </c>
      <c r="R256">
        <f t="shared" si="74"/>
        <v>37.199999999999989</v>
      </c>
      <c r="S256">
        <f t="shared" si="75"/>
        <v>12.199999999999989</v>
      </c>
      <c r="T256">
        <f t="shared" si="76"/>
        <v>25</v>
      </c>
      <c r="U256" s="1">
        <v>435</v>
      </c>
      <c r="W256">
        <f t="shared" si="77"/>
        <v>25</v>
      </c>
      <c r="X256">
        <f t="shared" si="78"/>
        <v>434.28101501216929</v>
      </c>
      <c r="Y256">
        <f t="shared" si="79"/>
        <v>435</v>
      </c>
      <c r="Z256">
        <f t="shared" si="80"/>
        <v>5.7566412382312998E-2</v>
      </c>
      <c r="AA256">
        <f t="shared" si="73"/>
        <v>5.7566412382312998E-2</v>
      </c>
    </row>
    <row r="257" spans="1:27" x14ac:dyDescent="0.2">
      <c r="A257">
        <v>257</v>
      </c>
      <c r="B257" s="1" t="s">
        <v>55</v>
      </c>
      <c r="C257" s="1" t="s">
        <v>29</v>
      </c>
      <c r="D257" s="1" t="s">
        <v>25</v>
      </c>
      <c r="E257" s="1" t="s">
        <v>32</v>
      </c>
      <c r="F257" s="1" t="s">
        <v>35</v>
      </c>
      <c r="G257" s="1">
        <v>55.528424000000001</v>
      </c>
      <c r="H257" s="1">
        <v>-133.147345</v>
      </c>
      <c r="I257" s="3">
        <v>43263</v>
      </c>
      <c r="J257" s="1">
        <v>2</v>
      </c>
      <c r="K257" s="1">
        <v>370.2</v>
      </c>
      <c r="L257" s="1">
        <v>-1.24</v>
      </c>
      <c r="M257" s="1">
        <f t="shared" si="63"/>
        <v>-37.795200000000001</v>
      </c>
      <c r="N257" s="1">
        <v>333</v>
      </c>
      <c r="O257" s="1">
        <v>359</v>
      </c>
      <c r="R257">
        <f t="shared" si="74"/>
        <v>37.199999999999989</v>
      </c>
      <c r="S257">
        <f t="shared" si="75"/>
        <v>11.199999999999989</v>
      </c>
      <c r="T257">
        <f t="shared" si="76"/>
        <v>26</v>
      </c>
      <c r="U257" s="1">
        <v>467</v>
      </c>
      <c r="W257">
        <f t="shared" si="77"/>
        <v>26</v>
      </c>
      <c r="X257">
        <f t="shared" si="78"/>
        <v>466.27566953466487</v>
      </c>
      <c r="Y257">
        <f t="shared" si="79"/>
        <v>467</v>
      </c>
      <c r="Z257">
        <f t="shared" si="80"/>
        <v>5.5761005128034141E-2</v>
      </c>
      <c r="AA257">
        <f t="shared" si="73"/>
        <v>5.5761005128034141E-2</v>
      </c>
    </row>
    <row r="258" spans="1:27" x14ac:dyDescent="0.2">
      <c r="A258">
        <v>258</v>
      </c>
      <c r="B258" s="1" t="s">
        <v>55</v>
      </c>
      <c r="C258" s="1" t="s">
        <v>29</v>
      </c>
      <c r="D258" s="1" t="s">
        <v>25</v>
      </c>
      <c r="E258" s="1" t="s">
        <v>32</v>
      </c>
      <c r="F258" s="1" t="s">
        <v>35</v>
      </c>
      <c r="G258" s="1">
        <v>55.528424000000001</v>
      </c>
      <c r="H258" s="1">
        <v>-133.147345</v>
      </c>
      <c r="I258" s="3">
        <v>43263</v>
      </c>
      <c r="J258" s="1">
        <v>3</v>
      </c>
      <c r="K258" s="1">
        <v>370.2</v>
      </c>
      <c r="L258" s="1">
        <v>-1.24</v>
      </c>
      <c r="M258" s="1">
        <f t="shared" si="63"/>
        <v>-37.795200000000001</v>
      </c>
      <c r="N258" s="1">
        <v>313</v>
      </c>
      <c r="O258" s="1">
        <v>332</v>
      </c>
      <c r="R258">
        <f t="shared" si="74"/>
        <v>57.199999999999989</v>
      </c>
      <c r="S258">
        <f t="shared" si="75"/>
        <v>38.199999999999989</v>
      </c>
      <c r="T258">
        <f t="shared" si="76"/>
        <v>19</v>
      </c>
      <c r="U258" s="1">
        <v>467</v>
      </c>
      <c r="W258">
        <f t="shared" si="77"/>
        <v>19</v>
      </c>
      <c r="X258">
        <f t="shared" si="78"/>
        <v>466.61333028536592</v>
      </c>
      <c r="Y258">
        <f t="shared" si="79"/>
        <v>467</v>
      </c>
      <c r="Z258">
        <f t="shared" si="80"/>
        <v>4.071893957332981E-2</v>
      </c>
      <c r="AA258">
        <f t="shared" si="73"/>
        <v>4.071893957332981E-2</v>
      </c>
    </row>
    <row r="259" spans="1:27" x14ac:dyDescent="0.2">
      <c r="A259">
        <v>259</v>
      </c>
      <c r="B259" s="1" t="s">
        <v>55</v>
      </c>
      <c r="C259" s="1" t="s">
        <v>29</v>
      </c>
      <c r="D259" s="1" t="s">
        <v>25</v>
      </c>
      <c r="E259" s="1" t="s">
        <v>32</v>
      </c>
      <c r="F259" s="1" t="s">
        <v>35</v>
      </c>
      <c r="G259" s="1">
        <v>55.528424000000001</v>
      </c>
      <c r="H259" s="1">
        <v>-133.147345</v>
      </c>
      <c r="I259" s="3">
        <v>43263</v>
      </c>
      <c r="J259" s="1">
        <v>5</v>
      </c>
      <c r="K259" s="1">
        <v>370.2</v>
      </c>
      <c r="L259" s="1">
        <v>-1.24</v>
      </c>
      <c r="M259" s="1">
        <f t="shared" ref="M259:M288" si="81">L259*30.48</f>
        <v>-37.795200000000001</v>
      </c>
      <c r="N259" s="1">
        <v>313</v>
      </c>
      <c r="O259" s="1">
        <v>334</v>
      </c>
      <c r="R259">
        <f t="shared" si="74"/>
        <v>57.199999999999989</v>
      </c>
      <c r="S259">
        <f t="shared" si="75"/>
        <v>36.199999999999989</v>
      </c>
      <c r="T259">
        <f t="shared" si="76"/>
        <v>21</v>
      </c>
      <c r="U259" s="1">
        <v>484</v>
      </c>
      <c r="W259">
        <f t="shared" si="77"/>
        <v>21</v>
      </c>
      <c r="X259">
        <f t="shared" si="78"/>
        <v>483.54420687254645</v>
      </c>
      <c r="Y259">
        <f t="shared" si="79"/>
        <v>484</v>
      </c>
      <c r="Z259">
        <f t="shared" si="80"/>
        <v>4.3429328076998806E-2</v>
      </c>
      <c r="AA259">
        <f t="shared" si="73"/>
        <v>4.3429328076998806E-2</v>
      </c>
    </row>
    <row r="260" spans="1:27" x14ac:dyDescent="0.2">
      <c r="A260">
        <v>260</v>
      </c>
      <c r="B260" s="1" t="s">
        <v>55</v>
      </c>
      <c r="C260" s="1" t="s">
        <v>29</v>
      </c>
      <c r="D260" s="1" t="s">
        <v>25</v>
      </c>
      <c r="E260" s="1" t="s">
        <v>32</v>
      </c>
      <c r="F260" s="1" t="s">
        <v>35</v>
      </c>
      <c r="G260" s="1">
        <v>55.528424000000001</v>
      </c>
      <c r="H260" s="1">
        <v>-133.147345</v>
      </c>
      <c r="I260" s="3">
        <v>43263</v>
      </c>
      <c r="J260" s="1">
        <v>6</v>
      </c>
      <c r="K260" s="1">
        <v>370.2</v>
      </c>
      <c r="L260" s="1">
        <v>-1.24</v>
      </c>
      <c r="M260" s="1">
        <f t="shared" si="81"/>
        <v>-37.795200000000001</v>
      </c>
      <c r="N260" s="1">
        <v>320</v>
      </c>
      <c r="O260" s="1">
        <v>337</v>
      </c>
      <c r="R260">
        <f t="shared" si="74"/>
        <v>50.199999999999989</v>
      </c>
      <c r="S260">
        <f t="shared" si="75"/>
        <v>33.199999999999989</v>
      </c>
      <c r="T260">
        <f t="shared" si="76"/>
        <v>17</v>
      </c>
      <c r="U260" s="1">
        <v>487</v>
      </c>
      <c r="W260">
        <f t="shared" si="77"/>
        <v>17</v>
      </c>
      <c r="X260">
        <f t="shared" si="78"/>
        <v>486.70319497615793</v>
      </c>
      <c r="Y260">
        <f t="shared" si="79"/>
        <v>487</v>
      </c>
      <c r="Z260">
        <f t="shared" si="80"/>
        <v>3.4928885151108938E-2</v>
      </c>
      <c r="AA260">
        <f t="shared" si="73"/>
        <v>3.4928885151108938E-2</v>
      </c>
    </row>
    <row r="261" spans="1:27" x14ac:dyDescent="0.2">
      <c r="A261">
        <v>261</v>
      </c>
      <c r="B261" s="1" t="s">
        <v>55</v>
      </c>
      <c r="C261" s="1" t="s">
        <v>29</v>
      </c>
      <c r="D261" s="1" t="s">
        <v>25</v>
      </c>
      <c r="E261" s="1" t="s">
        <v>32</v>
      </c>
      <c r="F261" s="1" t="s">
        <v>35</v>
      </c>
      <c r="G261" s="1">
        <v>55.528424000000001</v>
      </c>
      <c r="H261" s="1">
        <v>-133.147345</v>
      </c>
      <c r="I261" s="3">
        <v>43263</v>
      </c>
      <c r="J261" s="1">
        <v>4</v>
      </c>
      <c r="K261" s="1">
        <v>370.2</v>
      </c>
      <c r="L261" s="1">
        <v>-1.24</v>
      </c>
      <c r="M261" s="1">
        <f t="shared" si="81"/>
        <v>-37.795200000000001</v>
      </c>
      <c r="N261" s="1">
        <v>312</v>
      </c>
      <c r="O261" s="1">
        <v>340</v>
      </c>
      <c r="R261">
        <f t="shared" si="74"/>
        <v>58.199999999999989</v>
      </c>
      <c r="S261">
        <f t="shared" si="75"/>
        <v>30.199999999999989</v>
      </c>
      <c r="T261">
        <f t="shared" si="76"/>
        <v>28</v>
      </c>
      <c r="U261" s="1">
        <v>536</v>
      </c>
      <c r="W261">
        <f t="shared" si="77"/>
        <v>28</v>
      </c>
      <c r="X261">
        <f t="shared" si="78"/>
        <v>535.26815709511436</v>
      </c>
      <c r="Y261">
        <f t="shared" si="79"/>
        <v>536</v>
      </c>
      <c r="Z261">
        <f t="shared" si="80"/>
        <v>5.2310229235296254E-2</v>
      </c>
      <c r="AA261">
        <f t="shared" si="73"/>
        <v>5.2310229235296254E-2</v>
      </c>
    </row>
    <row r="262" spans="1:27" x14ac:dyDescent="0.2">
      <c r="A262">
        <v>262</v>
      </c>
      <c r="B262" s="1" t="s">
        <v>55</v>
      </c>
      <c r="C262" s="1" t="s">
        <v>29</v>
      </c>
      <c r="D262" s="1" t="s">
        <v>25</v>
      </c>
      <c r="E262" s="1" t="s">
        <v>32</v>
      </c>
      <c r="F262" s="1" t="s">
        <v>35</v>
      </c>
      <c r="G262" s="1">
        <v>55.528424000000001</v>
      </c>
      <c r="H262" s="1">
        <v>-133.147345</v>
      </c>
      <c r="I262" s="3">
        <v>43263</v>
      </c>
      <c r="J262" s="1">
        <v>7</v>
      </c>
      <c r="K262" s="1">
        <v>370.2</v>
      </c>
      <c r="L262" s="1">
        <v>-1.24</v>
      </c>
      <c r="M262" s="1">
        <f t="shared" si="81"/>
        <v>-37.795200000000001</v>
      </c>
      <c r="N262" s="1">
        <v>313</v>
      </c>
      <c r="O262" s="1">
        <v>336</v>
      </c>
      <c r="R262">
        <f t="shared" si="74"/>
        <v>57.199999999999989</v>
      </c>
      <c r="S262">
        <f t="shared" si="75"/>
        <v>34.199999999999989</v>
      </c>
      <c r="T262">
        <f t="shared" si="76"/>
        <v>23</v>
      </c>
      <c r="U262" s="1">
        <v>752</v>
      </c>
      <c r="W262">
        <f t="shared" si="77"/>
        <v>23</v>
      </c>
      <c r="X262">
        <f t="shared" si="78"/>
        <v>751.64818898205294</v>
      </c>
      <c r="Y262">
        <f t="shared" si="79"/>
        <v>752</v>
      </c>
      <c r="Z262">
        <f t="shared" si="80"/>
        <v>3.0599421826783872E-2</v>
      </c>
      <c r="AA262">
        <f t="shared" si="73"/>
        <v>3.0599421826783872E-2</v>
      </c>
    </row>
    <row r="263" spans="1:27" x14ac:dyDescent="0.2">
      <c r="A263">
        <v>263</v>
      </c>
      <c r="B263" s="1" t="s">
        <v>55</v>
      </c>
      <c r="C263" s="1" t="s">
        <v>29</v>
      </c>
      <c r="D263" s="1" t="s">
        <v>25</v>
      </c>
      <c r="E263" s="1" t="s">
        <v>32</v>
      </c>
      <c r="F263" s="1" t="s">
        <v>35</v>
      </c>
      <c r="G263" s="1">
        <v>55.528424000000001</v>
      </c>
      <c r="H263" s="1">
        <v>-133.147345</v>
      </c>
      <c r="I263" s="3">
        <v>43263</v>
      </c>
      <c r="J263" s="1">
        <v>10</v>
      </c>
      <c r="K263" s="1">
        <v>370.2</v>
      </c>
      <c r="L263" s="1">
        <v>-1.24</v>
      </c>
      <c r="M263" s="1">
        <f t="shared" si="81"/>
        <v>-37.795200000000001</v>
      </c>
      <c r="N263" s="1">
        <v>312</v>
      </c>
      <c r="O263" s="1">
        <v>331</v>
      </c>
      <c r="R263">
        <f t="shared" si="74"/>
        <v>58.199999999999989</v>
      </c>
      <c r="S263">
        <f t="shared" si="75"/>
        <v>39.199999999999989</v>
      </c>
      <c r="T263">
        <f t="shared" si="76"/>
        <v>19</v>
      </c>
      <c r="U263" s="1">
        <v>897</v>
      </c>
      <c r="W263">
        <f t="shared" si="77"/>
        <v>19</v>
      </c>
      <c r="X263">
        <f t="shared" si="78"/>
        <v>896.7987511142062</v>
      </c>
      <c r="Y263">
        <f t="shared" si="79"/>
        <v>897</v>
      </c>
      <c r="Z263">
        <f t="shared" si="80"/>
        <v>2.1186470182294415E-2</v>
      </c>
      <c r="AA263">
        <f t="shared" si="73"/>
        <v>2.1186470182294415E-2</v>
      </c>
    </row>
    <row r="264" spans="1:27" x14ac:dyDescent="0.2">
      <c r="A264">
        <v>264</v>
      </c>
      <c r="B264" s="1" t="s">
        <v>55</v>
      </c>
      <c r="C264" s="1" t="s">
        <v>29</v>
      </c>
      <c r="D264" s="1" t="s">
        <v>25</v>
      </c>
      <c r="E264" s="1" t="s">
        <v>32</v>
      </c>
      <c r="F264" s="1" t="s">
        <v>35</v>
      </c>
      <c r="G264" s="1">
        <v>55.528424000000001</v>
      </c>
      <c r="H264" s="1">
        <v>-133.147345</v>
      </c>
      <c r="I264" s="3">
        <v>43263</v>
      </c>
      <c r="J264" s="1">
        <v>8</v>
      </c>
      <c r="K264" s="1">
        <v>370.2</v>
      </c>
      <c r="L264" s="1">
        <v>-1.24</v>
      </c>
      <c r="M264" s="1">
        <f t="shared" si="81"/>
        <v>-37.795200000000001</v>
      </c>
      <c r="N264" s="1">
        <v>309</v>
      </c>
      <c r="O264" s="1">
        <v>350</v>
      </c>
      <c r="R264">
        <f t="shared" si="74"/>
        <v>61.199999999999989</v>
      </c>
      <c r="S264">
        <f t="shared" si="75"/>
        <v>20.199999999999989</v>
      </c>
      <c r="T264">
        <f t="shared" si="76"/>
        <v>41</v>
      </c>
      <c r="U264" s="1">
        <v>961</v>
      </c>
      <c r="W264">
        <f t="shared" si="77"/>
        <v>41</v>
      </c>
      <c r="X264">
        <f t="shared" si="78"/>
        <v>960.12499186303864</v>
      </c>
      <c r="Y264">
        <f t="shared" si="79"/>
        <v>961</v>
      </c>
      <c r="Z264">
        <f t="shared" si="80"/>
        <v>4.2702773438323988E-2</v>
      </c>
      <c r="AA264">
        <f t="shared" si="73"/>
        <v>4.2702773438323988E-2</v>
      </c>
    </row>
    <row r="265" spans="1:27" x14ac:dyDescent="0.2">
      <c r="A265">
        <v>265</v>
      </c>
      <c r="B265" s="1" t="s">
        <v>55</v>
      </c>
      <c r="C265" s="1" t="s">
        <v>29</v>
      </c>
      <c r="D265" s="1" t="s">
        <v>25</v>
      </c>
      <c r="E265" s="1" t="s">
        <v>32</v>
      </c>
      <c r="F265" s="1" t="s">
        <v>35</v>
      </c>
      <c r="G265" s="1">
        <v>55.528424000000001</v>
      </c>
      <c r="H265" s="1">
        <v>-133.147345</v>
      </c>
      <c r="I265" s="3">
        <v>43263</v>
      </c>
      <c r="J265" s="1">
        <v>9</v>
      </c>
      <c r="K265" s="1">
        <v>370.2</v>
      </c>
      <c r="L265" s="1">
        <v>-1.24</v>
      </c>
      <c r="M265" s="1">
        <f t="shared" si="81"/>
        <v>-37.795200000000001</v>
      </c>
      <c r="N265" s="1">
        <v>312</v>
      </c>
      <c r="O265" s="1">
        <v>335</v>
      </c>
      <c r="R265">
        <f t="shared" si="74"/>
        <v>58.199999999999989</v>
      </c>
      <c r="S265">
        <f t="shared" si="75"/>
        <v>35.199999999999989</v>
      </c>
      <c r="T265">
        <f t="shared" si="76"/>
        <v>23</v>
      </c>
      <c r="U265" s="1">
        <v>979</v>
      </c>
      <c r="W265">
        <f t="shared" si="77"/>
        <v>23</v>
      </c>
      <c r="X265">
        <f t="shared" si="78"/>
        <v>978.72978906335527</v>
      </c>
      <c r="Y265">
        <f t="shared" si="79"/>
        <v>979</v>
      </c>
      <c r="Z265">
        <f t="shared" si="80"/>
        <v>2.3499846696207138E-2</v>
      </c>
      <c r="AA265">
        <f t="shared" si="73"/>
        <v>2.3499846696207138E-2</v>
      </c>
    </row>
    <row r="266" spans="1:27" x14ac:dyDescent="0.2">
      <c r="A266">
        <v>266</v>
      </c>
      <c r="B266" s="1" t="s">
        <v>55</v>
      </c>
      <c r="C266" s="1" t="s">
        <v>29</v>
      </c>
      <c r="D266" s="1" t="s">
        <v>25</v>
      </c>
      <c r="E266" s="1" t="s">
        <v>32</v>
      </c>
      <c r="F266" s="1" t="s">
        <v>35</v>
      </c>
      <c r="G266" s="1">
        <v>55.528424000000001</v>
      </c>
      <c r="H266" s="1">
        <v>-133.147345</v>
      </c>
      <c r="I266" s="3">
        <v>43263</v>
      </c>
      <c r="J266" s="1">
        <v>11</v>
      </c>
      <c r="K266" s="1">
        <v>370.2</v>
      </c>
      <c r="L266" s="1">
        <v>-1.24</v>
      </c>
      <c r="M266" s="1">
        <f t="shared" si="81"/>
        <v>-37.795200000000001</v>
      </c>
    </row>
    <row r="267" spans="1:27" x14ac:dyDescent="0.2">
      <c r="A267">
        <v>267</v>
      </c>
      <c r="B267" s="1" t="s">
        <v>58</v>
      </c>
      <c r="C267" s="1" t="s">
        <v>25</v>
      </c>
      <c r="D267" s="1" t="s">
        <v>25</v>
      </c>
      <c r="E267" s="1" t="s">
        <v>26</v>
      </c>
      <c r="F267" s="1" t="s">
        <v>33</v>
      </c>
      <c r="G267" s="1">
        <v>55.264232</v>
      </c>
      <c r="H267" s="1">
        <v>-132.99431799999999</v>
      </c>
      <c r="I267" s="3">
        <v>43278</v>
      </c>
      <c r="J267" s="1">
        <v>1</v>
      </c>
      <c r="K267" s="1">
        <v>442.8</v>
      </c>
      <c r="L267" s="1">
        <v>-0.78</v>
      </c>
      <c r="M267" s="1">
        <f t="shared" si="81"/>
        <v>-23.7744</v>
      </c>
      <c r="N267" s="1">
        <v>410</v>
      </c>
      <c r="O267" s="1">
        <v>428</v>
      </c>
      <c r="R267">
        <f t="shared" ref="R267:R288" si="82">K267-N267</f>
        <v>32.800000000000011</v>
      </c>
      <c r="S267">
        <f t="shared" ref="S267:S288" si="83">K267-O267</f>
        <v>14.800000000000011</v>
      </c>
      <c r="T267">
        <f t="shared" ref="T267:T288" si="84">R267-S267</f>
        <v>18</v>
      </c>
      <c r="U267" s="1">
        <v>187</v>
      </c>
      <c r="W267">
        <f t="shared" ref="W267:W288" si="85">T267</f>
        <v>18</v>
      </c>
      <c r="X267">
        <f t="shared" ref="X267:X288" si="86">SQRT((Y267^2)-(W267^2))</f>
        <v>186.1316738225926</v>
      </c>
      <c r="Y267">
        <f t="shared" ref="Y267:Y288" si="87">U267</f>
        <v>187</v>
      </c>
      <c r="Z267">
        <f t="shared" ref="Z267:Z288" si="88">W267/X267</f>
        <v>9.6705733260403132E-2</v>
      </c>
      <c r="AA267">
        <f t="shared" ref="AA267:AA277" si="89">W267/X267</f>
        <v>9.6705733260403132E-2</v>
      </c>
    </row>
    <row r="268" spans="1:27" x14ac:dyDescent="0.2">
      <c r="A268">
        <v>268</v>
      </c>
      <c r="B268" s="1" t="s">
        <v>58</v>
      </c>
      <c r="C268" s="1" t="s">
        <v>25</v>
      </c>
      <c r="D268" s="1" t="s">
        <v>25</v>
      </c>
      <c r="E268" s="1" t="s">
        <v>26</v>
      </c>
      <c r="F268" s="1" t="s">
        <v>33</v>
      </c>
      <c r="G268" s="1">
        <v>55.264232</v>
      </c>
      <c r="H268" s="1">
        <v>-132.99431799999999</v>
      </c>
      <c r="I268" s="3">
        <v>43278</v>
      </c>
      <c r="J268" s="1">
        <v>2</v>
      </c>
      <c r="K268" s="1">
        <v>442.8</v>
      </c>
      <c r="L268" s="1">
        <v>-0.78</v>
      </c>
      <c r="M268" s="1">
        <f t="shared" si="81"/>
        <v>-23.7744</v>
      </c>
      <c r="N268" s="1">
        <v>394</v>
      </c>
      <c r="O268" s="1">
        <v>411</v>
      </c>
      <c r="R268">
        <f t="shared" si="82"/>
        <v>48.800000000000011</v>
      </c>
      <c r="S268">
        <f t="shared" si="83"/>
        <v>31.800000000000011</v>
      </c>
      <c r="T268">
        <f t="shared" si="84"/>
        <v>17</v>
      </c>
      <c r="U268" s="1">
        <v>273</v>
      </c>
      <c r="W268">
        <f t="shared" si="85"/>
        <v>17</v>
      </c>
      <c r="X268">
        <f t="shared" si="86"/>
        <v>272.47018185482244</v>
      </c>
      <c r="Y268">
        <f t="shared" si="87"/>
        <v>273</v>
      </c>
      <c r="Z268">
        <f t="shared" si="88"/>
        <v>6.2392148323437237E-2</v>
      </c>
      <c r="AA268">
        <f t="shared" si="89"/>
        <v>6.2392148323437237E-2</v>
      </c>
    </row>
    <row r="269" spans="1:27" x14ac:dyDescent="0.2">
      <c r="A269">
        <v>269</v>
      </c>
      <c r="B269" s="1" t="s">
        <v>58</v>
      </c>
      <c r="C269" s="1" t="s">
        <v>25</v>
      </c>
      <c r="D269" s="1" t="s">
        <v>25</v>
      </c>
      <c r="E269" s="1" t="s">
        <v>26</v>
      </c>
      <c r="F269" s="1" t="s">
        <v>33</v>
      </c>
      <c r="G269" s="1">
        <v>55.264232</v>
      </c>
      <c r="H269" s="1">
        <v>-132.99431799999999</v>
      </c>
      <c r="I269" s="3">
        <v>43278</v>
      </c>
      <c r="J269" s="1">
        <v>3</v>
      </c>
      <c r="K269" s="1">
        <v>442.8</v>
      </c>
      <c r="L269" s="1">
        <v>-0.78</v>
      </c>
      <c r="M269" s="1">
        <f t="shared" si="81"/>
        <v>-23.7744</v>
      </c>
      <c r="N269" s="1">
        <v>371</v>
      </c>
      <c r="O269" s="1">
        <v>414</v>
      </c>
      <c r="R269">
        <f t="shared" si="82"/>
        <v>71.800000000000011</v>
      </c>
      <c r="S269">
        <f t="shared" si="83"/>
        <v>28.800000000000011</v>
      </c>
      <c r="T269">
        <f t="shared" si="84"/>
        <v>43</v>
      </c>
      <c r="U269" s="1">
        <v>730</v>
      </c>
      <c r="W269">
        <f t="shared" si="85"/>
        <v>43</v>
      </c>
      <c r="X269">
        <f t="shared" si="86"/>
        <v>728.73246119546502</v>
      </c>
      <c r="Y269">
        <f t="shared" si="87"/>
        <v>730</v>
      </c>
      <c r="Z269">
        <f t="shared" si="88"/>
        <v>5.9006565906862055E-2</v>
      </c>
      <c r="AA269">
        <f t="shared" si="89"/>
        <v>5.9006565906862055E-2</v>
      </c>
    </row>
    <row r="270" spans="1:27" x14ac:dyDescent="0.2">
      <c r="A270">
        <v>270</v>
      </c>
      <c r="B270" s="1" t="s">
        <v>58</v>
      </c>
      <c r="C270" s="1" t="s">
        <v>25</v>
      </c>
      <c r="D270" s="1" t="s">
        <v>25</v>
      </c>
      <c r="E270" s="1" t="s">
        <v>26</v>
      </c>
      <c r="F270" s="1" t="s">
        <v>33</v>
      </c>
      <c r="G270" s="1">
        <v>55.264232</v>
      </c>
      <c r="H270" s="1">
        <v>-132.99431799999999</v>
      </c>
      <c r="I270" s="3">
        <v>43278</v>
      </c>
      <c r="J270" s="1">
        <v>4</v>
      </c>
      <c r="K270" s="1">
        <v>442.8</v>
      </c>
      <c r="L270" s="1">
        <v>-0.78</v>
      </c>
      <c r="M270" s="1">
        <f t="shared" si="81"/>
        <v>-23.7744</v>
      </c>
      <c r="N270" s="1">
        <v>363</v>
      </c>
      <c r="O270" s="1">
        <v>420</v>
      </c>
      <c r="R270">
        <f t="shared" si="82"/>
        <v>79.800000000000011</v>
      </c>
      <c r="S270">
        <f t="shared" si="83"/>
        <v>22.800000000000011</v>
      </c>
      <c r="T270">
        <f t="shared" si="84"/>
        <v>57</v>
      </c>
      <c r="U270" s="1">
        <v>1105</v>
      </c>
      <c r="W270">
        <f t="shared" si="85"/>
        <v>57</v>
      </c>
      <c r="X270">
        <f t="shared" si="86"/>
        <v>1103.5288849867047</v>
      </c>
      <c r="Y270">
        <f t="shared" si="87"/>
        <v>1105</v>
      </c>
      <c r="Z270">
        <f t="shared" si="88"/>
        <v>5.1652476682281616E-2</v>
      </c>
      <c r="AA270">
        <f t="shared" si="89"/>
        <v>5.1652476682281616E-2</v>
      </c>
    </row>
    <row r="271" spans="1:27" x14ac:dyDescent="0.2">
      <c r="A271">
        <v>271</v>
      </c>
      <c r="B271" s="1" t="s">
        <v>58</v>
      </c>
      <c r="C271" s="1" t="s">
        <v>25</v>
      </c>
      <c r="D271" s="1" t="s">
        <v>25</v>
      </c>
      <c r="E271" s="1" t="s">
        <v>26</v>
      </c>
      <c r="F271" s="1" t="s">
        <v>33</v>
      </c>
      <c r="G271" s="1">
        <v>55.264232</v>
      </c>
      <c r="H271" s="1">
        <v>-132.99431799999999</v>
      </c>
      <c r="I271" s="3">
        <v>43278</v>
      </c>
      <c r="J271" s="1">
        <v>6</v>
      </c>
      <c r="K271" s="1">
        <v>442.8</v>
      </c>
      <c r="L271" s="1">
        <v>-0.78</v>
      </c>
      <c r="M271" s="1">
        <f t="shared" si="81"/>
        <v>-23.7744</v>
      </c>
      <c r="N271" s="1">
        <v>346</v>
      </c>
      <c r="O271" s="1">
        <v>416</v>
      </c>
      <c r="R271">
        <f t="shared" si="82"/>
        <v>96.800000000000011</v>
      </c>
      <c r="S271">
        <f t="shared" si="83"/>
        <v>26.800000000000011</v>
      </c>
      <c r="T271">
        <f t="shared" si="84"/>
        <v>70</v>
      </c>
      <c r="U271" s="1">
        <v>1308</v>
      </c>
      <c r="W271">
        <f t="shared" si="85"/>
        <v>70</v>
      </c>
      <c r="X271">
        <f t="shared" si="86"/>
        <v>1306.1255682360713</v>
      </c>
      <c r="Y271">
        <f t="shared" si="87"/>
        <v>1308</v>
      </c>
      <c r="Z271">
        <f t="shared" si="88"/>
        <v>5.359362200874402E-2</v>
      </c>
      <c r="AA271">
        <f t="shared" si="89"/>
        <v>5.359362200874402E-2</v>
      </c>
    </row>
    <row r="272" spans="1:27" x14ac:dyDescent="0.2">
      <c r="A272">
        <v>272</v>
      </c>
      <c r="B272" s="1" t="s">
        <v>58</v>
      </c>
      <c r="C272" s="1" t="s">
        <v>25</v>
      </c>
      <c r="D272" s="1" t="s">
        <v>25</v>
      </c>
      <c r="E272" s="1" t="s">
        <v>26</v>
      </c>
      <c r="F272" s="1" t="s">
        <v>33</v>
      </c>
      <c r="G272" s="1">
        <v>55.264232</v>
      </c>
      <c r="H272" s="1">
        <v>-132.99431799999999</v>
      </c>
      <c r="I272" s="3">
        <v>43278</v>
      </c>
      <c r="J272" s="1">
        <v>5</v>
      </c>
      <c r="K272" s="1">
        <v>442.8</v>
      </c>
      <c r="L272" s="1">
        <v>-0.78</v>
      </c>
      <c r="M272" s="1">
        <f t="shared" si="81"/>
        <v>-23.7744</v>
      </c>
      <c r="N272" s="1">
        <v>352</v>
      </c>
      <c r="O272" s="1">
        <v>420</v>
      </c>
      <c r="R272">
        <f t="shared" si="82"/>
        <v>90.800000000000011</v>
      </c>
      <c r="S272">
        <f t="shared" si="83"/>
        <v>22.800000000000011</v>
      </c>
      <c r="T272">
        <f t="shared" si="84"/>
        <v>68</v>
      </c>
      <c r="U272" s="1">
        <v>1332</v>
      </c>
      <c r="W272">
        <f t="shared" si="85"/>
        <v>68</v>
      </c>
      <c r="X272">
        <f t="shared" si="86"/>
        <v>1330.2631318652711</v>
      </c>
      <c r="Y272">
        <f t="shared" si="87"/>
        <v>1332</v>
      </c>
      <c r="Z272">
        <f t="shared" si="88"/>
        <v>5.1117706242562413E-2</v>
      </c>
      <c r="AA272">
        <f t="shared" si="89"/>
        <v>5.1117706242562413E-2</v>
      </c>
    </row>
    <row r="273" spans="1:27" x14ac:dyDescent="0.2">
      <c r="A273">
        <v>273</v>
      </c>
      <c r="B273" s="1" t="s">
        <v>58</v>
      </c>
      <c r="C273" s="1" t="s">
        <v>25</v>
      </c>
      <c r="D273" s="1" t="s">
        <v>25</v>
      </c>
      <c r="E273" s="1" t="s">
        <v>26</v>
      </c>
      <c r="F273" s="1" t="s">
        <v>33</v>
      </c>
      <c r="G273" s="1">
        <v>55.264232</v>
      </c>
      <c r="H273" s="1">
        <v>-132.99431799999999</v>
      </c>
      <c r="I273" s="3">
        <v>43278</v>
      </c>
      <c r="J273" s="1">
        <v>8</v>
      </c>
      <c r="K273" s="1">
        <v>442.8</v>
      </c>
      <c r="L273" s="1">
        <v>-0.78</v>
      </c>
      <c r="M273" s="1">
        <f t="shared" si="81"/>
        <v>-23.7744</v>
      </c>
      <c r="N273" s="1">
        <v>333</v>
      </c>
      <c r="O273" s="1">
        <v>412</v>
      </c>
      <c r="R273">
        <f t="shared" si="82"/>
        <v>109.80000000000001</v>
      </c>
      <c r="S273">
        <f t="shared" si="83"/>
        <v>30.800000000000011</v>
      </c>
      <c r="T273">
        <f t="shared" si="84"/>
        <v>79</v>
      </c>
      <c r="U273" s="1">
        <v>1570</v>
      </c>
      <c r="W273">
        <f t="shared" si="85"/>
        <v>79</v>
      </c>
      <c r="X273">
        <f t="shared" si="86"/>
        <v>1568.0111606745661</v>
      </c>
      <c r="Y273">
        <f t="shared" si="87"/>
        <v>1570</v>
      </c>
      <c r="Z273">
        <f t="shared" si="88"/>
        <v>5.0382294451280445E-2</v>
      </c>
      <c r="AA273">
        <f t="shared" si="89"/>
        <v>5.0382294451280445E-2</v>
      </c>
    </row>
    <row r="274" spans="1:27" x14ac:dyDescent="0.2">
      <c r="A274">
        <v>274</v>
      </c>
      <c r="B274" s="1" t="s">
        <v>58</v>
      </c>
      <c r="C274" s="1" t="s">
        <v>25</v>
      </c>
      <c r="D274" s="1" t="s">
        <v>25</v>
      </c>
      <c r="E274" s="1" t="s">
        <v>26</v>
      </c>
      <c r="F274" s="1" t="s">
        <v>33</v>
      </c>
      <c r="G274" s="1">
        <v>55.264232</v>
      </c>
      <c r="H274" s="1">
        <v>-132.99431799999999</v>
      </c>
      <c r="I274" s="3">
        <v>43278</v>
      </c>
      <c r="J274" s="1">
        <v>10</v>
      </c>
      <c r="K274" s="1">
        <v>442.8</v>
      </c>
      <c r="L274" s="1">
        <v>-0.78</v>
      </c>
      <c r="M274" s="1">
        <f t="shared" si="81"/>
        <v>-23.7744</v>
      </c>
      <c r="N274" s="1">
        <v>335</v>
      </c>
      <c r="O274" s="1">
        <v>408</v>
      </c>
      <c r="R274">
        <f t="shared" si="82"/>
        <v>107.80000000000001</v>
      </c>
      <c r="S274">
        <f t="shared" si="83"/>
        <v>34.800000000000011</v>
      </c>
      <c r="T274">
        <f t="shared" si="84"/>
        <v>73</v>
      </c>
      <c r="U274" s="1">
        <v>1605</v>
      </c>
      <c r="W274">
        <f t="shared" si="85"/>
        <v>73</v>
      </c>
      <c r="X274">
        <f t="shared" si="86"/>
        <v>1603.3390159289456</v>
      </c>
      <c r="Y274">
        <f t="shared" si="87"/>
        <v>1605</v>
      </c>
      <c r="Z274">
        <f t="shared" si="88"/>
        <v>4.5529984161026056E-2</v>
      </c>
      <c r="AA274">
        <f t="shared" si="89"/>
        <v>4.5529984161026056E-2</v>
      </c>
    </row>
    <row r="275" spans="1:27" x14ac:dyDescent="0.2">
      <c r="A275">
        <v>275</v>
      </c>
      <c r="B275" s="1" t="s">
        <v>58</v>
      </c>
      <c r="C275" s="1" t="s">
        <v>25</v>
      </c>
      <c r="D275" s="1" t="s">
        <v>25</v>
      </c>
      <c r="E275" s="1" t="s">
        <v>26</v>
      </c>
      <c r="F275" s="1" t="s">
        <v>33</v>
      </c>
      <c r="G275" s="1">
        <v>55.264232</v>
      </c>
      <c r="H275" s="1">
        <v>-132.99431799999999</v>
      </c>
      <c r="I275" s="3">
        <v>43278</v>
      </c>
      <c r="J275" s="1">
        <v>7</v>
      </c>
      <c r="K275" s="1">
        <v>442.8</v>
      </c>
      <c r="L275" s="1">
        <v>-0.78</v>
      </c>
      <c r="M275" s="1">
        <f t="shared" si="81"/>
        <v>-23.7744</v>
      </c>
      <c r="N275" s="1">
        <v>338</v>
      </c>
      <c r="O275" s="1">
        <v>422</v>
      </c>
      <c r="R275">
        <f t="shared" si="82"/>
        <v>104.80000000000001</v>
      </c>
      <c r="S275">
        <f t="shared" si="83"/>
        <v>20.800000000000011</v>
      </c>
      <c r="T275">
        <f t="shared" si="84"/>
        <v>84</v>
      </c>
      <c r="U275" s="1">
        <v>1629</v>
      </c>
      <c r="W275">
        <f t="shared" si="85"/>
        <v>84</v>
      </c>
      <c r="X275">
        <f t="shared" si="86"/>
        <v>1626.8328125532753</v>
      </c>
      <c r="Y275">
        <f t="shared" si="87"/>
        <v>1629</v>
      </c>
      <c r="Z275">
        <f t="shared" si="88"/>
        <v>5.16340704169619E-2</v>
      </c>
      <c r="AA275">
        <f t="shared" si="89"/>
        <v>5.16340704169619E-2</v>
      </c>
    </row>
    <row r="276" spans="1:27" x14ac:dyDescent="0.2">
      <c r="A276">
        <v>276</v>
      </c>
      <c r="B276" s="1" t="s">
        <v>58</v>
      </c>
      <c r="C276" s="1" t="s">
        <v>25</v>
      </c>
      <c r="D276" s="1" t="s">
        <v>25</v>
      </c>
      <c r="E276" s="1" t="s">
        <v>26</v>
      </c>
      <c r="F276" s="1" t="s">
        <v>33</v>
      </c>
      <c r="G276" s="1">
        <v>55.264232</v>
      </c>
      <c r="H276" s="1">
        <v>-132.99431799999999</v>
      </c>
      <c r="I276" s="3">
        <v>43278</v>
      </c>
      <c r="J276" s="1">
        <v>9</v>
      </c>
      <c r="K276" s="1">
        <v>442.8</v>
      </c>
      <c r="L276" s="1">
        <v>-0.78</v>
      </c>
      <c r="M276" s="1">
        <f t="shared" si="81"/>
        <v>-23.7744</v>
      </c>
      <c r="N276" s="1">
        <v>331</v>
      </c>
      <c r="O276" s="1">
        <v>414</v>
      </c>
      <c r="R276">
        <f t="shared" si="82"/>
        <v>111.80000000000001</v>
      </c>
      <c r="S276">
        <f t="shared" si="83"/>
        <v>28.800000000000011</v>
      </c>
      <c r="T276">
        <f t="shared" si="84"/>
        <v>83</v>
      </c>
      <c r="U276" s="1">
        <v>1832</v>
      </c>
      <c r="W276">
        <f t="shared" si="85"/>
        <v>83</v>
      </c>
      <c r="X276">
        <f t="shared" si="86"/>
        <v>1830.1188485997295</v>
      </c>
      <c r="Y276">
        <f t="shared" si="87"/>
        <v>1832</v>
      </c>
      <c r="Z276">
        <f t="shared" si="88"/>
        <v>4.5352245873816012E-2</v>
      </c>
      <c r="AA276">
        <f t="shared" si="89"/>
        <v>4.5352245873816012E-2</v>
      </c>
    </row>
    <row r="277" spans="1:27" x14ac:dyDescent="0.2">
      <c r="A277">
        <v>277</v>
      </c>
      <c r="B277" s="1" t="s">
        <v>58</v>
      </c>
      <c r="C277" s="1" t="s">
        <v>25</v>
      </c>
      <c r="D277" s="1" t="s">
        <v>25</v>
      </c>
      <c r="E277" s="1" t="s">
        <v>26</v>
      </c>
      <c r="F277" s="1" t="s">
        <v>33</v>
      </c>
      <c r="G277" s="1">
        <v>55.264232</v>
      </c>
      <c r="H277" s="1">
        <v>-132.99431799999999</v>
      </c>
      <c r="I277" s="3">
        <v>43278</v>
      </c>
      <c r="J277" s="1">
        <v>11</v>
      </c>
      <c r="K277" s="1">
        <v>442.8</v>
      </c>
      <c r="L277" s="1">
        <v>-0.78</v>
      </c>
      <c r="M277" s="1">
        <f t="shared" si="81"/>
        <v>-23.7744</v>
      </c>
      <c r="N277" s="1">
        <v>336</v>
      </c>
      <c r="O277" s="1">
        <v>414</v>
      </c>
      <c r="R277">
        <f t="shared" si="82"/>
        <v>106.80000000000001</v>
      </c>
      <c r="S277">
        <f t="shared" si="83"/>
        <v>28.800000000000011</v>
      </c>
      <c r="T277">
        <f t="shared" si="84"/>
        <v>78</v>
      </c>
      <c r="U277" s="1">
        <v>1947</v>
      </c>
      <c r="W277">
        <f t="shared" si="85"/>
        <v>78</v>
      </c>
      <c r="X277">
        <f t="shared" si="86"/>
        <v>1945.4369689095558</v>
      </c>
      <c r="Y277">
        <f t="shared" si="87"/>
        <v>1947</v>
      </c>
      <c r="Z277">
        <f t="shared" si="88"/>
        <v>4.0093820178466161E-2</v>
      </c>
      <c r="AA277">
        <f t="shared" si="89"/>
        <v>4.0093820178466161E-2</v>
      </c>
    </row>
    <row r="278" spans="1:27" x14ac:dyDescent="0.2">
      <c r="A278">
        <v>278</v>
      </c>
      <c r="B278" s="1" t="s">
        <v>61</v>
      </c>
      <c r="C278" s="1" t="s">
        <v>25</v>
      </c>
      <c r="D278" s="1" t="s">
        <v>25</v>
      </c>
      <c r="E278" s="1" t="s">
        <v>26</v>
      </c>
      <c r="F278" s="1" t="s">
        <v>33</v>
      </c>
      <c r="G278" s="1">
        <v>55.188785000000003</v>
      </c>
      <c r="H278" s="1">
        <v>-132.84251399999999</v>
      </c>
      <c r="I278" s="3">
        <v>43265</v>
      </c>
      <c r="J278" s="1">
        <v>2</v>
      </c>
      <c r="K278" s="1">
        <v>453.77777780000002</v>
      </c>
      <c r="L278" s="1">
        <v>-1.46</v>
      </c>
      <c r="M278" s="1">
        <f t="shared" si="81"/>
        <v>-44.500799999999998</v>
      </c>
      <c r="N278" s="1">
        <v>431</v>
      </c>
      <c r="O278" s="1">
        <v>435</v>
      </c>
      <c r="R278">
        <f t="shared" si="82"/>
        <v>22.777777800000024</v>
      </c>
      <c r="S278">
        <f t="shared" si="83"/>
        <v>18.777777800000024</v>
      </c>
      <c r="T278">
        <f t="shared" si="84"/>
        <v>4</v>
      </c>
      <c r="U278" s="1">
        <v>97</v>
      </c>
      <c r="W278">
        <f t="shared" si="85"/>
        <v>4</v>
      </c>
      <c r="X278">
        <f t="shared" si="86"/>
        <v>96.917490681507019</v>
      </c>
      <c r="Y278">
        <f t="shared" si="87"/>
        <v>97</v>
      </c>
      <c r="Z278">
        <f t="shared" si="88"/>
        <v>4.1272220028321947E-2</v>
      </c>
    </row>
    <row r="279" spans="1:27" x14ac:dyDescent="0.2">
      <c r="A279">
        <v>279</v>
      </c>
      <c r="B279" s="1" t="s">
        <v>61</v>
      </c>
      <c r="C279" s="1" t="s">
        <v>25</v>
      </c>
      <c r="D279" s="1" t="s">
        <v>25</v>
      </c>
      <c r="E279" s="1" t="s">
        <v>26</v>
      </c>
      <c r="F279" s="1" t="s">
        <v>33</v>
      </c>
      <c r="G279" s="1">
        <v>55.188785000000003</v>
      </c>
      <c r="H279" s="1">
        <v>-132.84251399999999</v>
      </c>
      <c r="I279" s="3">
        <v>43265</v>
      </c>
      <c r="J279" s="1">
        <v>4</v>
      </c>
      <c r="K279" s="1">
        <v>453.77777780000002</v>
      </c>
      <c r="L279" s="1">
        <v>-1.46</v>
      </c>
      <c r="M279" s="1">
        <f t="shared" si="81"/>
        <v>-44.500799999999998</v>
      </c>
      <c r="N279" s="1">
        <v>427</v>
      </c>
      <c r="O279" s="1">
        <v>435</v>
      </c>
      <c r="R279">
        <f t="shared" si="82"/>
        <v>26.777777800000024</v>
      </c>
      <c r="S279">
        <f t="shared" si="83"/>
        <v>18.777777800000024</v>
      </c>
      <c r="T279">
        <f t="shared" si="84"/>
        <v>8</v>
      </c>
      <c r="U279" s="1">
        <v>122</v>
      </c>
      <c r="W279">
        <f t="shared" si="85"/>
        <v>8</v>
      </c>
      <c r="X279">
        <f t="shared" si="86"/>
        <v>121.73742234826561</v>
      </c>
      <c r="Y279">
        <f t="shared" si="87"/>
        <v>122</v>
      </c>
      <c r="Z279">
        <f t="shared" si="88"/>
        <v>6.5715207745352555E-2</v>
      </c>
      <c r="AA279">
        <f t="shared" ref="AA279:AA288" si="90">W279/X279</f>
        <v>6.5715207745352555E-2</v>
      </c>
    </row>
    <row r="280" spans="1:27" x14ac:dyDescent="0.2">
      <c r="A280">
        <v>280</v>
      </c>
      <c r="B280" s="1" t="s">
        <v>61</v>
      </c>
      <c r="C280" s="1" t="s">
        <v>25</v>
      </c>
      <c r="D280" s="1" t="s">
        <v>25</v>
      </c>
      <c r="E280" s="1" t="s">
        <v>26</v>
      </c>
      <c r="F280" s="1" t="s">
        <v>33</v>
      </c>
      <c r="G280" s="1">
        <v>55.188785000000003</v>
      </c>
      <c r="H280" s="1">
        <v>-132.84251399999999</v>
      </c>
      <c r="I280" s="3">
        <v>43265</v>
      </c>
      <c r="J280" s="1">
        <v>1</v>
      </c>
      <c r="K280" s="1">
        <v>453.77777780000002</v>
      </c>
      <c r="L280" s="1">
        <v>-1.46</v>
      </c>
      <c r="M280" s="1">
        <f t="shared" si="81"/>
        <v>-44.500799999999998</v>
      </c>
      <c r="N280" s="1">
        <v>426</v>
      </c>
      <c r="O280" s="1">
        <v>436</v>
      </c>
      <c r="R280">
        <f t="shared" si="82"/>
        <v>27.777777800000024</v>
      </c>
      <c r="S280">
        <f t="shared" si="83"/>
        <v>17.777777800000024</v>
      </c>
      <c r="T280">
        <f t="shared" si="84"/>
        <v>10</v>
      </c>
      <c r="U280" s="1">
        <v>126</v>
      </c>
      <c r="W280">
        <f t="shared" si="85"/>
        <v>10</v>
      </c>
      <c r="X280">
        <f t="shared" si="86"/>
        <v>125.60254774486066</v>
      </c>
      <c r="Y280">
        <f t="shared" si="87"/>
        <v>126</v>
      </c>
      <c r="Z280">
        <f t="shared" si="88"/>
        <v>7.9616219412310243E-2</v>
      </c>
      <c r="AA280">
        <f t="shared" si="90"/>
        <v>7.9616219412310243E-2</v>
      </c>
    </row>
    <row r="281" spans="1:27" x14ac:dyDescent="0.2">
      <c r="A281">
        <v>281</v>
      </c>
      <c r="B281" s="1" t="s">
        <v>61</v>
      </c>
      <c r="C281" s="1" t="s">
        <v>25</v>
      </c>
      <c r="D281" s="1" t="s">
        <v>25</v>
      </c>
      <c r="E281" s="1" t="s">
        <v>26</v>
      </c>
      <c r="F281" s="1" t="s">
        <v>33</v>
      </c>
      <c r="G281" s="1">
        <v>55.188785000000003</v>
      </c>
      <c r="H281" s="1">
        <v>-132.84251399999999</v>
      </c>
      <c r="I281" s="3">
        <v>43265</v>
      </c>
      <c r="J281" s="1">
        <v>6</v>
      </c>
      <c r="K281" s="1">
        <v>453.77777780000002</v>
      </c>
      <c r="L281" s="1">
        <v>-1.46</v>
      </c>
      <c r="M281" s="1">
        <f t="shared" si="81"/>
        <v>-44.500799999999998</v>
      </c>
      <c r="N281" s="1">
        <v>424</v>
      </c>
      <c r="O281" s="1">
        <v>433</v>
      </c>
      <c r="R281">
        <f t="shared" si="82"/>
        <v>29.777777800000024</v>
      </c>
      <c r="S281">
        <f t="shared" si="83"/>
        <v>20.777777800000024</v>
      </c>
      <c r="T281">
        <f t="shared" si="84"/>
        <v>9</v>
      </c>
      <c r="U281" s="1">
        <v>170</v>
      </c>
      <c r="W281">
        <f t="shared" si="85"/>
        <v>9</v>
      </c>
      <c r="X281">
        <f t="shared" si="86"/>
        <v>169.7615975419647</v>
      </c>
      <c r="Y281">
        <f t="shared" si="87"/>
        <v>170</v>
      </c>
      <c r="Z281">
        <f t="shared" si="88"/>
        <v>5.3015523712747925E-2</v>
      </c>
      <c r="AA281">
        <f t="shared" si="90"/>
        <v>5.3015523712747925E-2</v>
      </c>
    </row>
    <row r="282" spans="1:27" x14ac:dyDescent="0.2">
      <c r="A282">
        <v>282</v>
      </c>
      <c r="B282" s="1" t="s">
        <v>61</v>
      </c>
      <c r="C282" s="1" t="s">
        <v>25</v>
      </c>
      <c r="D282" s="1" t="s">
        <v>25</v>
      </c>
      <c r="E282" s="1" t="s">
        <v>26</v>
      </c>
      <c r="F282" s="1" t="s">
        <v>33</v>
      </c>
      <c r="G282" s="1">
        <v>55.188785000000003</v>
      </c>
      <c r="H282" s="1">
        <v>-132.84251399999999</v>
      </c>
      <c r="I282" s="3">
        <v>43265</v>
      </c>
      <c r="J282" s="1">
        <v>5</v>
      </c>
      <c r="K282" s="1">
        <v>453.77777780000002</v>
      </c>
      <c r="L282" s="1">
        <v>-1.46</v>
      </c>
      <c r="M282" s="1">
        <f t="shared" si="81"/>
        <v>-44.500799999999998</v>
      </c>
      <c r="N282" s="1">
        <v>426</v>
      </c>
      <c r="O282" s="1">
        <v>439</v>
      </c>
      <c r="R282">
        <f t="shared" si="82"/>
        <v>27.777777800000024</v>
      </c>
      <c r="S282">
        <f t="shared" si="83"/>
        <v>14.777777800000024</v>
      </c>
      <c r="T282">
        <f t="shared" si="84"/>
        <v>13</v>
      </c>
      <c r="U282" s="1">
        <v>188</v>
      </c>
      <c r="W282">
        <f t="shared" si="85"/>
        <v>13</v>
      </c>
      <c r="X282">
        <f t="shared" si="86"/>
        <v>187.54999333511051</v>
      </c>
      <c r="Y282">
        <f t="shared" si="87"/>
        <v>188</v>
      </c>
      <c r="Z282">
        <f t="shared" si="88"/>
        <v>6.9314851836714625E-2</v>
      </c>
      <c r="AA282">
        <f t="shared" si="90"/>
        <v>6.9314851836714625E-2</v>
      </c>
    </row>
    <row r="283" spans="1:27" x14ac:dyDescent="0.2">
      <c r="A283">
        <v>283</v>
      </c>
      <c r="B283" s="1" t="s">
        <v>61</v>
      </c>
      <c r="C283" s="1" t="s">
        <v>25</v>
      </c>
      <c r="D283" s="1" t="s">
        <v>25</v>
      </c>
      <c r="E283" s="1" t="s">
        <v>26</v>
      </c>
      <c r="F283" s="1" t="s">
        <v>33</v>
      </c>
      <c r="G283" s="1">
        <v>55.188785000000003</v>
      </c>
      <c r="H283" s="1">
        <v>-132.84251399999999</v>
      </c>
      <c r="I283" s="3">
        <v>43265</v>
      </c>
      <c r="J283" s="1">
        <v>10</v>
      </c>
      <c r="K283" s="1">
        <v>453.77777780000002</v>
      </c>
      <c r="L283" s="1">
        <v>-1.46</v>
      </c>
      <c r="M283" s="1">
        <f t="shared" si="81"/>
        <v>-44.500799999999998</v>
      </c>
      <c r="N283" s="1">
        <v>423</v>
      </c>
      <c r="O283" s="1">
        <v>434</v>
      </c>
      <c r="R283">
        <f t="shared" si="82"/>
        <v>30.777777800000024</v>
      </c>
      <c r="S283">
        <f t="shared" si="83"/>
        <v>19.777777800000024</v>
      </c>
      <c r="T283">
        <f t="shared" si="84"/>
        <v>11</v>
      </c>
      <c r="U283" s="1">
        <v>196</v>
      </c>
      <c r="W283">
        <f t="shared" si="85"/>
        <v>11</v>
      </c>
      <c r="X283">
        <f t="shared" si="86"/>
        <v>195.69108308760519</v>
      </c>
      <c r="Y283">
        <f t="shared" si="87"/>
        <v>196</v>
      </c>
      <c r="Z283">
        <f t="shared" si="88"/>
        <v>5.6211043581764125E-2</v>
      </c>
      <c r="AA283">
        <f t="shared" si="90"/>
        <v>5.6211043581764125E-2</v>
      </c>
    </row>
    <row r="284" spans="1:27" x14ac:dyDescent="0.2">
      <c r="A284">
        <v>284</v>
      </c>
      <c r="B284" s="1" t="s">
        <v>61</v>
      </c>
      <c r="C284" s="1" t="s">
        <v>25</v>
      </c>
      <c r="D284" s="1" t="s">
        <v>25</v>
      </c>
      <c r="E284" s="1" t="s">
        <v>26</v>
      </c>
      <c r="F284" s="1" t="s">
        <v>33</v>
      </c>
      <c r="G284" s="1">
        <v>55.188785000000003</v>
      </c>
      <c r="H284" s="1">
        <v>-132.84251399999999</v>
      </c>
      <c r="I284" s="3">
        <v>43265</v>
      </c>
      <c r="J284" s="1">
        <v>3</v>
      </c>
      <c r="K284" s="1">
        <v>453.77777780000002</v>
      </c>
      <c r="L284" s="1">
        <v>-1.46</v>
      </c>
      <c r="M284" s="1">
        <f t="shared" si="81"/>
        <v>-44.500799999999998</v>
      </c>
      <c r="N284" s="1">
        <v>421</v>
      </c>
      <c r="O284" s="1">
        <v>435</v>
      </c>
      <c r="R284">
        <f t="shared" si="82"/>
        <v>32.777777800000024</v>
      </c>
      <c r="S284">
        <f t="shared" si="83"/>
        <v>18.777777800000024</v>
      </c>
      <c r="T284">
        <f t="shared" si="84"/>
        <v>14</v>
      </c>
      <c r="U284" s="1">
        <v>250</v>
      </c>
      <c r="W284">
        <f t="shared" si="85"/>
        <v>14</v>
      </c>
      <c r="X284">
        <f t="shared" si="86"/>
        <v>249.60769218916312</v>
      </c>
      <c r="Y284">
        <f t="shared" si="87"/>
        <v>250</v>
      </c>
      <c r="Z284">
        <f t="shared" si="88"/>
        <v>5.6088015065618314E-2</v>
      </c>
      <c r="AA284">
        <f t="shared" si="90"/>
        <v>5.6088015065618314E-2</v>
      </c>
    </row>
    <row r="285" spans="1:27" x14ac:dyDescent="0.2">
      <c r="A285">
        <v>285</v>
      </c>
      <c r="B285" s="1" t="s">
        <v>61</v>
      </c>
      <c r="C285" s="1" t="s">
        <v>25</v>
      </c>
      <c r="D285" s="1" t="s">
        <v>25</v>
      </c>
      <c r="E285" s="1" t="s">
        <v>26</v>
      </c>
      <c r="F285" s="1" t="s">
        <v>33</v>
      </c>
      <c r="G285" s="1">
        <v>55.188785000000003</v>
      </c>
      <c r="H285" s="1">
        <v>-132.84251399999999</v>
      </c>
      <c r="I285" s="3">
        <v>43265</v>
      </c>
      <c r="J285" s="1">
        <v>7</v>
      </c>
      <c r="K285" s="1">
        <v>453.77777780000002</v>
      </c>
      <c r="L285" s="1">
        <v>-1.46</v>
      </c>
      <c r="M285" s="1">
        <f t="shared" si="81"/>
        <v>-44.500799999999998</v>
      </c>
      <c r="N285" s="1">
        <v>414</v>
      </c>
      <c r="O285" s="1">
        <v>434</v>
      </c>
      <c r="R285">
        <f t="shared" si="82"/>
        <v>39.777777800000024</v>
      </c>
      <c r="S285">
        <f t="shared" si="83"/>
        <v>19.777777800000024</v>
      </c>
      <c r="T285">
        <f t="shared" si="84"/>
        <v>20</v>
      </c>
      <c r="U285" s="1">
        <v>300</v>
      </c>
      <c r="W285">
        <f t="shared" si="85"/>
        <v>20</v>
      </c>
      <c r="X285">
        <f t="shared" si="86"/>
        <v>299.33259094191533</v>
      </c>
      <c r="Y285">
        <f t="shared" si="87"/>
        <v>300</v>
      </c>
      <c r="Z285">
        <f t="shared" si="88"/>
        <v>6.6815310478106099E-2</v>
      </c>
      <c r="AA285">
        <f t="shared" si="90"/>
        <v>6.6815310478106099E-2</v>
      </c>
    </row>
    <row r="286" spans="1:27" x14ac:dyDescent="0.2">
      <c r="A286">
        <v>286</v>
      </c>
      <c r="B286" s="1" t="s">
        <v>61</v>
      </c>
      <c r="C286" s="1" t="s">
        <v>25</v>
      </c>
      <c r="D286" s="1" t="s">
        <v>25</v>
      </c>
      <c r="E286" s="1" t="s">
        <v>26</v>
      </c>
      <c r="F286" s="1" t="s">
        <v>33</v>
      </c>
      <c r="G286" s="1">
        <v>55.188785000000003</v>
      </c>
      <c r="H286" s="1">
        <v>-132.84251399999999</v>
      </c>
      <c r="I286" s="3">
        <v>43265</v>
      </c>
      <c r="J286" s="1">
        <v>9</v>
      </c>
      <c r="K286" s="1">
        <v>453.77777780000002</v>
      </c>
      <c r="L286" s="1">
        <v>-1.46</v>
      </c>
      <c r="M286" s="1">
        <f t="shared" si="81"/>
        <v>-44.500799999999998</v>
      </c>
      <c r="N286" s="1">
        <v>413</v>
      </c>
      <c r="O286" s="1">
        <v>436</v>
      </c>
      <c r="R286">
        <f t="shared" si="82"/>
        <v>40.777777800000024</v>
      </c>
      <c r="S286">
        <f t="shared" si="83"/>
        <v>17.777777800000024</v>
      </c>
      <c r="T286">
        <f t="shared" si="84"/>
        <v>23</v>
      </c>
      <c r="U286" s="1">
        <v>372</v>
      </c>
      <c r="W286">
        <f t="shared" si="85"/>
        <v>23</v>
      </c>
      <c r="X286">
        <f t="shared" si="86"/>
        <v>371.28829768792878</v>
      </c>
      <c r="Y286">
        <f t="shared" si="87"/>
        <v>372</v>
      </c>
      <c r="Z286">
        <f t="shared" si="88"/>
        <v>6.1946471631949225E-2</v>
      </c>
      <c r="AA286">
        <f t="shared" si="90"/>
        <v>6.1946471631949225E-2</v>
      </c>
    </row>
    <row r="287" spans="1:27" x14ac:dyDescent="0.2">
      <c r="A287">
        <v>287</v>
      </c>
      <c r="B287" s="1" t="s">
        <v>61</v>
      </c>
      <c r="C287" s="1" t="s">
        <v>25</v>
      </c>
      <c r="D287" s="1" t="s">
        <v>25</v>
      </c>
      <c r="E287" s="1" t="s">
        <v>26</v>
      </c>
      <c r="F287" s="1" t="s">
        <v>33</v>
      </c>
      <c r="G287" s="1">
        <v>55.188785000000003</v>
      </c>
      <c r="H287" s="1">
        <v>-132.84251399999999</v>
      </c>
      <c r="I287" s="3">
        <v>43265</v>
      </c>
      <c r="J287" s="1">
        <v>8</v>
      </c>
      <c r="K287" s="1">
        <v>453.77777780000002</v>
      </c>
      <c r="L287" s="1">
        <v>-1.46</v>
      </c>
      <c r="M287" s="1">
        <f t="shared" si="81"/>
        <v>-44.500799999999998</v>
      </c>
      <c r="N287" s="1">
        <v>414</v>
      </c>
      <c r="O287" s="1">
        <v>441</v>
      </c>
      <c r="R287">
        <f t="shared" si="82"/>
        <v>39.777777800000024</v>
      </c>
      <c r="S287">
        <f t="shared" si="83"/>
        <v>12.777777800000024</v>
      </c>
      <c r="T287">
        <f t="shared" si="84"/>
        <v>27</v>
      </c>
      <c r="U287" s="1">
        <v>387</v>
      </c>
      <c r="W287">
        <f t="shared" si="85"/>
        <v>27</v>
      </c>
      <c r="X287">
        <f t="shared" si="86"/>
        <v>386.05699061148988</v>
      </c>
      <c r="Y287">
        <f t="shared" si="87"/>
        <v>387</v>
      </c>
      <c r="Z287">
        <f t="shared" si="88"/>
        <v>6.993786061802354E-2</v>
      </c>
      <c r="AA287">
        <f t="shared" si="90"/>
        <v>6.993786061802354E-2</v>
      </c>
    </row>
    <row r="288" spans="1:27" x14ac:dyDescent="0.2">
      <c r="A288">
        <v>288</v>
      </c>
      <c r="B288" s="1" t="s">
        <v>61</v>
      </c>
      <c r="C288" s="1" t="s">
        <v>25</v>
      </c>
      <c r="D288" s="1" t="s">
        <v>25</v>
      </c>
      <c r="E288" s="1" t="s">
        <v>26</v>
      </c>
      <c r="F288" s="1" t="s">
        <v>33</v>
      </c>
      <c r="G288" s="1">
        <v>55.188785000000003</v>
      </c>
      <c r="H288" s="1">
        <v>-132.84251399999999</v>
      </c>
      <c r="I288" s="3">
        <v>43265</v>
      </c>
      <c r="J288" s="1">
        <v>11</v>
      </c>
      <c r="K288" s="1">
        <v>453.77777780000002</v>
      </c>
      <c r="L288" s="1">
        <v>-1.46</v>
      </c>
      <c r="M288" s="1">
        <f t="shared" si="81"/>
        <v>-44.500799999999998</v>
      </c>
      <c r="N288" s="1">
        <v>409</v>
      </c>
      <c r="O288" s="1">
        <v>432</v>
      </c>
      <c r="R288">
        <f t="shared" si="82"/>
        <v>44.777777800000024</v>
      </c>
      <c r="S288">
        <f t="shared" si="83"/>
        <v>21.777777800000024</v>
      </c>
      <c r="T288">
        <f t="shared" si="84"/>
        <v>23</v>
      </c>
      <c r="U288" s="1">
        <v>389</v>
      </c>
      <c r="W288">
        <f t="shared" si="85"/>
        <v>23</v>
      </c>
      <c r="X288">
        <f t="shared" si="86"/>
        <v>388.31945611828417</v>
      </c>
      <c r="Y288">
        <f t="shared" si="87"/>
        <v>389</v>
      </c>
      <c r="Z288">
        <f t="shared" si="88"/>
        <v>5.9229584399175916E-2</v>
      </c>
      <c r="AA288">
        <f t="shared" si="90"/>
        <v>5.9229584399175916E-2</v>
      </c>
    </row>
  </sheetData>
  <sortState ref="A1:AA292">
    <sortCondition ref="A1:A2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602D-0E3A-E342-9672-5B79213DA66C}">
  <dimension ref="A1:AE288"/>
  <sheetViews>
    <sheetView topLeftCell="S1" workbookViewId="0">
      <selection activeCell="AD7" sqref="AD7"/>
    </sheetView>
  </sheetViews>
  <sheetFormatPr baseColWidth="10" defaultRowHeight="16" x14ac:dyDescent="0.2"/>
  <cols>
    <col min="1" max="14" width="10.83203125" style="1"/>
    <col min="20" max="20" width="10.83203125" style="1"/>
  </cols>
  <sheetData>
    <row r="1" spans="1:31" x14ac:dyDescent="0.2">
      <c r="V1" s="13" t="s">
        <v>74</v>
      </c>
      <c r="W1" s="13"/>
      <c r="X1" s="13"/>
      <c r="Y1" s="13"/>
      <c r="AA1" t="s">
        <v>78</v>
      </c>
    </row>
    <row r="2" spans="1:3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</v>
      </c>
      <c r="J2" s="1" t="s">
        <v>12</v>
      </c>
      <c r="K2" s="1" t="s">
        <v>63</v>
      </c>
      <c r="L2" s="1" t="s">
        <v>65</v>
      </c>
      <c r="M2" s="1" t="s">
        <v>15</v>
      </c>
      <c r="N2" s="1" t="s">
        <v>16</v>
      </c>
      <c r="Q2" s="1" t="s">
        <v>66</v>
      </c>
      <c r="R2" s="1" t="s">
        <v>67</v>
      </c>
      <c r="S2" s="1" t="s">
        <v>69</v>
      </c>
      <c r="T2" s="1" t="s">
        <v>68</v>
      </c>
      <c r="V2" t="s">
        <v>71</v>
      </c>
      <c r="W2" t="s">
        <v>72</v>
      </c>
      <c r="X2" t="s">
        <v>73</v>
      </c>
      <c r="Y2" t="s">
        <v>70</v>
      </c>
      <c r="AA2" t="s">
        <v>79</v>
      </c>
      <c r="AB2" t="s">
        <v>70</v>
      </c>
    </row>
    <row r="3" spans="1:31" x14ac:dyDescent="0.2">
      <c r="A3" s="6" t="s">
        <v>28</v>
      </c>
      <c r="B3" s="6" t="s">
        <v>29</v>
      </c>
      <c r="C3" s="6" t="s">
        <v>30</v>
      </c>
      <c r="D3" s="6" t="s">
        <v>26</v>
      </c>
      <c r="E3" s="6" t="s">
        <v>27</v>
      </c>
      <c r="F3" s="6">
        <v>55.585855000000002</v>
      </c>
      <c r="G3" s="6">
        <v>-133.21551199999999</v>
      </c>
      <c r="H3" s="7">
        <v>43292</v>
      </c>
      <c r="I3" s="6">
        <v>4</v>
      </c>
      <c r="J3" s="6">
        <v>393.7</v>
      </c>
      <c r="K3" s="6">
        <v>-0.26</v>
      </c>
      <c r="L3" s="8">
        <f t="shared" ref="L3:L66" si="0">K3*30.48</f>
        <v>-7.9248000000000003</v>
      </c>
      <c r="M3" s="6">
        <v>321</v>
      </c>
      <c r="N3" s="6">
        <v>322</v>
      </c>
      <c r="O3" s="6"/>
      <c r="P3" s="6"/>
      <c r="Q3" s="8">
        <f t="shared" ref="Q3:Q45" si="1">J3-M3</f>
        <v>72.699999999999989</v>
      </c>
      <c r="R3" s="8">
        <f t="shared" ref="R3:R45" si="2">J3-N3</f>
        <v>71.699999999999989</v>
      </c>
      <c r="S3" s="8">
        <f t="shared" ref="S3:S45" si="3">Q3-R3</f>
        <v>1</v>
      </c>
      <c r="T3" s="6">
        <v>8</v>
      </c>
      <c r="V3">
        <f>S3</f>
        <v>1</v>
      </c>
      <c r="W3">
        <f>SQRT((X3^2)-(V3^2))</f>
        <v>7.9372539331937721</v>
      </c>
      <c r="X3">
        <f>T3</f>
        <v>8</v>
      </c>
      <c r="Y3">
        <f>V3/W3</f>
        <v>0.12598815766974239</v>
      </c>
      <c r="AA3">
        <f>AVERAGE(X3:X13)</f>
        <v>100.18181818181819</v>
      </c>
      <c r="AB3">
        <f>AVERAGE(Y3:Y13)</f>
        <v>3.3504163883391169E-2</v>
      </c>
      <c r="AD3">
        <v>67.818181818181799</v>
      </c>
      <c r="AE3">
        <v>6.9110041374041406E-2</v>
      </c>
    </row>
    <row r="4" spans="1:31" x14ac:dyDescent="0.2">
      <c r="A4" s="6" t="s">
        <v>28</v>
      </c>
      <c r="B4" s="6" t="s">
        <v>29</v>
      </c>
      <c r="C4" s="6" t="s">
        <v>30</v>
      </c>
      <c r="D4" s="6" t="s">
        <v>26</v>
      </c>
      <c r="E4" s="6" t="s">
        <v>27</v>
      </c>
      <c r="F4" s="6">
        <v>55.585855000000002</v>
      </c>
      <c r="G4" s="6">
        <v>-133.21551199999999</v>
      </c>
      <c r="H4" s="7">
        <v>43292</v>
      </c>
      <c r="I4" s="6">
        <v>6</v>
      </c>
      <c r="J4" s="6">
        <v>393.7</v>
      </c>
      <c r="K4" s="6">
        <v>-0.26</v>
      </c>
      <c r="L4" s="8">
        <f t="shared" si="0"/>
        <v>-7.9248000000000003</v>
      </c>
      <c r="M4" s="6">
        <v>324</v>
      </c>
      <c r="N4" s="6">
        <v>325</v>
      </c>
      <c r="O4" s="6"/>
      <c r="P4" s="6"/>
      <c r="Q4" s="8">
        <f t="shared" si="1"/>
        <v>69.699999999999989</v>
      </c>
      <c r="R4" s="8">
        <f t="shared" si="2"/>
        <v>68.699999999999989</v>
      </c>
      <c r="S4" s="8">
        <f t="shared" si="3"/>
        <v>1</v>
      </c>
      <c r="T4" s="6">
        <v>15</v>
      </c>
      <c r="V4">
        <f t="shared" ref="V4:V67" si="4">S4</f>
        <v>1</v>
      </c>
      <c r="W4">
        <f t="shared" ref="W4:W67" si="5">SQRT((X4^2)-(V4^2))</f>
        <v>14.966629547095765</v>
      </c>
      <c r="X4">
        <f t="shared" ref="X4:X67" si="6">T4</f>
        <v>15</v>
      </c>
      <c r="Y4">
        <f t="shared" ref="Y4:Y67" si="7">V4/W4</f>
        <v>6.6815310478106099E-2</v>
      </c>
      <c r="AD4">
        <v>95.272727272727266</v>
      </c>
      <c r="AE4">
        <v>5.4705528284251285E-2</v>
      </c>
    </row>
    <row r="5" spans="1:31" x14ac:dyDescent="0.2">
      <c r="A5" s="6" t="s">
        <v>28</v>
      </c>
      <c r="B5" s="6" t="s">
        <v>29</v>
      </c>
      <c r="C5" s="6" t="s">
        <v>30</v>
      </c>
      <c r="D5" s="6" t="s">
        <v>26</v>
      </c>
      <c r="E5" s="6" t="s">
        <v>27</v>
      </c>
      <c r="F5" s="6">
        <v>55.585855000000002</v>
      </c>
      <c r="G5" s="6">
        <v>-133.21551199999999</v>
      </c>
      <c r="H5" s="7">
        <v>43292</v>
      </c>
      <c r="I5" s="6">
        <v>3</v>
      </c>
      <c r="J5" s="6">
        <v>393.7</v>
      </c>
      <c r="K5" s="6">
        <v>-0.26</v>
      </c>
      <c r="L5" s="8">
        <f t="shared" si="0"/>
        <v>-7.9248000000000003</v>
      </c>
      <c r="M5" s="6">
        <v>321</v>
      </c>
      <c r="N5" s="6">
        <v>322</v>
      </c>
      <c r="O5" s="6"/>
      <c r="P5" s="6"/>
      <c r="Q5" s="8">
        <f t="shared" si="1"/>
        <v>72.699999999999989</v>
      </c>
      <c r="R5" s="8">
        <f t="shared" si="2"/>
        <v>71.699999999999989</v>
      </c>
      <c r="S5" s="8">
        <f t="shared" si="3"/>
        <v>1</v>
      </c>
      <c r="T5" s="6">
        <v>23</v>
      </c>
      <c r="V5">
        <f t="shared" si="4"/>
        <v>1</v>
      </c>
      <c r="W5">
        <f t="shared" si="5"/>
        <v>22.978250586152114</v>
      </c>
      <c r="X5">
        <f t="shared" si="6"/>
        <v>23</v>
      </c>
      <c r="Y5">
        <f t="shared" si="7"/>
        <v>4.3519413988924463E-2</v>
      </c>
      <c r="AD5">
        <v>100.18181818181819</v>
      </c>
      <c r="AE5">
        <v>3.3504163883391169E-2</v>
      </c>
    </row>
    <row r="6" spans="1:31" x14ac:dyDescent="0.2">
      <c r="A6" s="6" t="s">
        <v>28</v>
      </c>
      <c r="B6" s="6" t="s">
        <v>29</v>
      </c>
      <c r="C6" s="6" t="s">
        <v>30</v>
      </c>
      <c r="D6" s="6" t="s">
        <v>26</v>
      </c>
      <c r="E6" s="6" t="s">
        <v>27</v>
      </c>
      <c r="F6" s="6">
        <v>55.585855000000002</v>
      </c>
      <c r="G6" s="6">
        <v>-133.21551199999999</v>
      </c>
      <c r="H6" s="7">
        <v>43292</v>
      </c>
      <c r="I6" s="6">
        <v>8</v>
      </c>
      <c r="J6" s="6">
        <v>393.7</v>
      </c>
      <c r="K6" s="6">
        <v>-0.26</v>
      </c>
      <c r="L6" s="8">
        <f t="shared" si="0"/>
        <v>-7.9248000000000003</v>
      </c>
      <c r="M6" s="6">
        <v>323</v>
      </c>
      <c r="N6" s="6">
        <v>323</v>
      </c>
      <c r="O6" s="6"/>
      <c r="P6" s="6"/>
      <c r="Q6" s="8">
        <f t="shared" si="1"/>
        <v>70.699999999999989</v>
      </c>
      <c r="R6" s="8">
        <f t="shared" si="2"/>
        <v>70.699999999999989</v>
      </c>
      <c r="S6" s="8">
        <f t="shared" si="3"/>
        <v>0</v>
      </c>
      <c r="T6" s="6">
        <v>30</v>
      </c>
      <c r="V6">
        <f t="shared" si="4"/>
        <v>0</v>
      </c>
      <c r="W6">
        <f t="shared" si="5"/>
        <v>30</v>
      </c>
      <c r="X6">
        <f t="shared" si="6"/>
        <v>30</v>
      </c>
      <c r="Y6">
        <f t="shared" si="7"/>
        <v>0</v>
      </c>
      <c r="AD6">
        <v>115.27272727272727</v>
      </c>
      <c r="AE6">
        <v>6.8365356541307182E-2</v>
      </c>
    </row>
    <row r="7" spans="1:31" x14ac:dyDescent="0.2">
      <c r="A7" s="6" t="s">
        <v>28</v>
      </c>
      <c r="B7" s="6" t="s">
        <v>29</v>
      </c>
      <c r="C7" s="6" t="s">
        <v>30</v>
      </c>
      <c r="D7" s="6" t="s">
        <v>26</v>
      </c>
      <c r="E7" s="6" t="s">
        <v>27</v>
      </c>
      <c r="F7" s="6">
        <v>55.585855000000002</v>
      </c>
      <c r="G7" s="6">
        <v>-133.21551199999999</v>
      </c>
      <c r="H7" s="7">
        <v>43292</v>
      </c>
      <c r="I7" s="6">
        <v>5</v>
      </c>
      <c r="J7" s="6">
        <v>393.7</v>
      </c>
      <c r="K7" s="6">
        <v>-0.26</v>
      </c>
      <c r="L7" s="8">
        <f t="shared" si="0"/>
        <v>-7.9248000000000003</v>
      </c>
      <c r="M7" s="6">
        <v>319</v>
      </c>
      <c r="N7" s="6">
        <v>320</v>
      </c>
      <c r="O7" s="6"/>
      <c r="P7" s="6"/>
      <c r="Q7" s="8">
        <f t="shared" si="1"/>
        <v>74.699999999999989</v>
      </c>
      <c r="R7" s="8">
        <f t="shared" si="2"/>
        <v>73.699999999999989</v>
      </c>
      <c r="S7" s="8">
        <f t="shared" si="3"/>
        <v>1</v>
      </c>
      <c r="T7" s="6">
        <v>54</v>
      </c>
      <c r="V7">
        <f t="shared" si="4"/>
        <v>1</v>
      </c>
      <c r="W7">
        <f t="shared" si="5"/>
        <v>53.990739946772351</v>
      </c>
      <c r="X7">
        <f t="shared" si="6"/>
        <v>54</v>
      </c>
      <c r="Y7">
        <f t="shared" si="7"/>
        <v>1.8521694664415903E-2</v>
      </c>
      <c r="AD7">
        <v>118.54545454545455</v>
      </c>
      <c r="AE7">
        <v>7.2425057586773006E-2</v>
      </c>
    </row>
    <row r="8" spans="1:31" x14ac:dyDescent="0.2">
      <c r="A8" s="6" t="s">
        <v>28</v>
      </c>
      <c r="B8" s="6" t="s">
        <v>29</v>
      </c>
      <c r="C8" s="6" t="s">
        <v>30</v>
      </c>
      <c r="D8" s="6" t="s">
        <v>26</v>
      </c>
      <c r="E8" s="6" t="s">
        <v>27</v>
      </c>
      <c r="F8" s="6">
        <v>55.585855000000002</v>
      </c>
      <c r="G8" s="6">
        <v>-133.21551199999999</v>
      </c>
      <c r="H8" s="7">
        <v>43292</v>
      </c>
      <c r="I8" s="6">
        <v>2</v>
      </c>
      <c r="J8" s="6">
        <v>393.7</v>
      </c>
      <c r="K8" s="6">
        <v>-0.26</v>
      </c>
      <c r="L8" s="8">
        <f t="shared" si="0"/>
        <v>-7.9248000000000003</v>
      </c>
      <c r="M8" s="6">
        <v>314</v>
      </c>
      <c r="N8" s="6">
        <v>315</v>
      </c>
      <c r="O8" s="6"/>
      <c r="P8" s="6"/>
      <c r="Q8" s="8">
        <f t="shared" si="1"/>
        <v>79.699999999999989</v>
      </c>
      <c r="R8" s="8">
        <f t="shared" si="2"/>
        <v>78.699999999999989</v>
      </c>
      <c r="S8" s="8">
        <f t="shared" si="3"/>
        <v>1</v>
      </c>
      <c r="T8" s="6">
        <v>58</v>
      </c>
      <c r="V8">
        <f t="shared" si="4"/>
        <v>1</v>
      </c>
      <c r="W8">
        <f t="shared" si="5"/>
        <v>57.991378669591917</v>
      </c>
      <c r="X8">
        <f t="shared" si="6"/>
        <v>58</v>
      </c>
      <c r="Y8">
        <f t="shared" si="7"/>
        <v>1.724394251251618E-2</v>
      </c>
      <c r="AD8">
        <v>132.90909090909091</v>
      </c>
      <c r="AE8">
        <v>8.7404980846992122E-2</v>
      </c>
    </row>
    <row r="9" spans="1:31" x14ac:dyDescent="0.2">
      <c r="A9" s="6" t="s">
        <v>28</v>
      </c>
      <c r="B9" s="6" t="s">
        <v>29</v>
      </c>
      <c r="C9" s="6" t="s">
        <v>30</v>
      </c>
      <c r="D9" s="6" t="s">
        <v>26</v>
      </c>
      <c r="E9" s="6" t="s">
        <v>27</v>
      </c>
      <c r="F9" s="6">
        <v>55.585855000000002</v>
      </c>
      <c r="G9" s="6">
        <v>-133.21551199999999</v>
      </c>
      <c r="H9" s="7">
        <v>43292</v>
      </c>
      <c r="I9" s="6">
        <v>9</v>
      </c>
      <c r="J9" s="6">
        <v>393.7</v>
      </c>
      <c r="K9" s="6">
        <v>-0.26</v>
      </c>
      <c r="L9" s="8">
        <f t="shared" si="0"/>
        <v>-7.9248000000000003</v>
      </c>
      <c r="M9" s="6">
        <v>315</v>
      </c>
      <c r="N9" s="6">
        <v>318</v>
      </c>
      <c r="O9" s="6"/>
      <c r="P9" s="6"/>
      <c r="Q9" s="8">
        <f t="shared" si="1"/>
        <v>78.699999999999989</v>
      </c>
      <c r="R9" s="8">
        <f t="shared" si="2"/>
        <v>75.699999999999989</v>
      </c>
      <c r="S9" s="8">
        <f t="shared" si="3"/>
        <v>3</v>
      </c>
      <c r="T9" s="6">
        <v>69</v>
      </c>
      <c r="V9">
        <f t="shared" si="4"/>
        <v>3</v>
      </c>
      <c r="W9">
        <f t="shared" si="5"/>
        <v>68.934751758456343</v>
      </c>
      <c r="X9">
        <f t="shared" si="6"/>
        <v>69</v>
      </c>
      <c r="Y9">
        <f t="shared" si="7"/>
        <v>4.3519413988924463E-2</v>
      </c>
      <c r="AD9">
        <v>142.18181818181819</v>
      </c>
      <c r="AE9">
        <v>3.6486258154232683E-2</v>
      </c>
    </row>
    <row r="10" spans="1:31" x14ac:dyDescent="0.2">
      <c r="A10" s="6" t="s">
        <v>28</v>
      </c>
      <c r="B10" s="6" t="s">
        <v>29</v>
      </c>
      <c r="C10" s="6" t="s">
        <v>30</v>
      </c>
      <c r="D10" s="6" t="s">
        <v>26</v>
      </c>
      <c r="E10" s="6" t="s">
        <v>27</v>
      </c>
      <c r="F10" s="6">
        <v>55.585855000000002</v>
      </c>
      <c r="G10" s="6">
        <v>-133.21551199999999</v>
      </c>
      <c r="H10" s="7">
        <v>43292</v>
      </c>
      <c r="I10" s="6">
        <v>1</v>
      </c>
      <c r="J10" s="6">
        <v>393.7</v>
      </c>
      <c r="K10" s="6">
        <v>-0.26</v>
      </c>
      <c r="L10" s="8">
        <f t="shared" si="0"/>
        <v>-7.9248000000000003</v>
      </c>
      <c r="M10" s="6">
        <v>307</v>
      </c>
      <c r="N10" s="6">
        <v>308</v>
      </c>
      <c r="O10" s="6"/>
      <c r="P10" s="6"/>
      <c r="Q10" s="8">
        <f t="shared" si="1"/>
        <v>86.699999999999989</v>
      </c>
      <c r="R10" s="8">
        <f t="shared" si="2"/>
        <v>85.699999999999989</v>
      </c>
      <c r="S10" s="8">
        <f t="shared" si="3"/>
        <v>1</v>
      </c>
      <c r="T10" s="6">
        <v>81</v>
      </c>
      <c r="V10">
        <f t="shared" si="4"/>
        <v>1</v>
      </c>
      <c r="W10">
        <f t="shared" si="5"/>
        <v>80.993826925266347</v>
      </c>
      <c r="X10">
        <f t="shared" si="6"/>
        <v>81</v>
      </c>
      <c r="Y10">
        <f t="shared" si="7"/>
        <v>1.234661995811987E-2</v>
      </c>
      <c r="AD10">
        <v>186.9</v>
      </c>
      <c r="AE10">
        <v>3.5650705278658421E-2</v>
      </c>
    </row>
    <row r="11" spans="1:31" x14ac:dyDescent="0.2">
      <c r="A11" s="6" t="s">
        <v>28</v>
      </c>
      <c r="B11" s="6" t="s">
        <v>29</v>
      </c>
      <c r="C11" s="6" t="s">
        <v>30</v>
      </c>
      <c r="D11" s="6" t="s">
        <v>26</v>
      </c>
      <c r="E11" s="6" t="s">
        <v>27</v>
      </c>
      <c r="F11" s="6">
        <v>55.585855000000002</v>
      </c>
      <c r="G11" s="6">
        <v>-133.21551199999999</v>
      </c>
      <c r="H11" s="7">
        <v>43292</v>
      </c>
      <c r="I11" s="6">
        <v>10</v>
      </c>
      <c r="J11" s="6">
        <v>393.7</v>
      </c>
      <c r="K11" s="6">
        <v>-0.26</v>
      </c>
      <c r="L11" s="8">
        <f t="shared" si="0"/>
        <v>-7.9248000000000003</v>
      </c>
      <c r="M11" s="6">
        <v>321</v>
      </c>
      <c r="N11" s="6">
        <v>322</v>
      </c>
      <c r="O11" s="6"/>
      <c r="P11" s="6"/>
      <c r="Q11" s="8">
        <f t="shared" si="1"/>
        <v>72.699999999999989</v>
      </c>
      <c r="R11" s="8">
        <f t="shared" si="2"/>
        <v>71.699999999999989</v>
      </c>
      <c r="S11" s="8">
        <f t="shared" si="3"/>
        <v>1</v>
      </c>
      <c r="T11" s="6">
        <v>146</v>
      </c>
      <c r="V11">
        <f t="shared" si="4"/>
        <v>1</v>
      </c>
      <c r="W11">
        <f t="shared" si="5"/>
        <v>145.99657530229948</v>
      </c>
      <c r="X11">
        <f t="shared" si="6"/>
        <v>146</v>
      </c>
      <c r="Y11">
        <f t="shared" si="7"/>
        <v>6.8494757355054879E-3</v>
      </c>
      <c r="AD11" s="4">
        <v>196.36363636363637</v>
      </c>
      <c r="AE11" s="4">
        <v>6.0790006467639532E-2</v>
      </c>
    </row>
    <row r="12" spans="1:31" x14ac:dyDescent="0.2">
      <c r="A12" s="6" t="s">
        <v>28</v>
      </c>
      <c r="B12" s="6" t="s">
        <v>29</v>
      </c>
      <c r="C12" s="6" t="s">
        <v>30</v>
      </c>
      <c r="D12" s="6" t="s">
        <v>26</v>
      </c>
      <c r="E12" s="6" t="s">
        <v>27</v>
      </c>
      <c r="F12" s="6">
        <v>55.585855000000002</v>
      </c>
      <c r="G12" s="6">
        <v>-133.21551199999999</v>
      </c>
      <c r="H12" s="7">
        <v>43292</v>
      </c>
      <c r="I12" s="6">
        <v>7</v>
      </c>
      <c r="J12" s="6">
        <v>393.7</v>
      </c>
      <c r="K12" s="6">
        <v>-0.26</v>
      </c>
      <c r="L12" s="8">
        <f t="shared" si="0"/>
        <v>-7.9248000000000003</v>
      </c>
      <c r="M12" s="6">
        <v>322</v>
      </c>
      <c r="N12" s="6">
        <v>326</v>
      </c>
      <c r="O12" s="6"/>
      <c r="P12" s="6"/>
      <c r="Q12" s="8">
        <f t="shared" si="1"/>
        <v>71.699999999999989</v>
      </c>
      <c r="R12" s="8">
        <f t="shared" si="2"/>
        <v>67.699999999999989</v>
      </c>
      <c r="S12" s="8">
        <f t="shared" si="3"/>
        <v>4</v>
      </c>
      <c r="T12" s="6">
        <v>160</v>
      </c>
      <c r="V12">
        <f t="shared" si="4"/>
        <v>4</v>
      </c>
      <c r="W12">
        <f t="shared" si="5"/>
        <v>159.94999218505765</v>
      </c>
      <c r="X12">
        <f t="shared" si="6"/>
        <v>160</v>
      </c>
      <c r="Y12">
        <f t="shared" si="7"/>
        <v>2.5007816164017767E-2</v>
      </c>
      <c r="AD12">
        <v>220.81818181818181</v>
      </c>
      <c r="AE12">
        <v>7.4756946086585285E-2</v>
      </c>
    </row>
    <row r="13" spans="1:31" x14ac:dyDescent="0.2">
      <c r="A13" s="6" t="s">
        <v>28</v>
      </c>
      <c r="B13" s="6" t="s">
        <v>29</v>
      </c>
      <c r="C13" s="6" t="s">
        <v>30</v>
      </c>
      <c r="D13" s="6" t="s">
        <v>26</v>
      </c>
      <c r="E13" s="6" t="s">
        <v>27</v>
      </c>
      <c r="F13" s="6">
        <v>55.585855000000002</v>
      </c>
      <c r="G13" s="6">
        <v>-133.21551199999999</v>
      </c>
      <c r="H13" s="7">
        <v>43292</v>
      </c>
      <c r="I13" s="6">
        <v>11</v>
      </c>
      <c r="J13" s="6">
        <v>393.7</v>
      </c>
      <c r="K13" s="6">
        <v>-0.26</v>
      </c>
      <c r="L13" s="8">
        <f t="shared" si="0"/>
        <v>-7.9248000000000003</v>
      </c>
      <c r="M13" s="6">
        <v>322</v>
      </c>
      <c r="N13" s="6">
        <v>326</v>
      </c>
      <c r="O13" s="6"/>
      <c r="P13" s="6"/>
      <c r="Q13" s="8">
        <f t="shared" si="1"/>
        <v>71.699999999999989</v>
      </c>
      <c r="R13" s="8">
        <f t="shared" si="2"/>
        <v>67.699999999999989</v>
      </c>
      <c r="S13" s="8">
        <f t="shared" si="3"/>
        <v>4</v>
      </c>
      <c r="T13" s="6">
        <v>458</v>
      </c>
      <c r="V13">
        <f t="shared" si="4"/>
        <v>4</v>
      </c>
      <c r="W13">
        <f t="shared" si="5"/>
        <v>457.98253241799517</v>
      </c>
      <c r="X13">
        <f t="shared" si="6"/>
        <v>458</v>
      </c>
      <c r="Y13">
        <f t="shared" si="7"/>
        <v>8.7339575570302488E-3</v>
      </c>
      <c r="AD13">
        <v>230</v>
      </c>
      <c r="AE13">
        <v>5.2556672948939821E-2</v>
      </c>
    </row>
    <row r="14" spans="1:31" x14ac:dyDescent="0.2">
      <c r="A14" s="8" t="s">
        <v>31</v>
      </c>
      <c r="B14" s="8" t="s">
        <v>30</v>
      </c>
      <c r="C14" s="8" t="s">
        <v>30</v>
      </c>
      <c r="D14" s="8" t="s">
        <v>32</v>
      </c>
      <c r="E14" s="8" t="s">
        <v>33</v>
      </c>
      <c r="F14" s="8">
        <v>55.620483999999998</v>
      </c>
      <c r="G14" s="8">
        <v>-133.38625400000001</v>
      </c>
      <c r="H14" s="9">
        <v>43269</v>
      </c>
      <c r="I14" s="8">
        <v>10</v>
      </c>
      <c r="J14" s="8">
        <v>373.9</v>
      </c>
      <c r="K14" s="8">
        <f t="shared" ref="K14:K24" si="8">(-0.63*1.06)</f>
        <v>-0.66780000000000006</v>
      </c>
      <c r="L14" s="8">
        <f t="shared" si="0"/>
        <v>-20.354544000000001</v>
      </c>
      <c r="M14" s="8">
        <v>348</v>
      </c>
      <c r="N14" s="8">
        <v>360</v>
      </c>
      <c r="O14" s="8"/>
      <c r="P14" s="8"/>
      <c r="Q14" s="8">
        <f t="shared" si="1"/>
        <v>25.899999999999977</v>
      </c>
      <c r="R14" s="8">
        <f t="shared" si="2"/>
        <v>13.899999999999977</v>
      </c>
      <c r="S14" s="8">
        <f t="shared" si="3"/>
        <v>12</v>
      </c>
      <c r="T14" s="8">
        <v>204</v>
      </c>
      <c r="U14" s="4"/>
      <c r="V14">
        <f t="shared" si="4"/>
        <v>12</v>
      </c>
      <c r="W14">
        <f t="shared" si="5"/>
        <v>203.64675298172568</v>
      </c>
      <c r="X14">
        <f t="shared" si="6"/>
        <v>204</v>
      </c>
      <c r="Y14">
        <f t="shared" si="7"/>
        <v>5.892556509887896E-2</v>
      </c>
      <c r="AA14">
        <f>AVERAGE(X14:X24)</f>
        <v>459</v>
      </c>
      <c r="AB14">
        <f>AVERAGE(Y14:Y24)</f>
        <v>5.7677561011727739E-2</v>
      </c>
      <c r="AD14">
        <v>236.09090909090909</v>
      </c>
      <c r="AE14">
        <v>6.1742028046371321E-2</v>
      </c>
    </row>
    <row r="15" spans="1:31" x14ac:dyDescent="0.2">
      <c r="A15" s="8" t="s">
        <v>31</v>
      </c>
      <c r="B15" s="8" t="s">
        <v>30</v>
      </c>
      <c r="C15" s="8" t="s">
        <v>30</v>
      </c>
      <c r="D15" s="8" t="s">
        <v>32</v>
      </c>
      <c r="E15" s="8" t="s">
        <v>33</v>
      </c>
      <c r="F15" s="8">
        <v>55.620483999999998</v>
      </c>
      <c r="G15" s="8">
        <v>-133.38625400000001</v>
      </c>
      <c r="H15" s="9">
        <v>43269</v>
      </c>
      <c r="I15" s="8">
        <v>6</v>
      </c>
      <c r="J15" s="8">
        <v>373.9</v>
      </c>
      <c r="K15" s="8">
        <f t="shared" si="8"/>
        <v>-0.66780000000000006</v>
      </c>
      <c r="L15" s="8">
        <f t="shared" si="0"/>
        <v>-20.354544000000001</v>
      </c>
      <c r="M15" s="8">
        <v>370</v>
      </c>
      <c r="N15" s="8">
        <v>385</v>
      </c>
      <c r="O15" s="8"/>
      <c r="P15" s="8"/>
      <c r="Q15" s="8">
        <f t="shared" si="1"/>
        <v>3.8999999999999773</v>
      </c>
      <c r="R15" s="8">
        <f t="shared" si="2"/>
        <v>-11.100000000000023</v>
      </c>
      <c r="S15" s="8">
        <f t="shared" si="3"/>
        <v>15</v>
      </c>
      <c r="T15" s="8">
        <v>259</v>
      </c>
      <c r="U15" s="4"/>
      <c r="V15">
        <f t="shared" si="4"/>
        <v>15</v>
      </c>
      <c r="W15">
        <f t="shared" si="5"/>
        <v>258.56527222347552</v>
      </c>
      <c r="X15">
        <f t="shared" si="6"/>
        <v>259</v>
      </c>
      <c r="Y15">
        <f t="shared" si="7"/>
        <v>5.8012430946394231E-2</v>
      </c>
      <c r="AD15">
        <v>238.81818181818181</v>
      </c>
      <c r="AE15">
        <v>2.6899679127444953E-2</v>
      </c>
    </row>
    <row r="16" spans="1:31" x14ac:dyDescent="0.2">
      <c r="A16" s="8" t="s">
        <v>31</v>
      </c>
      <c r="B16" s="8" t="s">
        <v>30</v>
      </c>
      <c r="C16" s="8" t="s">
        <v>30</v>
      </c>
      <c r="D16" s="8" t="s">
        <v>32</v>
      </c>
      <c r="E16" s="8" t="s">
        <v>33</v>
      </c>
      <c r="F16" s="8">
        <v>55.620483999999998</v>
      </c>
      <c r="G16" s="8">
        <v>-133.38625400000001</v>
      </c>
      <c r="H16" s="9">
        <v>43269</v>
      </c>
      <c r="I16" s="8">
        <v>9</v>
      </c>
      <c r="J16" s="8">
        <v>373.9</v>
      </c>
      <c r="K16" s="8">
        <f t="shared" si="8"/>
        <v>-0.66780000000000006</v>
      </c>
      <c r="L16" s="8">
        <f t="shared" si="0"/>
        <v>-20.354544000000001</v>
      </c>
      <c r="M16" s="8">
        <v>350</v>
      </c>
      <c r="N16" s="8">
        <v>367</v>
      </c>
      <c r="O16" s="8"/>
      <c r="P16" s="8"/>
      <c r="Q16" s="8">
        <f t="shared" si="1"/>
        <v>23.899999999999977</v>
      </c>
      <c r="R16" s="8">
        <f t="shared" si="2"/>
        <v>6.8999999999999773</v>
      </c>
      <c r="S16" s="8">
        <f t="shared" si="3"/>
        <v>17</v>
      </c>
      <c r="T16" s="8">
        <v>291</v>
      </c>
      <c r="U16" s="4"/>
      <c r="V16">
        <f t="shared" si="4"/>
        <v>17</v>
      </c>
      <c r="W16">
        <f t="shared" si="5"/>
        <v>290.50301203257771</v>
      </c>
      <c r="X16">
        <f t="shared" si="6"/>
        <v>291</v>
      </c>
      <c r="Y16">
        <f t="shared" si="7"/>
        <v>5.8519186706723639E-2</v>
      </c>
      <c r="AD16">
        <v>332.81818181818181</v>
      </c>
      <c r="AE16">
        <v>5.0743893031901077E-2</v>
      </c>
    </row>
    <row r="17" spans="1:31" x14ac:dyDescent="0.2">
      <c r="A17" s="8" t="s">
        <v>31</v>
      </c>
      <c r="B17" s="8" t="s">
        <v>30</v>
      </c>
      <c r="C17" s="8" t="s">
        <v>30</v>
      </c>
      <c r="D17" s="8" t="s">
        <v>32</v>
      </c>
      <c r="E17" s="8" t="s">
        <v>33</v>
      </c>
      <c r="F17" s="8">
        <v>55.620483999999998</v>
      </c>
      <c r="G17" s="8">
        <v>-133.38625400000001</v>
      </c>
      <c r="H17" s="9">
        <v>43269</v>
      </c>
      <c r="I17" s="8">
        <v>5</v>
      </c>
      <c r="J17" s="8">
        <v>373.9</v>
      </c>
      <c r="K17" s="8">
        <f t="shared" si="8"/>
        <v>-0.66780000000000006</v>
      </c>
      <c r="L17" s="8">
        <f t="shared" si="0"/>
        <v>-20.354544000000001</v>
      </c>
      <c r="M17" s="8">
        <v>370</v>
      </c>
      <c r="N17" s="8">
        <v>386</v>
      </c>
      <c r="O17" s="8"/>
      <c r="P17" s="8"/>
      <c r="Q17" s="8">
        <f t="shared" si="1"/>
        <v>3.8999999999999773</v>
      </c>
      <c r="R17" s="8">
        <f t="shared" si="2"/>
        <v>-12.100000000000023</v>
      </c>
      <c r="S17" s="8">
        <f t="shared" si="3"/>
        <v>16</v>
      </c>
      <c r="T17" s="8">
        <v>334</v>
      </c>
      <c r="U17" s="4"/>
      <c r="V17">
        <f t="shared" si="4"/>
        <v>16</v>
      </c>
      <c r="W17">
        <f t="shared" si="5"/>
        <v>333.61654635224556</v>
      </c>
      <c r="X17">
        <f t="shared" si="6"/>
        <v>334</v>
      </c>
      <c r="Y17">
        <f t="shared" si="7"/>
        <v>4.7959251946414448E-2</v>
      </c>
      <c r="AD17" s="4">
        <v>351.27272727272702</v>
      </c>
      <c r="AE17" s="4">
        <v>0.11897590059833171</v>
      </c>
    </row>
    <row r="18" spans="1:31" x14ac:dyDescent="0.2">
      <c r="A18" s="8" t="s">
        <v>31</v>
      </c>
      <c r="B18" s="8" t="s">
        <v>30</v>
      </c>
      <c r="C18" s="8" t="s">
        <v>30</v>
      </c>
      <c r="D18" s="8" t="s">
        <v>32</v>
      </c>
      <c r="E18" s="8" t="s">
        <v>33</v>
      </c>
      <c r="F18" s="8">
        <v>55.620483999999998</v>
      </c>
      <c r="G18" s="8">
        <v>-133.38625400000001</v>
      </c>
      <c r="H18" s="9">
        <v>43269</v>
      </c>
      <c r="I18" s="8">
        <v>11</v>
      </c>
      <c r="J18" s="8">
        <v>373.9</v>
      </c>
      <c r="K18" s="8">
        <f t="shared" si="8"/>
        <v>-0.66780000000000006</v>
      </c>
      <c r="L18" s="8">
        <f t="shared" si="0"/>
        <v>-20.354544000000001</v>
      </c>
      <c r="M18" s="8">
        <v>338</v>
      </c>
      <c r="N18" s="8">
        <v>362</v>
      </c>
      <c r="O18" s="8"/>
      <c r="P18" s="8"/>
      <c r="Q18" s="8">
        <f t="shared" si="1"/>
        <v>35.899999999999977</v>
      </c>
      <c r="R18" s="8">
        <f t="shared" si="2"/>
        <v>11.899999999999977</v>
      </c>
      <c r="S18" s="8">
        <f t="shared" si="3"/>
        <v>24</v>
      </c>
      <c r="T18" s="8">
        <v>380</v>
      </c>
      <c r="U18" s="4"/>
      <c r="V18">
        <f t="shared" si="4"/>
        <v>24</v>
      </c>
      <c r="W18">
        <f t="shared" si="5"/>
        <v>379.2413479566805</v>
      </c>
      <c r="X18">
        <f t="shared" si="6"/>
        <v>380</v>
      </c>
      <c r="Y18">
        <f t="shared" si="7"/>
        <v>6.3284238729004419E-2</v>
      </c>
      <c r="AD18">
        <v>412.90909090909093</v>
      </c>
      <c r="AE18">
        <v>4.6655724871335187E-2</v>
      </c>
    </row>
    <row r="19" spans="1:31" x14ac:dyDescent="0.2">
      <c r="A19" s="8" t="s">
        <v>31</v>
      </c>
      <c r="B19" s="8" t="s">
        <v>30</v>
      </c>
      <c r="C19" s="8" t="s">
        <v>30</v>
      </c>
      <c r="D19" s="8" t="s">
        <v>32</v>
      </c>
      <c r="E19" s="8" t="s">
        <v>33</v>
      </c>
      <c r="F19" s="8">
        <v>55.620483999999998</v>
      </c>
      <c r="G19" s="8">
        <v>-133.38625400000001</v>
      </c>
      <c r="H19" s="9">
        <v>43269</v>
      </c>
      <c r="I19" s="8">
        <v>8</v>
      </c>
      <c r="J19" s="8">
        <v>373.9</v>
      </c>
      <c r="K19" s="8">
        <f t="shared" si="8"/>
        <v>-0.66780000000000006</v>
      </c>
      <c r="L19" s="8">
        <f t="shared" si="0"/>
        <v>-20.354544000000001</v>
      </c>
      <c r="M19" s="8">
        <v>357</v>
      </c>
      <c r="N19" s="8">
        <v>378</v>
      </c>
      <c r="O19" s="8"/>
      <c r="P19" s="8"/>
      <c r="Q19" s="8">
        <f t="shared" si="1"/>
        <v>16.899999999999977</v>
      </c>
      <c r="R19" s="8">
        <f t="shared" si="2"/>
        <v>-4.1000000000000227</v>
      </c>
      <c r="S19" s="8">
        <f t="shared" si="3"/>
        <v>21</v>
      </c>
      <c r="T19" s="8">
        <v>389</v>
      </c>
      <c r="U19" s="4"/>
      <c r="V19">
        <f t="shared" si="4"/>
        <v>21</v>
      </c>
      <c r="W19">
        <f t="shared" si="5"/>
        <v>388.43274836192688</v>
      </c>
      <c r="X19">
        <f t="shared" si="6"/>
        <v>389</v>
      </c>
      <c r="Y19">
        <f t="shared" si="7"/>
        <v>5.4063412749207743E-2</v>
      </c>
      <c r="AD19">
        <v>459</v>
      </c>
      <c r="AE19">
        <v>5.7677561011727739E-2</v>
      </c>
    </row>
    <row r="20" spans="1:31" x14ac:dyDescent="0.2">
      <c r="A20" s="8" t="s">
        <v>31</v>
      </c>
      <c r="B20" s="8" t="s">
        <v>30</v>
      </c>
      <c r="C20" s="8" t="s">
        <v>30</v>
      </c>
      <c r="D20" s="8" t="s">
        <v>32</v>
      </c>
      <c r="E20" s="8" t="s">
        <v>33</v>
      </c>
      <c r="F20" s="8">
        <v>55.620483999999998</v>
      </c>
      <c r="G20" s="8">
        <v>-133.38625400000001</v>
      </c>
      <c r="H20" s="9">
        <v>43269</v>
      </c>
      <c r="I20" s="8">
        <v>7</v>
      </c>
      <c r="J20" s="8">
        <v>373.9</v>
      </c>
      <c r="K20" s="8">
        <f t="shared" si="8"/>
        <v>-0.66780000000000006</v>
      </c>
      <c r="L20" s="8">
        <f t="shared" si="0"/>
        <v>-20.354544000000001</v>
      </c>
      <c r="M20" s="8">
        <v>359</v>
      </c>
      <c r="N20" s="8">
        <v>380</v>
      </c>
      <c r="O20" s="8"/>
      <c r="P20" s="8"/>
      <c r="Q20" s="8">
        <f t="shared" si="1"/>
        <v>14.899999999999977</v>
      </c>
      <c r="R20" s="8">
        <f t="shared" si="2"/>
        <v>-6.1000000000000227</v>
      </c>
      <c r="S20" s="8">
        <f t="shared" si="3"/>
        <v>21</v>
      </c>
      <c r="T20" s="8">
        <v>405</v>
      </c>
      <c r="U20" s="4"/>
      <c r="V20">
        <f t="shared" si="4"/>
        <v>21</v>
      </c>
      <c r="W20">
        <f t="shared" si="5"/>
        <v>404.45518911246523</v>
      </c>
      <c r="X20">
        <f t="shared" si="6"/>
        <v>405</v>
      </c>
      <c r="Y20">
        <f t="shared" si="7"/>
        <v>5.1921697545981083E-2</v>
      </c>
      <c r="AD20" s="4">
        <v>527.36363636363637</v>
      </c>
      <c r="AE20" s="4">
        <v>4.2759423851364046E-2</v>
      </c>
    </row>
    <row r="21" spans="1:31" x14ac:dyDescent="0.2">
      <c r="A21" s="8" t="s">
        <v>31</v>
      </c>
      <c r="B21" s="8" t="s">
        <v>30</v>
      </c>
      <c r="C21" s="8" t="s">
        <v>30</v>
      </c>
      <c r="D21" s="8" t="s">
        <v>32</v>
      </c>
      <c r="E21" s="8" t="s">
        <v>33</v>
      </c>
      <c r="F21" s="8">
        <v>55.620483999999998</v>
      </c>
      <c r="G21" s="8">
        <v>-133.38625400000001</v>
      </c>
      <c r="H21" s="9">
        <v>43269</v>
      </c>
      <c r="I21" s="8">
        <v>4</v>
      </c>
      <c r="J21" s="8">
        <v>373.9</v>
      </c>
      <c r="K21" s="8">
        <f t="shared" si="8"/>
        <v>-0.66780000000000006</v>
      </c>
      <c r="L21" s="8">
        <f t="shared" si="0"/>
        <v>-20.354544000000001</v>
      </c>
      <c r="M21" s="8">
        <v>365</v>
      </c>
      <c r="N21" s="8">
        <v>396</v>
      </c>
      <c r="O21" s="8"/>
      <c r="P21" s="8"/>
      <c r="Q21" s="8">
        <f t="shared" si="1"/>
        <v>8.8999999999999773</v>
      </c>
      <c r="R21" s="8">
        <f t="shared" si="2"/>
        <v>-22.100000000000023</v>
      </c>
      <c r="S21" s="8">
        <f t="shared" si="3"/>
        <v>31</v>
      </c>
      <c r="T21" s="8">
        <v>497</v>
      </c>
      <c r="U21" s="4"/>
      <c r="V21">
        <f t="shared" si="4"/>
        <v>31</v>
      </c>
      <c r="W21">
        <f t="shared" si="5"/>
        <v>496.03225701560984</v>
      </c>
      <c r="X21">
        <f t="shared" si="6"/>
        <v>497</v>
      </c>
      <c r="Y21">
        <f t="shared" si="7"/>
        <v>6.2495935620220051E-2</v>
      </c>
      <c r="AD21">
        <v>646.5</v>
      </c>
      <c r="AE21">
        <v>4.0270331169069036E-2</v>
      </c>
    </row>
    <row r="22" spans="1:31" x14ac:dyDescent="0.2">
      <c r="A22" s="8" t="s">
        <v>31</v>
      </c>
      <c r="B22" s="8" t="s">
        <v>30</v>
      </c>
      <c r="C22" s="8" t="s">
        <v>30</v>
      </c>
      <c r="D22" s="8" t="s">
        <v>32</v>
      </c>
      <c r="E22" s="8" t="s">
        <v>33</v>
      </c>
      <c r="F22" s="8">
        <v>55.620483999999998</v>
      </c>
      <c r="G22" s="8">
        <v>-133.38625400000001</v>
      </c>
      <c r="H22" s="9">
        <v>43269</v>
      </c>
      <c r="I22" s="8">
        <v>3</v>
      </c>
      <c r="J22" s="8">
        <v>373.9</v>
      </c>
      <c r="K22" s="8">
        <f t="shared" si="8"/>
        <v>-0.66780000000000006</v>
      </c>
      <c r="L22" s="8">
        <f t="shared" si="0"/>
        <v>-20.354544000000001</v>
      </c>
      <c r="M22" s="8">
        <v>357</v>
      </c>
      <c r="N22" s="8">
        <v>396</v>
      </c>
      <c r="O22" s="8"/>
      <c r="P22" s="8"/>
      <c r="Q22" s="8">
        <f t="shared" si="1"/>
        <v>16.899999999999977</v>
      </c>
      <c r="R22" s="8">
        <f t="shared" si="2"/>
        <v>-22.100000000000023</v>
      </c>
      <c r="S22" s="8">
        <f t="shared" si="3"/>
        <v>39</v>
      </c>
      <c r="T22" s="8">
        <v>675</v>
      </c>
      <c r="U22" s="4"/>
      <c r="V22">
        <f t="shared" si="4"/>
        <v>39</v>
      </c>
      <c r="W22">
        <f t="shared" si="5"/>
        <v>673.87239148076094</v>
      </c>
      <c r="X22">
        <f t="shared" si="6"/>
        <v>675</v>
      </c>
      <c r="Y22">
        <f t="shared" si="7"/>
        <v>5.7874458863497527E-2</v>
      </c>
      <c r="AD22">
        <v>761.63636363636363</v>
      </c>
      <c r="AE22">
        <v>5.5890384104785092E-2</v>
      </c>
    </row>
    <row r="23" spans="1:31" x14ac:dyDescent="0.2">
      <c r="A23" s="8" t="s">
        <v>31</v>
      </c>
      <c r="B23" s="8" t="s">
        <v>30</v>
      </c>
      <c r="C23" s="8" t="s">
        <v>30</v>
      </c>
      <c r="D23" s="8" t="s">
        <v>32</v>
      </c>
      <c r="E23" s="8" t="s">
        <v>33</v>
      </c>
      <c r="F23" s="8">
        <v>55.620483999999998</v>
      </c>
      <c r="G23" s="8">
        <v>-133.38625400000001</v>
      </c>
      <c r="H23" s="9">
        <v>43269</v>
      </c>
      <c r="I23" s="8">
        <v>2</v>
      </c>
      <c r="J23" s="8">
        <v>373.9</v>
      </c>
      <c r="K23" s="8">
        <f t="shared" si="8"/>
        <v>-0.66780000000000006</v>
      </c>
      <c r="L23" s="8">
        <f t="shared" si="0"/>
        <v>-20.354544000000001</v>
      </c>
      <c r="M23" s="8">
        <v>360</v>
      </c>
      <c r="N23" s="8">
        <v>404</v>
      </c>
      <c r="O23" s="8"/>
      <c r="P23" s="8"/>
      <c r="Q23" s="8">
        <f t="shared" si="1"/>
        <v>13.899999999999977</v>
      </c>
      <c r="R23" s="8">
        <f t="shared" si="2"/>
        <v>-30.100000000000023</v>
      </c>
      <c r="S23" s="8">
        <f t="shared" si="3"/>
        <v>44</v>
      </c>
      <c r="T23" s="8">
        <v>740</v>
      </c>
      <c r="U23" s="4"/>
      <c r="V23">
        <f t="shared" si="4"/>
        <v>44</v>
      </c>
      <c r="W23">
        <f t="shared" si="5"/>
        <v>738.69073366328348</v>
      </c>
      <c r="X23">
        <f t="shared" si="6"/>
        <v>740</v>
      </c>
      <c r="Y23">
        <f t="shared" si="7"/>
        <v>5.9564846281199554E-2</v>
      </c>
      <c r="AD23">
        <v>802.90909090909088</v>
      </c>
      <c r="AE23">
        <v>1.6022697948986322E-2</v>
      </c>
    </row>
    <row r="24" spans="1:31" x14ac:dyDescent="0.2">
      <c r="A24" s="8" t="s">
        <v>31</v>
      </c>
      <c r="B24" s="8" t="s">
        <v>30</v>
      </c>
      <c r="C24" s="8" t="s">
        <v>30</v>
      </c>
      <c r="D24" s="8" t="s">
        <v>32</v>
      </c>
      <c r="E24" s="8" t="s">
        <v>33</v>
      </c>
      <c r="F24" s="8">
        <v>55.620483999999998</v>
      </c>
      <c r="G24" s="8">
        <v>-133.38625400000001</v>
      </c>
      <c r="H24" s="9">
        <v>43269</v>
      </c>
      <c r="I24" s="8">
        <v>1</v>
      </c>
      <c r="J24" s="8">
        <v>373.9</v>
      </c>
      <c r="K24" s="8">
        <f t="shared" si="8"/>
        <v>-0.66780000000000006</v>
      </c>
      <c r="L24" s="8">
        <f t="shared" si="0"/>
        <v>-20.354544000000001</v>
      </c>
      <c r="M24" s="8">
        <v>350</v>
      </c>
      <c r="N24" s="8">
        <v>404</v>
      </c>
      <c r="O24" s="8"/>
      <c r="P24" s="8"/>
      <c r="Q24" s="8">
        <f t="shared" si="1"/>
        <v>23.899999999999977</v>
      </c>
      <c r="R24" s="8">
        <f t="shared" si="2"/>
        <v>-30.100000000000023</v>
      </c>
      <c r="S24" s="8">
        <f t="shared" si="3"/>
        <v>54</v>
      </c>
      <c r="T24" s="8">
        <v>875</v>
      </c>
      <c r="U24" s="4"/>
      <c r="V24">
        <f t="shared" si="4"/>
        <v>54</v>
      </c>
      <c r="W24">
        <f t="shared" si="5"/>
        <v>873.33212468109753</v>
      </c>
      <c r="X24">
        <f t="shared" si="6"/>
        <v>875</v>
      </c>
      <c r="Y24">
        <f t="shared" si="7"/>
        <v>6.1832146641483531E-2</v>
      </c>
      <c r="AD24">
        <v>806.27272727272725</v>
      </c>
      <c r="AE24">
        <v>1.6452311576182901E-2</v>
      </c>
    </row>
    <row r="25" spans="1:31" x14ac:dyDescent="0.2">
      <c r="A25" s="8" t="s">
        <v>34</v>
      </c>
      <c r="B25" s="8" t="s">
        <v>30</v>
      </c>
      <c r="C25" s="8" t="s">
        <v>30</v>
      </c>
      <c r="D25" s="8" t="s">
        <v>32</v>
      </c>
      <c r="E25" s="8" t="s">
        <v>35</v>
      </c>
      <c r="F25" s="8">
        <v>55.813558</v>
      </c>
      <c r="G25" s="8">
        <v>-133.16740300000001</v>
      </c>
      <c r="H25" s="9">
        <v>43264</v>
      </c>
      <c r="I25" s="8">
        <v>9</v>
      </c>
      <c r="J25" s="8">
        <v>404.85714289999999</v>
      </c>
      <c r="K25" s="8">
        <v>-2.2999999999999998</v>
      </c>
      <c r="L25" s="8">
        <f t="shared" si="0"/>
        <v>-70.103999999999999</v>
      </c>
      <c r="M25" s="8">
        <v>374</v>
      </c>
      <c r="N25" s="8">
        <v>381</v>
      </c>
      <c r="O25" s="8"/>
      <c r="P25" s="8"/>
      <c r="Q25" s="8">
        <f t="shared" si="1"/>
        <v>30.857142899999985</v>
      </c>
      <c r="R25" s="8">
        <f t="shared" si="2"/>
        <v>23.857142899999985</v>
      </c>
      <c r="S25" s="8">
        <f t="shared" si="3"/>
        <v>7</v>
      </c>
      <c r="T25" s="8">
        <v>461</v>
      </c>
      <c r="V25">
        <f t="shared" si="4"/>
        <v>7</v>
      </c>
      <c r="W25">
        <f t="shared" si="5"/>
        <v>460.94685160005162</v>
      </c>
      <c r="X25">
        <f t="shared" si="6"/>
        <v>461</v>
      </c>
      <c r="Y25">
        <f t="shared" si="7"/>
        <v>1.5186132578412032E-2</v>
      </c>
      <c r="AA25">
        <f>AVERAGE(X25:X35)</f>
        <v>1722.4545454545455</v>
      </c>
      <c r="AB25">
        <f>AVERAGE(Y25:Y35)</f>
        <v>1.5033568104351209E-2</v>
      </c>
      <c r="AD25">
        <v>953.18181818181813</v>
      </c>
      <c r="AE25">
        <v>1.6119133118750226E-2</v>
      </c>
    </row>
    <row r="26" spans="1:31" x14ac:dyDescent="0.2">
      <c r="A26" s="8" t="s">
        <v>34</v>
      </c>
      <c r="B26" s="8" t="s">
        <v>30</v>
      </c>
      <c r="C26" s="8" t="s">
        <v>30</v>
      </c>
      <c r="D26" s="8" t="s">
        <v>32</v>
      </c>
      <c r="E26" s="8" t="s">
        <v>35</v>
      </c>
      <c r="F26" s="8">
        <v>55.813558</v>
      </c>
      <c r="G26" s="8">
        <v>-133.16740300000001</v>
      </c>
      <c r="H26" s="9">
        <v>43264</v>
      </c>
      <c r="I26" s="8">
        <v>11</v>
      </c>
      <c r="J26" s="8">
        <v>404.85714289999999</v>
      </c>
      <c r="K26" s="8">
        <v>-2.2999999999999998</v>
      </c>
      <c r="L26" s="8">
        <f t="shared" si="0"/>
        <v>-70.103999999999999</v>
      </c>
      <c r="M26" s="8">
        <v>379</v>
      </c>
      <c r="N26" s="8">
        <v>388</v>
      </c>
      <c r="O26" s="8"/>
      <c r="P26" s="8"/>
      <c r="Q26" s="8">
        <f t="shared" si="1"/>
        <v>25.857142899999985</v>
      </c>
      <c r="R26" s="8">
        <f t="shared" si="2"/>
        <v>16.857142899999985</v>
      </c>
      <c r="S26" s="8">
        <f t="shared" si="3"/>
        <v>9</v>
      </c>
      <c r="T26" s="8">
        <v>530</v>
      </c>
      <c r="V26">
        <f t="shared" si="4"/>
        <v>9</v>
      </c>
      <c r="W26">
        <f t="shared" si="5"/>
        <v>529.92357939612384</v>
      </c>
      <c r="X26">
        <f t="shared" si="6"/>
        <v>530</v>
      </c>
      <c r="Y26">
        <f t="shared" si="7"/>
        <v>1.6983580934926464E-2</v>
      </c>
      <c r="AD26">
        <v>1123.0999999999999</v>
      </c>
      <c r="AE26">
        <v>1.1847668028965069E-2</v>
      </c>
    </row>
    <row r="27" spans="1:31" x14ac:dyDescent="0.2">
      <c r="A27" s="8" t="s">
        <v>34</v>
      </c>
      <c r="B27" s="8" t="s">
        <v>30</v>
      </c>
      <c r="C27" s="8" t="s">
        <v>30</v>
      </c>
      <c r="D27" s="8" t="s">
        <v>32</v>
      </c>
      <c r="E27" s="8" t="s">
        <v>35</v>
      </c>
      <c r="F27" s="8">
        <v>55.813558</v>
      </c>
      <c r="G27" s="8">
        <v>-133.16740300000001</v>
      </c>
      <c r="H27" s="9">
        <v>43264</v>
      </c>
      <c r="I27" s="8">
        <v>8</v>
      </c>
      <c r="J27" s="8">
        <v>404.85714289999999</v>
      </c>
      <c r="K27" s="8">
        <v>-2.2999999999999998</v>
      </c>
      <c r="L27" s="8">
        <f t="shared" si="0"/>
        <v>-70.103999999999999</v>
      </c>
      <c r="M27" s="8">
        <v>360</v>
      </c>
      <c r="N27" s="8">
        <v>392</v>
      </c>
      <c r="O27" s="8"/>
      <c r="P27" s="8"/>
      <c r="Q27" s="8">
        <f t="shared" si="1"/>
        <v>44.857142899999985</v>
      </c>
      <c r="R27" s="8">
        <f t="shared" si="2"/>
        <v>12.857142899999985</v>
      </c>
      <c r="S27" s="8">
        <f t="shared" si="3"/>
        <v>32</v>
      </c>
      <c r="T27" s="8">
        <v>941</v>
      </c>
      <c r="V27">
        <f t="shared" si="4"/>
        <v>32</v>
      </c>
      <c r="W27">
        <f t="shared" si="5"/>
        <v>940.45574058538239</v>
      </c>
      <c r="X27">
        <f t="shared" si="6"/>
        <v>941</v>
      </c>
      <c r="Y27">
        <f t="shared" si="7"/>
        <v>3.4026056324651437E-2</v>
      </c>
      <c r="AD27">
        <v>1228.909090909091</v>
      </c>
      <c r="AE27">
        <v>5.5223697045985551E-2</v>
      </c>
    </row>
    <row r="28" spans="1:31" x14ac:dyDescent="0.2">
      <c r="A28" s="8" t="s">
        <v>34</v>
      </c>
      <c r="B28" s="8" t="s">
        <v>30</v>
      </c>
      <c r="C28" s="8" t="s">
        <v>30</v>
      </c>
      <c r="D28" s="8" t="s">
        <v>32</v>
      </c>
      <c r="E28" s="8" t="s">
        <v>35</v>
      </c>
      <c r="F28" s="8">
        <v>55.813558</v>
      </c>
      <c r="G28" s="8">
        <v>-133.16740300000001</v>
      </c>
      <c r="H28" s="9">
        <v>43264</v>
      </c>
      <c r="I28" s="8">
        <v>10</v>
      </c>
      <c r="J28" s="8">
        <v>404.85714289999999</v>
      </c>
      <c r="K28" s="8">
        <v>-2.2999999999999998</v>
      </c>
      <c r="L28" s="8">
        <f t="shared" si="0"/>
        <v>-70.103999999999999</v>
      </c>
      <c r="M28" s="8">
        <v>377</v>
      </c>
      <c r="N28" s="8">
        <v>391</v>
      </c>
      <c r="O28" s="8"/>
      <c r="P28" s="8"/>
      <c r="Q28" s="8">
        <f t="shared" si="1"/>
        <v>27.857142899999985</v>
      </c>
      <c r="R28" s="8">
        <f t="shared" si="2"/>
        <v>13.857142899999985</v>
      </c>
      <c r="S28" s="8">
        <f t="shared" si="3"/>
        <v>14</v>
      </c>
      <c r="T28" s="8">
        <v>950</v>
      </c>
      <c r="V28">
        <f t="shared" si="4"/>
        <v>14</v>
      </c>
      <c r="W28">
        <f t="shared" si="5"/>
        <v>949.89683650383847</v>
      </c>
      <c r="X28">
        <f t="shared" si="6"/>
        <v>950</v>
      </c>
      <c r="Y28">
        <f t="shared" si="7"/>
        <v>1.4738442599227908E-2</v>
      </c>
      <c r="AD28">
        <v>1722.4545454545455</v>
      </c>
      <c r="AE28">
        <v>1.5033568104351209E-2</v>
      </c>
    </row>
    <row r="29" spans="1:31" x14ac:dyDescent="0.2">
      <c r="A29" s="8" t="s">
        <v>34</v>
      </c>
      <c r="B29" s="8" t="s">
        <v>30</v>
      </c>
      <c r="C29" s="8" t="s">
        <v>30</v>
      </c>
      <c r="D29" s="8" t="s">
        <v>32</v>
      </c>
      <c r="E29" s="8" t="s">
        <v>35</v>
      </c>
      <c r="F29" s="8">
        <v>55.813558</v>
      </c>
      <c r="G29" s="8">
        <v>-133.16740300000001</v>
      </c>
      <c r="H29" s="9">
        <v>43264</v>
      </c>
      <c r="I29" s="8">
        <v>7</v>
      </c>
      <c r="J29" s="8">
        <v>404.85714289999999</v>
      </c>
      <c r="K29" s="8">
        <v>-2.2999999999999998</v>
      </c>
      <c r="L29" s="8">
        <f t="shared" si="0"/>
        <v>-70.103999999999999</v>
      </c>
      <c r="M29" s="8">
        <v>360</v>
      </c>
      <c r="N29" s="8">
        <v>393</v>
      </c>
      <c r="O29" s="8"/>
      <c r="P29" s="8"/>
      <c r="Q29" s="8">
        <f t="shared" si="1"/>
        <v>44.857142899999985</v>
      </c>
      <c r="R29" s="8">
        <f t="shared" si="2"/>
        <v>11.857142899999985</v>
      </c>
      <c r="S29" s="8">
        <f t="shared" si="3"/>
        <v>33</v>
      </c>
      <c r="T29" s="8">
        <v>1544</v>
      </c>
      <c r="V29">
        <f t="shared" si="4"/>
        <v>33</v>
      </c>
      <c r="W29">
        <f t="shared" si="5"/>
        <v>1543.6473042764658</v>
      </c>
      <c r="X29">
        <f t="shared" si="6"/>
        <v>1544</v>
      </c>
      <c r="Y29">
        <f t="shared" si="7"/>
        <v>2.1377940355013721E-2</v>
      </c>
    </row>
    <row r="30" spans="1:31" x14ac:dyDescent="0.2">
      <c r="A30" s="8" t="s">
        <v>34</v>
      </c>
      <c r="B30" s="8" t="s">
        <v>30</v>
      </c>
      <c r="C30" s="8" t="s">
        <v>30</v>
      </c>
      <c r="D30" s="8" t="s">
        <v>32</v>
      </c>
      <c r="E30" s="8" t="s">
        <v>35</v>
      </c>
      <c r="F30" s="8">
        <v>55.813558</v>
      </c>
      <c r="G30" s="8">
        <v>-133.16740300000001</v>
      </c>
      <c r="H30" s="9">
        <v>43264</v>
      </c>
      <c r="I30" s="8">
        <v>6</v>
      </c>
      <c r="J30" s="8">
        <v>404.85714289999999</v>
      </c>
      <c r="K30" s="8">
        <v>-2.2999999999999998</v>
      </c>
      <c r="L30" s="8">
        <f t="shared" si="0"/>
        <v>-70.103999999999999</v>
      </c>
      <c r="M30" s="8">
        <v>360</v>
      </c>
      <c r="N30" s="8">
        <v>385</v>
      </c>
      <c r="O30" s="8"/>
      <c r="P30" s="8"/>
      <c r="Q30" s="8">
        <f t="shared" si="1"/>
        <v>44.857142899999985</v>
      </c>
      <c r="R30" s="8">
        <f t="shared" si="2"/>
        <v>19.857142899999985</v>
      </c>
      <c r="S30" s="8">
        <f t="shared" si="3"/>
        <v>25</v>
      </c>
      <c r="T30" s="8">
        <v>1722</v>
      </c>
      <c r="V30">
        <f t="shared" si="4"/>
        <v>25</v>
      </c>
      <c r="W30">
        <f t="shared" si="5"/>
        <v>1721.8185154074747</v>
      </c>
      <c r="X30">
        <f t="shared" si="6"/>
        <v>1722</v>
      </c>
      <c r="Y30">
        <f t="shared" si="7"/>
        <v>1.4519532561818024E-2</v>
      </c>
    </row>
    <row r="31" spans="1:31" x14ac:dyDescent="0.2">
      <c r="A31" s="8" t="s">
        <v>34</v>
      </c>
      <c r="B31" s="8" t="s">
        <v>30</v>
      </c>
      <c r="C31" s="8" t="s">
        <v>30</v>
      </c>
      <c r="D31" s="8" t="s">
        <v>32</v>
      </c>
      <c r="E31" s="8" t="s">
        <v>35</v>
      </c>
      <c r="F31" s="8">
        <v>55.813558</v>
      </c>
      <c r="G31" s="8">
        <v>-133.16740300000001</v>
      </c>
      <c r="H31" s="9">
        <v>43264</v>
      </c>
      <c r="I31" s="8">
        <v>4</v>
      </c>
      <c r="J31" s="8">
        <v>404.85714289999999</v>
      </c>
      <c r="K31" s="8">
        <v>-2.2999999999999998</v>
      </c>
      <c r="L31" s="8">
        <f t="shared" si="0"/>
        <v>-70.103999999999999</v>
      </c>
      <c r="M31" s="8">
        <v>355</v>
      </c>
      <c r="N31" s="8">
        <v>376</v>
      </c>
      <c r="O31" s="8"/>
      <c r="P31" s="8"/>
      <c r="Q31" s="8">
        <f t="shared" si="1"/>
        <v>49.857142899999985</v>
      </c>
      <c r="R31" s="8">
        <f t="shared" si="2"/>
        <v>28.857142899999985</v>
      </c>
      <c r="S31" s="8">
        <f t="shared" si="3"/>
        <v>21</v>
      </c>
      <c r="T31" s="8">
        <v>2095</v>
      </c>
      <c r="V31">
        <f t="shared" si="4"/>
        <v>21</v>
      </c>
      <c r="W31">
        <f t="shared" si="5"/>
        <v>2094.8947467593689</v>
      </c>
      <c r="X31">
        <f t="shared" si="6"/>
        <v>2095</v>
      </c>
      <c r="Y31">
        <f t="shared" si="7"/>
        <v>1.0024369974904603E-2</v>
      </c>
    </row>
    <row r="32" spans="1:31" x14ac:dyDescent="0.2">
      <c r="A32" s="8" t="s">
        <v>34</v>
      </c>
      <c r="B32" s="8" t="s">
        <v>30</v>
      </c>
      <c r="C32" s="8" t="s">
        <v>30</v>
      </c>
      <c r="D32" s="8" t="s">
        <v>32</v>
      </c>
      <c r="E32" s="8" t="s">
        <v>35</v>
      </c>
      <c r="F32" s="8">
        <v>55.813558</v>
      </c>
      <c r="G32" s="8">
        <v>-133.16740300000001</v>
      </c>
      <c r="H32" s="9">
        <v>43264</v>
      </c>
      <c r="I32" s="8">
        <v>5</v>
      </c>
      <c r="J32" s="8">
        <v>404.85714289999999</v>
      </c>
      <c r="K32" s="8">
        <v>-2.2999999999999998</v>
      </c>
      <c r="L32" s="8">
        <f t="shared" si="0"/>
        <v>-70.103999999999999</v>
      </c>
      <c r="M32" s="8">
        <v>360</v>
      </c>
      <c r="N32" s="8">
        <v>386</v>
      </c>
      <c r="O32" s="8"/>
      <c r="P32" s="8"/>
      <c r="Q32" s="8">
        <f t="shared" si="1"/>
        <v>44.857142899999985</v>
      </c>
      <c r="R32" s="8">
        <f t="shared" si="2"/>
        <v>18.857142899999985</v>
      </c>
      <c r="S32" s="8">
        <f t="shared" si="3"/>
        <v>26</v>
      </c>
      <c r="T32" s="8">
        <v>2141</v>
      </c>
      <c r="V32">
        <f t="shared" si="4"/>
        <v>26</v>
      </c>
      <c r="W32">
        <f t="shared" si="5"/>
        <v>2140.8421240250295</v>
      </c>
      <c r="X32">
        <f t="shared" si="6"/>
        <v>2141</v>
      </c>
      <c r="Y32">
        <f t="shared" si="7"/>
        <v>1.2144753556659754E-2</v>
      </c>
    </row>
    <row r="33" spans="1:28" x14ac:dyDescent="0.2">
      <c r="A33" s="8" t="s">
        <v>34</v>
      </c>
      <c r="B33" s="8" t="s">
        <v>30</v>
      </c>
      <c r="C33" s="8" t="s">
        <v>30</v>
      </c>
      <c r="D33" s="8" t="s">
        <v>32</v>
      </c>
      <c r="E33" s="8" t="s">
        <v>35</v>
      </c>
      <c r="F33" s="8">
        <v>55.813558</v>
      </c>
      <c r="G33" s="8">
        <v>-133.16740300000001</v>
      </c>
      <c r="H33" s="9">
        <v>43264</v>
      </c>
      <c r="I33" s="8">
        <v>3</v>
      </c>
      <c r="J33" s="8">
        <v>404.85714289999999</v>
      </c>
      <c r="K33" s="8">
        <v>-2.2999999999999998</v>
      </c>
      <c r="L33" s="8">
        <f t="shared" si="0"/>
        <v>-70.103999999999999</v>
      </c>
      <c r="M33" s="8">
        <v>359</v>
      </c>
      <c r="N33" s="8">
        <v>384</v>
      </c>
      <c r="O33" s="8"/>
      <c r="P33" s="8"/>
      <c r="Q33" s="8">
        <f t="shared" si="1"/>
        <v>45.857142899999985</v>
      </c>
      <c r="R33" s="8">
        <f t="shared" si="2"/>
        <v>20.857142899999985</v>
      </c>
      <c r="S33" s="8">
        <f t="shared" si="3"/>
        <v>25</v>
      </c>
      <c r="T33" s="8">
        <v>2592</v>
      </c>
      <c r="V33">
        <f t="shared" si="4"/>
        <v>25</v>
      </c>
      <c r="W33">
        <f t="shared" si="5"/>
        <v>2591.8794339243482</v>
      </c>
      <c r="X33">
        <f t="shared" si="6"/>
        <v>2592</v>
      </c>
      <c r="Y33">
        <f t="shared" si="7"/>
        <v>9.6455103863174914E-3</v>
      </c>
    </row>
    <row r="34" spans="1:28" x14ac:dyDescent="0.2">
      <c r="A34" s="8" t="s">
        <v>34</v>
      </c>
      <c r="B34" s="8" t="s">
        <v>30</v>
      </c>
      <c r="C34" s="8" t="s">
        <v>30</v>
      </c>
      <c r="D34" s="8" t="s">
        <v>32</v>
      </c>
      <c r="E34" s="8" t="s">
        <v>35</v>
      </c>
      <c r="F34" s="8">
        <v>55.813558</v>
      </c>
      <c r="G34" s="8">
        <v>-133.16740300000001</v>
      </c>
      <c r="H34" s="9">
        <v>43264</v>
      </c>
      <c r="I34" s="8">
        <v>2</v>
      </c>
      <c r="J34" s="8">
        <v>404.85714289999999</v>
      </c>
      <c r="K34" s="8">
        <v>-2.2999999999999998</v>
      </c>
      <c r="L34" s="8">
        <f t="shared" si="0"/>
        <v>-70.103999999999999</v>
      </c>
      <c r="M34" s="8">
        <v>357</v>
      </c>
      <c r="N34" s="8">
        <v>380</v>
      </c>
      <c r="O34" s="8"/>
      <c r="P34" s="8"/>
      <c r="Q34" s="8">
        <f t="shared" si="1"/>
        <v>47.857142899999985</v>
      </c>
      <c r="R34" s="8">
        <f t="shared" si="2"/>
        <v>24.857142899999985</v>
      </c>
      <c r="S34" s="8">
        <f t="shared" si="3"/>
        <v>23</v>
      </c>
      <c r="T34" s="8">
        <v>2837</v>
      </c>
      <c r="V34">
        <f t="shared" si="4"/>
        <v>23</v>
      </c>
      <c r="W34">
        <f t="shared" si="5"/>
        <v>2836.9067661803761</v>
      </c>
      <c r="X34">
        <f t="shared" si="6"/>
        <v>2837</v>
      </c>
      <c r="Y34">
        <f t="shared" si="7"/>
        <v>8.1074218843530423E-3</v>
      </c>
    </row>
    <row r="35" spans="1:28" x14ac:dyDescent="0.2">
      <c r="A35" s="8" t="s">
        <v>34</v>
      </c>
      <c r="B35" s="8" t="s">
        <v>30</v>
      </c>
      <c r="C35" s="8" t="s">
        <v>30</v>
      </c>
      <c r="D35" s="8" t="s">
        <v>32</v>
      </c>
      <c r="E35" s="8" t="s">
        <v>35</v>
      </c>
      <c r="F35" s="8">
        <v>55.813558</v>
      </c>
      <c r="G35" s="8">
        <v>-133.16740300000001</v>
      </c>
      <c r="H35" s="9">
        <v>43264</v>
      </c>
      <c r="I35" s="8">
        <v>1</v>
      </c>
      <c r="J35" s="8">
        <v>404.85714289999999</v>
      </c>
      <c r="K35" s="8">
        <v>-2.2999999999999998</v>
      </c>
      <c r="L35" s="8">
        <f t="shared" si="0"/>
        <v>-70.103999999999999</v>
      </c>
      <c r="M35" s="8">
        <v>354</v>
      </c>
      <c r="N35" s="8">
        <v>381</v>
      </c>
      <c r="O35" s="8"/>
      <c r="P35" s="8"/>
      <c r="Q35" s="8">
        <f t="shared" si="1"/>
        <v>50.857142899999985</v>
      </c>
      <c r="R35" s="8">
        <f t="shared" si="2"/>
        <v>23.857142899999985</v>
      </c>
      <c r="S35" s="8">
        <f t="shared" si="3"/>
        <v>27</v>
      </c>
      <c r="T35" s="8">
        <v>3134</v>
      </c>
      <c r="V35">
        <f t="shared" si="4"/>
        <v>27</v>
      </c>
      <c r="W35">
        <f t="shared" si="5"/>
        <v>3133.8836928003566</v>
      </c>
      <c r="X35">
        <f t="shared" si="6"/>
        <v>3134</v>
      </c>
      <c r="Y35">
        <f t="shared" si="7"/>
        <v>8.6155079915788153E-3</v>
      </c>
    </row>
    <row r="36" spans="1:28" x14ac:dyDescent="0.2">
      <c r="A36" s="8" t="s">
        <v>38</v>
      </c>
      <c r="B36" s="8" t="s">
        <v>30</v>
      </c>
      <c r="C36" s="8" t="s">
        <v>30</v>
      </c>
      <c r="D36" s="8" t="s">
        <v>32</v>
      </c>
      <c r="E36" s="8" t="s">
        <v>33</v>
      </c>
      <c r="F36" s="8">
        <v>55.552180999999997</v>
      </c>
      <c r="G36" s="8">
        <v>-133.43003200000001</v>
      </c>
      <c r="H36" s="9">
        <v>43293</v>
      </c>
      <c r="I36" s="8">
        <v>7</v>
      </c>
      <c r="J36" s="8">
        <v>409.2</v>
      </c>
      <c r="K36" s="8">
        <f t="shared" ref="K36:K46" si="9">(-2.44)*1.05</f>
        <v>-2.5619999999999998</v>
      </c>
      <c r="L36" s="8">
        <f t="shared" si="0"/>
        <v>-78.089759999999998</v>
      </c>
      <c r="M36" s="8">
        <v>376</v>
      </c>
      <c r="N36" s="8">
        <v>381</v>
      </c>
      <c r="O36" s="8"/>
      <c r="P36" s="8"/>
      <c r="Q36" s="8">
        <f t="shared" si="1"/>
        <v>33.199999999999989</v>
      </c>
      <c r="R36" s="8">
        <f t="shared" si="2"/>
        <v>28.199999999999989</v>
      </c>
      <c r="S36" s="8">
        <f t="shared" si="3"/>
        <v>5</v>
      </c>
      <c r="T36" s="8">
        <v>430</v>
      </c>
      <c r="V36">
        <f t="shared" si="4"/>
        <v>5</v>
      </c>
      <c r="W36">
        <f t="shared" si="5"/>
        <v>429.97092924987385</v>
      </c>
      <c r="X36">
        <f t="shared" si="6"/>
        <v>430</v>
      </c>
      <c r="Y36">
        <f t="shared" si="7"/>
        <v>1.1628693150774139E-2</v>
      </c>
      <c r="AA36">
        <f>AVERAGE(X36:X46)</f>
        <v>1123.0999999999999</v>
      </c>
      <c r="AB36">
        <f>AVERAGE(Y36:Y46)</f>
        <v>1.1847668028965069E-2</v>
      </c>
    </row>
    <row r="37" spans="1:28" x14ac:dyDescent="0.2">
      <c r="A37" s="8" t="s">
        <v>38</v>
      </c>
      <c r="B37" s="8" t="s">
        <v>30</v>
      </c>
      <c r="C37" s="8" t="s">
        <v>30</v>
      </c>
      <c r="D37" s="8" t="s">
        <v>32</v>
      </c>
      <c r="E37" s="8" t="s">
        <v>33</v>
      </c>
      <c r="F37" s="8">
        <v>55.552180999999997</v>
      </c>
      <c r="G37" s="8">
        <v>-133.43003200000001</v>
      </c>
      <c r="H37" s="9">
        <v>43293</v>
      </c>
      <c r="I37" s="8">
        <v>4</v>
      </c>
      <c r="J37" s="8">
        <v>409.2</v>
      </c>
      <c r="K37" s="8">
        <f t="shared" si="9"/>
        <v>-2.5619999999999998</v>
      </c>
      <c r="L37" s="8">
        <f t="shared" si="0"/>
        <v>-78.089759999999998</v>
      </c>
      <c r="M37" s="8">
        <v>371</v>
      </c>
      <c r="N37" s="8">
        <v>380</v>
      </c>
      <c r="O37" s="8"/>
      <c r="P37" s="8"/>
      <c r="Q37" s="8">
        <f t="shared" si="1"/>
        <v>38.199999999999989</v>
      </c>
      <c r="R37" s="8">
        <f t="shared" si="2"/>
        <v>29.199999999999989</v>
      </c>
      <c r="S37" s="8">
        <f t="shared" si="3"/>
        <v>9</v>
      </c>
      <c r="T37" s="8">
        <v>602</v>
      </c>
      <c r="V37">
        <f t="shared" si="4"/>
        <v>9</v>
      </c>
      <c r="W37">
        <f t="shared" si="5"/>
        <v>601.93272049291352</v>
      </c>
      <c r="X37">
        <f t="shared" si="6"/>
        <v>602</v>
      </c>
      <c r="Y37">
        <f t="shared" si="7"/>
        <v>1.4951837129953722E-2</v>
      </c>
    </row>
    <row r="38" spans="1:28" x14ac:dyDescent="0.2">
      <c r="A38" s="8" t="s">
        <v>38</v>
      </c>
      <c r="B38" s="8" t="s">
        <v>30</v>
      </c>
      <c r="C38" s="8" t="s">
        <v>30</v>
      </c>
      <c r="D38" s="8" t="s">
        <v>32</v>
      </c>
      <c r="E38" s="8" t="s">
        <v>33</v>
      </c>
      <c r="F38" s="8">
        <v>55.552180999999997</v>
      </c>
      <c r="G38" s="8">
        <v>-133.43003200000001</v>
      </c>
      <c r="H38" s="9">
        <v>43293</v>
      </c>
      <c r="I38" s="8">
        <v>5</v>
      </c>
      <c r="J38" s="8">
        <v>409.2</v>
      </c>
      <c r="K38" s="8">
        <f t="shared" si="9"/>
        <v>-2.5619999999999998</v>
      </c>
      <c r="L38" s="8">
        <f t="shared" si="0"/>
        <v>-78.089759999999998</v>
      </c>
      <c r="M38" s="8">
        <v>370</v>
      </c>
      <c r="N38" s="8">
        <v>381</v>
      </c>
      <c r="O38" s="8"/>
      <c r="P38" s="8"/>
      <c r="Q38" s="8">
        <f t="shared" si="1"/>
        <v>39.199999999999989</v>
      </c>
      <c r="R38" s="8">
        <f t="shared" si="2"/>
        <v>28.199999999999989</v>
      </c>
      <c r="S38" s="8">
        <f t="shared" si="3"/>
        <v>11</v>
      </c>
      <c r="T38" s="8">
        <v>604</v>
      </c>
      <c r="V38">
        <f t="shared" si="4"/>
        <v>11</v>
      </c>
      <c r="W38">
        <f t="shared" si="5"/>
        <v>603.89982613012899</v>
      </c>
      <c r="X38">
        <f t="shared" si="6"/>
        <v>604</v>
      </c>
      <c r="Y38">
        <f t="shared" si="7"/>
        <v>1.8214941492017765E-2</v>
      </c>
    </row>
    <row r="39" spans="1:28" x14ac:dyDescent="0.2">
      <c r="A39" s="8" t="s">
        <v>38</v>
      </c>
      <c r="B39" s="8" t="s">
        <v>30</v>
      </c>
      <c r="C39" s="8" t="s">
        <v>30</v>
      </c>
      <c r="D39" s="8" t="s">
        <v>32</v>
      </c>
      <c r="E39" s="8" t="s">
        <v>33</v>
      </c>
      <c r="F39" s="8">
        <v>55.552180999999997</v>
      </c>
      <c r="G39" s="8">
        <v>-133.43003200000001</v>
      </c>
      <c r="H39" s="9">
        <v>43293</v>
      </c>
      <c r="I39" s="8">
        <v>2</v>
      </c>
      <c r="J39" s="8">
        <v>409.2</v>
      </c>
      <c r="K39" s="8">
        <f t="shared" si="9"/>
        <v>-2.5619999999999998</v>
      </c>
      <c r="L39" s="8">
        <f t="shared" si="0"/>
        <v>-78.089759999999998</v>
      </c>
      <c r="M39" s="8">
        <v>374</v>
      </c>
      <c r="N39" s="8">
        <v>380</v>
      </c>
      <c r="O39" s="8"/>
      <c r="P39" s="8"/>
      <c r="Q39" s="8">
        <f t="shared" si="1"/>
        <v>35.199999999999989</v>
      </c>
      <c r="R39" s="8">
        <f t="shared" si="2"/>
        <v>29.199999999999989</v>
      </c>
      <c r="S39" s="8">
        <f t="shared" si="3"/>
        <v>6</v>
      </c>
      <c r="T39" s="8">
        <v>633</v>
      </c>
      <c r="V39">
        <f t="shared" si="4"/>
        <v>6</v>
      </c>
      <c r="W39">
        <f t="shared" si="5"/>
        <v>632.97156334230374</v>
      </c>
      <c r="X39">
        <f t="shared" si="6"/>
        <v>633</v>
      </c>
      <c r="Y39">
        <f t="shared" si="7"/>
        <v>9.4790988213087693E-3</v>
      </c>
    </row>
    <row r="40" spans="1:28" x14ac:dyDescent="0.2">
      <c r="A40" s="8" t="s">
        <v>38</v>
      </c>
      <c r="B40" s="8" t="s">
        <v>30</v>
      </c>
      <c r="C40" s="8" t="s">
        <v>30</v>
      </c>
      <c r="D40" s="8" t="s">
        <v>32</v>
      </c>
      <c r="E40" s="8" t="s">
        <v>33</v>
      </c>
      <c r="F40" s="8">
        <v>55.552180999999997</v>
      </c>
      <c r="G40" s="8">
        <v>-133.43003200000001</v>
      </c>
      <c r="H40" s="9">
        <v>43293</v>
      </c>
      <c r="I40" s="8">
        <v>1</v>
      </c>
      <c r="J40" s="8">
        <v>409.2</v>
      </c>
      <c r="K40" s="8">
        <f t="shared" si="9"/>
        <v>-2.5619999999999998</v>
      </c>
      <c r="L40" s="8">
        <f t="shared" si="0"/>
        <v>-78.089759999999998</v>
      </c>
      <c r="M40" s="8">
        <v>370</v>
      </c>
      <c r="N40" s="8">
        <v>383</v>
      </c>
      <c r="O40" s="8"/>
      <c r="P40" s="8"/>
      <c r="Q40" s="8">
        <f t="shared" si="1"/>
        <v>39.199999999999989</v>
      </c>
      <c r="R40" s="8">
        <f t="shared" si="2"/>
        <v>26.199999999999989</v>
      </c>
      <c r="S40" s="8">
        <f t="shared" si="3"/>
        <v>13</v>
      </c>
      <c r="T40" s="8">
        <v>784</v>
      </c>
      <c r="V40">
        <f t="shared" si="4"/>
        <v>13</v>
      </c>
      <c r="W40">
        <f t="shared" si="5"/>
        <v>783.89221197815198</v>
      </c>
      <c r="X40">
        <f t="shared" si="6"/>
        <v>784</v>
      </c>
      <c r="Y40">
        <f t="shared" si="7"/>
        <v>1.6583912687682532E-2</v>
      </c>
    </row>
    <row r="41" spans="1:28" x14ac:dyDescent="0.2">
      <c r="A41" s="8" t="s">
        <v>38</v>
      </c>
      <c r="B41" s="8" t="s">
        <v>30</v>
      </c>
      <c r="C41" s="8" t="s">
        <v>30</v>
      </c>
      <c r="D41" s="8" t="s">
        <v>32</v>
      </c>
      <c r="E41" s="8" t="s">
        <v>33</v>
      </c>
      <c r="F41" s="8">
        <v>55.552180999999997</v>
      </c>
      <c r="G41" s="8">
        <v>-133.43003200000001</v>
      </c>
      <c r="H41" s="9">
        <v>43293</v>
      </c>
      <c r="I41" s="8">
        <v>11</v>
      </c>
      <c r="J41" s="8">
        <v>409.2</v>
      </c>
      <c r="K41" s="8">
        <f t="shared" si="9"/>
        <v>-2.5619999999999998</v>
      </c>
      <c r="L41" s="8">
        <f t="shared" si="0"/>
        <v>-78.089759999999998</v>
      </c>
      <c r="M41" s="8">
        <v>382</v>
      </c>
      <c r="N41" s="8">
        <v>393</v>
      </c>
      <c r="O41" s="8"/>
      <c r="P41" s="8"/>
      <c r="Q41" s="8">
        <f t="shared" si="1"/>
        <v>27.199999999999989</v>
      </c>
      <c r="R41" s="8">
        <f t="shared" si="2"/>
        <v>16.199999999999989</v>
      </c>
      <c r="S41" s="8">
        <f t="shared" si="3"/>
        <v>11</v>
      </c>
      <c r="T41" s="8">
        <v>913</v>
      </c>
      <c r="V41">
        <f t="shared" si="4"/>
        <v>11</v>
      </c>
      <c r="W41">
        <f t="shared" si="5"/>
        <v>912.93373253484287</v>
      </c>
      <c r="X41">
        <f t="shared" si="6"/>
        <v>913</v>
      </c>
      <c r="Y41">
        <f t="shared" si="7"/>
        <v>1.2049067317796997E-2</v>
      </c>
    </row>
    <row r="42" spans="1:28" x14ac:dyDescent="0.2">
      <c r="A42" s="8" t="s">
        <v>38</v>
      </c>
      <c r="B42" s="8" t="s">
        <v>30</v>
      </c>
      <c r="C42" s="8" t="s">
        <v>30</v>
      </c>
      <c r="D42" s="8" t="s">
        <v>32</v>
      </c>
      <c r="E42" s="8" t="s">
        <v>33</v>
      </c>
      <c r="F42" s="8">
        <v>55.552180999999997</v>
      </c>
      <c r="G42" s="8">
        <v>-133.43003200000001</v>
      </c>
      <c r="H42" s="9">
        <v>43293</v>
      </c>
      <c r="I42" s="8">
        <v>3</v>
      </c>
      <c r="J42" s="8">
        <v>409.2</v>
      </c>
      <c r="K42" s="8">
        <f t="shared" si="9"/>
        <v>-2.5619999999999998</v>
      </c>
      <c r="L42" s="8">
        <f t="shared" si="0"/>
        <v>-78.089759999999998</v>
      </c>
      <c r="M42" s="8">
        <v>373</v>
      </c>
      <c r="N42" s="8">
        <v>381</v>
      </c>
      <c r="O42" s="8"/>
      <c r="P42" s="8"/>
      <c r="Q42" s="8">
        <f t="shared" si="1"/>
        <v>36.199999999999989</v>
      </c>
      <c r="R42" s="8">
        <f t="shared" si="2"/>
        <v>28.199999999999989</v>
      </c>
      <c r="S42" s="8">
        <f t="shared" si="3"/>
        <v>8</v>
      </c>
      <c r="T42" s="8">
        <v>1298</v>
      </c>
      <c r="V42">
        <f t="shared" si="4"/>
        <v>8</v>
      </c>
      <c r="W42">
        <f t="shared" si="5"/>
        <v>1297.9753464530827</v>
      </c>
      <c r="X42">
        <f t="shared" si="6"/>
        <v>1298</v>
      </c>
      <c r="Y42">
        <f t="shared" si="7"/>
        <v>6.1634452625477293E-3</v>
      </c>
    </row>
    <row r="43" spans="1:28" x14ac:dyDescent="0.2">
      <c r="A43" s="8" t="s">
        <v>38</v>
      </c>
      <c r="B43" s="8" t="s">
        <v>30</v>
      </c>
      <c r="C43" s="8" t="s">
        <v>30</v>
      </c>
      <c r="D43" s="8" t="s">
        <v>32</v>
      </c>
      <c r="E43" s="8" t="s">
        <v>33</v>
      </c>
      <c r="F43" s="8">
        <v>55.552180999999997</v>
      </c>
      <c r="G43" s="8">
        <v>-133.43003200000001</v>
      </c>
      <c r="H43" s="9">
        <v>43293</v>
      </c>
      <c r="I43" s="8">
        <v>10</v>
      </c>
      <c r="J43" s="8">
        <v>409.2</v>
      </c>
      <c r="K43" s="8">
        <f t="shared" si="9"/>
        <v>-2.5619999999999998</v>
      </c>
      <c r="L43" s="8">
        <f t="shared" si="0"/>
        <v>-78.089759999999998</v>
      </c>
      <c r="M43" s="8">
        <v>383</v>
      </c>
      <c r="N43" s="8">
        <v>398</v>
      </c>
      <c r="O43" s="8"/>
      <c r="P43" s="8"/>
      <c r="Q43" s="8">
        <f t="shared" si="1"/>
        <v>26.199999999999989</v>
      </c>
      <c r="R43" s="8">
        <f t="shared" si="2"/>
        <v>11.199999999999989</v>
      </c>
      <c r="S43" s="8">
        <f t="shared" si="3"/>
        <v>15</v>
      </c>
      <c r="T43" s="8">
        <v>1514</v>
      </c>
      <c r="V43">
        <f t="shared" si="4"/>
        <v>15</v>
      </c>
      <c r="W43">
        <f t="shared" si="5"/>
        <v>1513.9256917035261</v>
      </c>
      <c r="X43">
        <f t="shared" si="6"/>
        <v>1514</v>
      </c>
      <c r="Y43">
        <f t="shared" si="7"/>
        <v>9.9080160157143746E-3</v>
      </c>
    </row>
    <row r="44" spans="1:28" x14ac:dyDescent="0.2">
      <c r="A44" s="8" t="s">
        <v>38</v>
      </c>
      <c r="B44" s="8" t="s">
        <v>30</v>
      </c>
      <c r="C44" s="8" t="s">
        <v>30</v>
      </c>
      <c r="D44" s="8" t="s">
        <v>32</v>
      </c>
      <c r="E44" s="8" t="s">
        <v>33</v>
      </c>
      <c r="F44" s="8">
        <v>55.552180999999997</v>
      </c>
      <c r="G44" s="8">
        <v>-133.43003200000001</v>
      </c>
      <c r="H44" s="9">
        <v>43293</v>
      </c>
      <c r="I44" s="8">
        <v>9</v>
      </c>
      <c r="J44" s="8">
        <v>409.2</v>
      </c>
      <c r="K44" s="8">
        <f t="shared" si="9"/>
        <v>-2.5619999999999998</v>
      </c>
      <c r="L44" s="8">
        <f t="shared" si="0"/>
        <v>-78.089759999999998</v>
      </c>
      <c r="M44" s="8">
        <v>377</v>
      </c>
      <c r="N44" s="8">
        <v>398</v>
      </c>
      <c r="O44" s="8"/>
      <c r="P44" s="8"/>
      <c r="Q44" s="8">
        <f t="shared" si="1"/>
        <v>32.199999999999989</v>
      </c>
      <c r="R44" s="8">
        <f t="shared" si="2"/>
        <v>11.199999999999989</v>
      </c>
      <c r="S44" s="8">
        <f t="shared" si="3"/>
        <v>21</v>
      </c>
      <c r="T44" s="8">
        <v>1727</v>
      </c>
      <c r="V44">
        <f t="shared" si="4"/>
        <v>21</v>
      </c>
      <c r="W44">
        <f t="shared" si="5"/>
        <v>1726.8723172255673</v>
      </c>
      <c r="X44">
        <f t="shared" si="6"/>
        <v>1727</v>
      </c>
      <c r="Y44">
        <f t="shared" si="7"/>
        <v>1.2160713789042077E-2</v>
      </c>
    </row>
    <row r="45" spans="1:28" x14ac:dyDescent="0.2">
      <c r="A45" s="8" t="s">
        <v>38</v>
      </c>
      <c r="B45" s="8" t="s">
        <v>30</v>
      </c>
      <c r="C45" s="8" t="s">
        <v>30</v>
      </c>
      <c r="D45" s="8" t="s">
        <v>32</v>
      </c>
      <c r="E45" s="8" t="s">
        <v>33</v>
      </c>
      <c r="F45" s="8">
        <v>55.552180999999997</v>
      </c>
      <c r="G45" s="8">
        <v>-133.43003200000001</v>
      </c>
      <c r="H45" s="9">
        <v>43293</v>
      </c>
      <c r="I45" s="8">
        <v>8</v>
      </c>
      <c r="J45" s="8">
        <v>409.2</v>
      </c>
      <c r="K45" s="8">
        <f t="shared" si="9"/>
        <v>-2.5619999999999998</v>
      </c>
      <c r="L45" s="8">
        <f t="shared" si="0"/>
        <v>-78.089759999999998</v>
      </c>
      <c r="M45" s="8">
        <v>377</v>
      </c>
      <c r="N45" s="8">
        <v>397</v>
      </c>
      <c r="O45" s="8"/>
      <c r="P45" s="8"/>
      <c r="Q45" s="8">
        <f t="shared" si="1"/>
        <v>32.199999999999989</v>
      </c>
      <c r="R45" s="8">
        <f t="shared" si="2"/>
        <v>12.199999999999989</v>
      </c>
      <c r="S45" s="8">
        <f t="shared" si="3"/>
        <v>20</v>
      </c>
      <c r="T45" s="8">
        <v>2726</v>
      </c>
      <c r="V45">
        <f t="shared" si="4"/>
        <v>20</v>
      </c>
      <c r="W45">
        <f t="shared" si="5"/>
        <v>2725.9266314411325</v>
      </c>
      <c r="X45">
        <f t="shared" si="6"/>
        <v>2726</v>
      </c>
      <c r="Y45">
        <f t="shared" si="7"/>
        <v>7.3369546228126015E-3</v>
      </c>
    </row>
    <row r="46" spans="1:28" x14ac:dyDescent="0.2">
      <c r="A46" s="8" t="s">
        <v>38</v>
      </c>
      <c r="B46" s="8" t="s">
        <v>30</v>
      </c>
      <c r="C46" s="8" t="s">
        <v>30</v>
      </c>
      <c r="D46" s="8" t="s">
        <v>32</v>
      </c>
      <c r="E46" s="8" t="s">
        <v>33</v>
      </c>
      <c r="F46" s="8">
        <v>55.552180999999997</v>
      </c>
      <c r="G46" s="8">
        <v>-133.43003200000001</v>
      </c>
      <c r="H46" s="9">
        <v>43293</v>
      </c>
      <c r="I46" s="8">
        <v>6</v>
      </c>
      <c r="J46" s="8">
        <v>409.2</v>
      </c>
      <c r="K46" s="8">
        <f t="shared" si="9"/>
        <v>-2.5619999999999998</v>
      </c>
      <c r="L46" s="8">
        <f t="shared" si="0"/>
        <v>-78.089759999999998</v>
      </c>
      <c r="M46" s="8"/>
      <c r="N46" s="8"/>
      <c r="O46" s="8"/>
      <c r="P46" s="8"/>
      <c r="Q46" s="8"/>
      <c r="R46" s="8"/>
      <c r="S46" s="8"/>
      <c r="T46" s="8"/>
    </row>
    <row r="47" spans="1:28" x14ac:dyDescent="0.2">
      <c r="A47" s="8" t="s">
        <v>41</v>
      </c>
      <c r="B47" s="8" t="s">
        <v>30</v>
      </c>
      <c r="C47" s="8" t="s">
        <v>30</v>
      </c>
      <c r="D47" s="8" t="s">
        <v>32</v>
      </c>
      <c r="E47" s="8" t="s">
        <v>35</v>
      </c>
      <c r="F47" s="8">
        <v>55.740264000000003</v>
      </c>
      <c r="G47" s="8">
        <v>-133.311306</v>
      </c>
      <c r="H47" s="9">
        <v>43251</v>
      </c>
      <c r="I47" s="8">
        <v>7</v>
      </c>
      <c r="J47" s="8">
        <v>385.2</v>
      </c>
      <c r="K47" s="8">
        <v>-0.28000000000000003</v>
      </c>
      <c r="L47" s="8">
        <f t="shared" si="0"/>
        <v>-8.5344000000000015</v>
      </c>
      <c r="M47" s="8">
        <v>388</v>
      </c>
      <c r="N47" s="8">
        <v>395</v>
      </c>
      <c r="O47" s="8"/>
      <c r="P47" s="8"/>
      <c r="Q47" s="8">
        <f t="shared" ref="Q47:Q78" si="10">J47-M47</f>
        <v>-2.8000000000000114</v>
      </c>
      <c r="R47" s="8">
        <f t="shared" ref="R47:R78" si="11">J47-N47</f>
        <v>-9.8000000000000114</v>
      </c>
      <c r="S47" s="8">
        <f t="shared" ref="S47:S78" si="12">Q47-R47</f>
        <v>7</v>
      </c>
      <c r="T47" s="8">
        <v>122</v>
      </c>
      <c r="U47" s="4"/>
      <c r="V47">
        <f t="shared" si="4"/>
        <v>7</v>
      </c>
      <c r="W47">
        <f t="shared" si="5"/>
        <v>121.79901477434043</v>
      </c>
      <c r="X47">
        <f t="shared" si="6"/>
        <v>122</v>
      </c>
      <c r="Y47">
        <f t="shared" si="7"/>
        <v>5.7471729249773042E-2</v>
      </c>
      <c r="AA47">
        <f>AVERAGE(X47:X57)</f>
        <v>230</v>
      </c>
      <c r="AB47">
        <f>AVERAGE(Y47:Y57)</f>
        <v>5.2556672948939821E-2</v>
      </c>
    </row>
    <row r="48" spans="1:28" x14ac:dyDescent="0.2">
      <c r="A48" s="8" t="s">
        <v>41</v>
      </c>
      <c r="B48" s="8" t="s">
        <v>30</v>
      </c>
      <c r="C48" s="8" t="s">
        <v>30</v>
      </c>
      <c r="D48" s="8" t="s">
        <v>32</v>
      </c>
      <c r="E48" s="8" t="s">
        <v>35</v>
      </c>
      <c r="F48" s="8">
        <v>55.740264000000003</v>
      </c>
      <c r="G48" s="8">
        <v>-133.311306</v>
      </c>
      <c r="H48" s="9">
        <v>43251</v>
      </c>
      <c r="I48" s="8">
        <v>10</v>
      </c>
      <c r="J48" s="8">
        <v>385.2</v>
      </c>
      <c r="K48" s="8">
        <v>-0.28000000000000003</v>
      </c>
      <c r="L48" s="8">
        <f t="shared" si="0"/>
        <v>-8.5344000000000015</v>
      </c>
      <c r="M48" s="8">
        <v>399</v>
      </c>
      <c r="N48" s="8">
        <v>406</v>
      </c>
      <c r="O48" s="8"/>
      <c r="P48" s="8"/>
      <c r="Q48" s="8">
        <f t="shared" si="10"/>
        <v>-13.800000000000011</v>
      </c>
      <c r="R48" s="8">
        <f t="shared" si="11"/>
        <v>-20.800000000000011</v>
      </c>
      <c r="S48" s="8">
        <f t="shared" si="12"/>
        <v>7</v>
      </c>
      <c r="T48" s="8">
        <v>134</v>
      </c>
      <c r="U48" s="4"/>
      <c r="V48">
        <f t="shared" si="4"/>
        <v>7</v>
      </c>
      <c r="W48">
        <f t="shared" si="5"/>
        <v>133.81703927377859</v>
      </c>
      <c r="X48">
        <f t="shared" si="6"/>
        <v>134</v>
      </c>
      <c r="Y48">
        <f t="shared" si="7"/>
        <v>5.2310229235296254E-2</v>
      </c>
    </row>
    <row r="49" spans="1:28" x14ac:dyDescent="0.2">
      <c r="A49" s="8" t="s">
        <v>41</v>
      </c>
      <c r="B49" s="8" t="s">
        <v>30</v>
      </c>
      <c r="C49" s="8" t="s">
        <v>30</v>
      </c>
      <c r="D49" s="8" t="s">
        <v>32</v>
      </c>
      <c r="E49" s="8" t="s">
        <v>35</v>
      </c>
      <c r="F49" s="8">
        <v>55.740264000000003</v>
      </c>
      <c r="G49" s="8">
        <v>-133.311306</v>
      </c>
      <c r="H49" s="9">
        <v>43251</v>
      </c>
      <c r="I49" s="8">
        <v>11</v>
      </c>
      <c r="J49" s="8">
        <v>385.2</v>
      </c>
      <c r="K49" s="8">
        <v>-0.28000000000000003</v>
      </c>
      <c r="L49" s="8">
        <f t="shared" si="0"/>
        <v>-8.5344000000000015</v>
      </c>
      <c r="M49" s="8">
        <v>394</v>
      </c>
      <c r="N49" s="8">
        <v>401</v>
      </c>
      <c r="O49" s="8"/>
      <c r="P49" s="8"/>
      <c r="Q49" s="8">
        <f t="shared" si="10"/>
        <v>-8.8000000000000114</v>
      </c>
      <c r="R49" s="8">
        <f t="shared" si="11"/>
        <v>-15.800000000000011</v>
      </c>
      <c r="S49" s="8">
        <f t="shared" si="12"/>
        <v>7</v>
      </c>
      <c r="T49" s="8">
        <v>145</v>
      </c>
      <c r="U49" s="4"/>
      <c r="V49">
        <f t="shared" si="4"/>
        <v>7</v>
      </c>
      <c r="W49">
        <f t="shared" si="5"/>
        <v>144.83093592185338</v>
      </c>
      <c r="X49">
        <f t="shared" si="6"/>
        <v>145</v>
      </c>
      <c r="Y49">
        <f t="shared" si="7"/>
        <v>4.8332215458284401E-2</v>
      </c>
    </row>
    <row r="50" spans="1:28" x14ac:dyDescent="0.2">
      <c r="A50" s="8" t="s">
        <v>41</v>
      </c>
      <c r="B50" s="8" t="s">
        <v>30</v>
      </c>
      <c r="C50" s="8" t="s">
        <v>30</v>
      </c>
      <c r="D50" s="8" t="s">
        <v>32</v>
      </c>
      <c r="E50" s="8" t="s">
        <v>35</v>
      </c>
      <c r="F50" s="8">
        <v>55.740264000000003</v>
      </c>
      <c r="G50" s="8">
        <v>-133.311306</v>
      </c>
      <c r="H50" s="9">
        <v>43251</v>
      </c>
      <c r="I50" s="8">
        <v>9</v>
      </c>
      <c r="J50" s="8">
        <v>385.2</v>
      </c>
      <c r="K50" s="8">
        <v>-0.28000000000000003</v>
      </c>
      <c r="L50" s="8">
        <f t="shared" si="0"/>
        <v>-8.5344000000000015</v>
      </c>
      <c r="M50" s="8">
        <v>392</v>
      </c>
      <c r="N50" s="8">
        <v>402</v>
      </c>
      <c r="O50" s="8"/>
      <c r="P50" s="8"/>
      <c r="Q50" s="8">
        <f t="shared" si="10"/>
        <v>-6.8000000000000114</v>
      </c>
      <c r="R50" s="8">
        <f t="shared" si="11"/>
        <v>-16.800000000000011</v>
      </c>
      <c r="S50" s="8">
        <f t="shared" si="12"/>
        <v>10</v>
      </c>
      <c r="T50" s="8">
        <v>158</v>
      </c>
      <c r="U50" s="4"/>
      <c r="V50">
        <f t="shared" si="4"/>
        <v>10</v>
      </c>
      <c r="W50">
        <f t="shared" si="5"/>
        <v>157.6832267554162</v>
      </c>
      <c r="X50">
        <f t="shared" si="6"/>
        <v>158</v>
      </c>
      <c r="Y50">
        <f t="shared" si="7"/>
        <v>6.3418286178980127E-2</v>
      </c>
    </row>
    <row r="51" spans="1:28" x14ac:dyDescent="0.2">
      <c r="A51" s="8" t="s">
        <v>41</v>
      </c>
      <c r="B51" s="8" t="s">
        <v>30</v>
      </c>
      <c r="C51" s="8" t="s">
        <v>30</v>
      </c>
      <c r="D51" s="8" t="s">
        <v>32</v>
      </c>
      <c r="E51" s="8" t="s">
        <v>35</v>
      </c>
      <c r="F51" s="8">
        <v>55.740264000000003</v>
      </c>
      <c r="G51" s="8">
        <v>-133.311306</v>
      </c>
      <c r="H51" s="9">
        <v>43251</v>
      </c>
      <c r="I51" s="8">
        <v>4</v>
      </c>
      <c r="J51" s="8">
        <v>385.2</v>
      </c>
      <c r="K51" s="8">
        <v>-0.28000000000000003</v>
      </c>
      <c r="L51" s="8">
        <f t="shared" si="0"/>
        <v>-8.5344000000000015</v>
      </c>
      <c r="M51" s="8">
        <v>388</v>
      </c>
      <c r="N51" s="8">
        <v>396</v>
      </c>
      <c r="O51" s="8"/>
      <c r="P51" s="8"/>
      <c r="Q51" s="8">
        <f t="shared" si="10"/>
        <v>-2.8000000000000114</v>
      </c>
      <c r="R51" s="8">
        <f t="shared" si="11"/>
        <v>-10.800000000000011</v>
      </c>
      <c r="S51" s="8">
        <f t="shared" si="12"/>
        <v>8</v>
      </c>
      <c r="T51" s="8">
        <v>190</v>
      </c>
      <c r="U51" s="4"/>
      <c r="V51">
        <f t="shared" si="4"/>
        <v>8</v>
      </c>
      <c r="W51">
        <f t="shared" si="5"/>
        <v>189.83150423467649</v>
      </c>
      <c r="X51">
        <f t="shared" si="6"/>
        <v>190</v>
      </c>
      <c r="Y51">
        <f t="shared" si="7"/>
        <v>4.2142636082734268E-2</v>
      </c>
    </row>
    <row r="52" spans="1:28" x14ac:dyDescent="0.2">
      <c r="A52" s="8" t="s">
        <v>41</v>
      </c>
      <c r="B52" s="8" t="s">
        <v>30</v>
      </c>
      <c r="C52" s="8" t="s">
        <v>30</v>
      </c>
      <c r="D52" s="8" t="s">
        <v>32</v>
      </c>
      <c r="E52" s="8" t="s">
        <v>35</v>
      </c>
      <c r="F52" s="8">
        <v>55.740264000000003</v>
      </c>
      <c r="G52" s="8">
        <v>-133.311306</v>
      </c>
      <c r="H52" s="9">
        <v>43251</v>
      </c>
      <c r="I52" s="8">
        <v>2</v>
      </c>
      <c r="J52" s="8">
        <v>385.2</v>
      </c>
      <c r="K52" s="8">
        <v>-0.28000000000000003</v>
      </c>
      <c r="L52" s="8">
        <f t="shared" si="0"/>
        <v>-8.5344000000000015</v>
      </c>
      <c r="M52" s="8">
        <v>398</v>
      </c>
      <c r="N52" s="8">
        <v>408</v>
      </c>
      <c r="O52" s="8"/>
      <c r="P52" s="8"/>
      <c r="Q52" s="8">
        <f t="shared" si="10"/>
        <v>-12.800000000000011</v>
      </c>
      <c r="R52" s="8">
        <f t="shared" si="11"/>
        <v>-22.800000000000011</v>
      </c>
      <c r="S52" s="8">
        <f t="shared" si="12"/>
        <v>10</v>
      </c>
      <c r="T52" s="8">
        <v>208</v>
      </c>
      <c r="U52" s="4"/>
      <c r="V52">
        <f t="shared" si="4"/>
        <v>10</v>
      </c>
      <c r="W52">
        <f t="shared" si="5"/>
        <v>207.75947631816942</v>
      </c>
      <c r="X52">
        <f t="shared" si="6"/>
        <v>208</v>
      </c>
      <c r="Y52">
        <f t="shared" si="7"/>
        <v>4.8132581854825648E-2</v>
      </c>
    </row>
    <row r="53" spans="1:28" x14ac:dyDescent="0.2">
      <c r="A53" s="8" t="s">
        <v>41</v>
      </c>
      <c r="B53" s="8" t="s">
        <v>30</v>
      </c>
      <c r="C53" s="8" t="s">
        <v>30</v>
      </c>
      <c r="D53" s="8" t="s">
        <v>32</v>
      </c>
      <c r="E53" s="8" t="s">
        <v>35</v>
      </c>
      <c r="F53" s="8">
        <v>55.740264000000003</v>
      </c>
      <c r="G53" s="8">
        <v>-133.311306</v>
      </c>
      <c r="H53" s="9">
        <v>43251</v>
      </c>
      <c r="I53" s="8">
        <v>6</v>
      </c>
      <c r="J53" s="8">
        <v>385.2</v>
      </c>
      <c r="K53" s="8">
        <v>-0.28000000000000003</v>
      </c>
      <c r="L53" s="8">
        <f t="shared" si="0"/>
        <v>-8.5344000000000015</v>
      </c>
      <c r="M53" s="8">
        <v>390</v>
      </c>
      <c r="N53" s="8">
        <v>402</v>
      </c>
      <c r="O53" s="8"/>
      <c r="P53" s="8"/>
      <c r="Q53" s="8">
        <f t="shared" si="10"/>
        <v>-4.8000000000000114</v>
      </c>
      <c r="R53" s="8">
        <f t="shared" si="11"/>
        <v>-16.800000000000011</v>
      </c>
      <c r="S53" s="8">
        <f t="shared" si="12"/>
        <v>12</v>
      </c>
      <c r="T53" s="8">
        <v>222</v>
      </c>
      <c r="U53" s="4"/>
      <c r="V53">
        <f t="shared" si="4"/>
        <v>12</v>
      </c>
      <c r="W53">
        <f t="shared" si="5"/>
        <v>221.67543842293398</v>
      </c>
      <c r="X53">
        <f t="shared" si="6"/>
        <v>222</v>
      </c>
      <c r="Y53">
        <f t="shared" si="7"/>
        <v>5.4133196196076677E-2</v>
      </c>
    </row>
    <row r="54" spans="1:28" x14ac:dyDescent="0.2">
      <c r="A54" s="8" t="s">
        <v>41</v>
      </c>
      <c r="B54" s="8" t="s">
        <v>30</v>
      </c>
      <c r="C54" s="8" t="s">
        <v>30</v>
      </c>
      <c r="D54" s="8" t="s">
        <v>32</v>
      </c>
      <c r="E54" s="8" t="s">
        <v>35</v>
      </c>
      <c r="F54" s="8">
        <v>55.740264000000003</v>
      </c>
      <c r="G54" s="8">
        <v>-133.311306</v>
      </c>
      <c r="H54" s="9">
        <v>43251</v>
      </c>
      <c r="I54" s="8">
        <v>8</v>
      </c>
      <c r="J54" s="8">
        <v>385.2</v>
      </c>
      <c r="K54" s="8">
        <v>-0.28000000000000003</v>
      </c>
      <c r="L54" s="8">
        <f t="shared" si="0"/>
        <v>-8.5344000000000015</v>
      </c>
      <c r="M54" s="8">
        <v>387</v>
      </c>
      <c r="N54" s="8">
        <v>401</v>
      </c>
      <c r="O54" s="8"/>
      <c r="P54" s="8"/>
      <c r="Q54" s="8">
        <f t="shared" si="10"/>
        <v>-1.8000000000000114</v>
      </c>
      <c r="R54" s="8">
        <f t="shared" si="11"/>
        <v>-15.800000000000011</v>
      </c>
      <c r="S54" s="8">
        <f t="shared" si="12"/>
        <v>14</v>
      </c>
      <c r="T54" s="8">
        <v>242</v>
      </c>
      <c r="U54" s="4"/>
      <c r="V54">
        <f t="shared" si="4"/>
        <v>14</v>
      </c>
      <c r="W54">
        <f t="shared" si="5"/>
        <v>241.59470192866399</v>
      </c>
      <c r="X54">
        <f t="shared" si="6"/>
        <v>242</v>
      </c>
      <c r="Y54">
        <f t="shared" si="7"/>
        <v>5.7948290621595663E-2</v>
      </c>
    </row>
    <row r="55" spans="1:28" x14ac:dyDescent="0.2">
      <c r="A55" s="8" t="s">
        <v>41</v>
      </c>
      <c r="B55" s="8" t="s">
        <v>30</v>
      </c>
      <c r="C55" s="8" t="s">
        <v>30</v>
      </c>
      <c r="D55" s="8" t="s">
        <v>32</v>
      </c>
      <c r="E55" s="8" t="s">
        <v>35</v>
      </c>
      <c r="F55" s="8">
        <v>55.740264000000003</v>
      </c>
      <c r="G55" s="8">
        <v>-133.311306</v>
      </c>
      <c r="H55" s="9">
        <v>43251</v>
      </c>
      <c r="I55" s="8">
        <v>3</v>
      </c>
      <c r="J55" s="8">
        <v>385.2</v>
      </c>
      <c r="K55" s="8">
        <v>-0.28000000000000003</v>
      </c>
      <c r="L55" s="8">
        <f t="shared" si="0"/>
        <v>-8.5344000000000015</v>
      </c>
      <c r="M55" s="8">
        <v>393</v>
      </c>
      <c r="N55" s="8">
        <v>409</v>
      </c>
      <c r="O55" s="8"/>
      <c r="P55" s="8"/>
      <c r="Q55" s="8">
        <f t="shared" si="10"/>
        <v>-7.8000000000000114</v>
      </c>
      <c r="R55" s="8">
        <f t="shared" si="11"/>
        <v>-23.800000000000011</v>
      </c>
      <c r="S55" s="8">
        <f t="shared" si="12"/>
        <v>16</v>
      </c>
      <c r="T55" s="8">
        <v>317</v>
      </c>
      <c r="U55" s="4"/>
      <c r="V55">
        <f t="shared" si="4"/>
        <v>16</v>
      </c>
      <c r="W55">
        <f t="shared" si="5"/>
        <v>316.59595701777369</v>
      </c>
      <c r="X55">
        <f t="shared" si="6"/>
        <v>317</v>
      </c>
      <c r="Y55">
        <f t="shared" si="7"/>
        <v>5.0537600513646988E-2</v>
      </c>
    </row>
    <row r="56" spans="1:28" x14ac:dyDescent="0.2">
      <c r="A56" s="8" t="s">
        <v>41</v>
      </c>
      <c r="B56" s="8" t="s">
        <v>30</v>
      </c>
      <c r="C56" s="8" t="s">
        <v>30</v>
      </c>
      <c r="D56" s="8" t="s">
        <v>32</v>
      </c>
      <c r="E56" s="8" t="s">
        <v>35</v>
      </c>
      <c r="F56" s="8">
        <v>55.740264000000003</v>
      </c>
      <c r="G56" s="8">
        <v>-133.311306</v>
      </c>
      <c r="H56" s="9">
        <v>43251</v>
      </c>
      <c r="I56" s="8">
        <v>5</v>
      </c>
      <c r="J56" s="8">
        <v>385.2</v>
      </c>
      <c r="K56" s="8">
        <v>-0.28000000000000003</v>
      </c>
      <c r="L56" s="8">
        <f t="shared" si="0"/>
        <v>-8.5344000000000015</v>
      </c>
      <c r="M56" s="8">
        <v>385</v>
      </c>
      <c r="N56" s="8">
        <v>407</v>
      </c>
      <c r="O56" s="8"/>
      <c r="P56" s="8"/>
      <c r="Q56" s="8">
        <f t="shared" si="10"/>
        <v>0.19999999999998863</v>
      </c>
      <c r="R56" s="8">
        <f t="shared" si="11"/>
        <v>-21.800000000000011</v>
      </c>
      <c r="S56" s="8">
        <f t="shared" si="12"/>
        <v>22</v>
      </c>
      <c r="T56" s="8">
        <v>395</v>
      </c>
      <c r="U56" s="4"/>
      <c r="V56">
        <f t="shared" si="4"/>
        <v>22</v>
      </c>
      <c r="W56">
        <f t="shared" si="5"/>
        <v>394.38686590706845</v>
      </c>
      <c r="X56">
        <f t="shared" si="6"/>
        <v>395</v>
      </c>
      <c r="Y56">
        <f t="shared" si="7"/>
        <v>5.5782790710844771E-2</v>
      </c>
    </row>
    <row r="57" spans="1:28" x14ac:dyDescent="0.2">
      <c r="A57" s="8" t="s">
        <v>41</v>
      </c>
      <c r="B57" s="8" t="s">
        <v>30</v>
      </c>
      <c r="C57" s="8" t="s">
        <v>30</v>
      </c>
      <c r="D57" s="8" t="s">
        <v>32</v>
      </c>
      <c r="E57" s="8" t="s">
        <v>35</v>
      </c>
      <c r="F57" s="8">
        <v>55.740264000000003</v>
      </c>
      <c r="G57" s="8">
        <v>-133.311306</v>
      </c>
      <c r="H57" s="9">
        <v>43251</v>
      </c>
      <c r="I57" s="8">
        <v>1</v>
      </c>
      <c r="J57" s="8">
        <v>385.2</v>
      </c>
      <c r="K57" s="8">
        <v>-0.28000000000000003</v>
      </c>
      <c r="L57" s="8">
        <f t="shared" si="0"/>
        <v>-8.5344000000000015</v>
      </c>
      <c r="M57" s="8">
        <v>388</v>
      </c>
      <c r="N57" s="8">
        <v>407</v>
      </c>
      <c r="O57" s="8"/>
      <c r="P57" s="8"/>
      <c r="Q57" s="8">
        <f t="shared" si="10"/>
        <v>-2.8000000000000114</v>
      </c>
      <c r="R57" s="8">
        <f t="shared" si="11"/>
        <v>-21.800000000000011</v>
      </c>
      <c r="S57" s="8">
        <f t="shared" si="12"/>
        <v>19</v>
      </c>
      <c r="T57" s="8">
        <v>397</v>
      </c>
      <c r="U57" s="4"/>
      <c r="V57">
        <f t="shared" si="4"/>
        <v>19</v>
      </c>
      <c r="W57">
        <f t="shared" si="5"/>
        <v>396.54507940459933</v>
      </c>
      <c r="X57">
        <f t="shared" si="6"/>
        <v>397</v>
      </c>
      <c r="Y57">
        <f t="shared" si="7"/>
        <v>4.7913846336280194E-2</v>
      </c>
    </row>
    <row r="58" spans="1:28" x14ac:dyDescent="0.2">
      <c r="A58" s="8" t="s">
        <v>42</v>
      </c>
      <c r="B58" s="8" t="s">
        <v>30</v>
      </c>
      <c r="C58" s="8" t="s">
        <v>30</v>
      </c>
      <c r="D58" s="8" t="s">
        <v>32</v>
      </c>
      <c r="E58" s="8" t="s">
        <v>33</v>
      </c>
      <c r="F58" s="8">
        <v>55.865721000000001</v>
      </c>
      <c r="G58" s="8">
        <v>-133.15639899999999</v>
      </c>
      <c r="H58" s="9">
        <v>43248</v>
      </c>
      <c r="I58" s="8">
        <v>6</v>
      </c>
      <c r="J58" s="8">
        <v>367.8</v>
      </c>
      <c r="K58" s="8">
        <v>-0.83</v>
      </c>
      <c r="L58" s="8">
        <f t="shared" si="0"/>
        <v>-25.298400000000001</v>
      </c>
      <c r="M58" s="8">
        <v>397</v>
      </c>
      <c r="N58" s="8">
        <v>410</v>
      </c>
      <c r="O58" s="8"/>
      <c r="P58" s="8"/>
      <c r="Q58" s="8">
        <f t="shared" si="10"/>
        <v>-29.199999999999989</v>
      </c>
      <c r="R58" s="8">
        <f t="shared" si="11"/>
        <v>-42.199999999999989</v>
      </c>
      <c r="S58" s="8">
        <f t="shared" si="12"/>
        <v>13</v>
      </c>
      <c r="T58" s="8">
        <v>115</v>
      </c>
      <c r="V58">
        <f t="shared" si="4"/>
        <v>13</v>
      </c>
      <c r="W58">
        <f t="shared" si="5"/>
        <v>114.26285485668561</v>
      </c>
      <c r="X58">
        <f t="shared" si="6"/>
        <v>115</v>
      </c>
      <c r="Y58">
        <f t="shared" si="7"/>
        <v>0.11377275682727579</v>
      </c>
      <c r="AA58" s="10">
        <f>AVERAGE(X58:X68)</f>
        <v>351.27272727272725</v>
      </c>
      <c r="AB58" s="10">
        <f>AVERAGE(Y58:Y68)</f>
        <v>0.11897590059833171</v>
      </c>
    </row>
    <row r="59" spans="1:28" x14ac:dyDescent="0.2">
      <c r="A59" s="8" t="s">
        <v>42</v>
      </c>
      <c r="B59" s="8" t="s">
        <v>30</v>
      </c>
      <c r="C59" s="8" t="s">
        <v>30</v>
      </c>
      <c r="D59" s="8" t="s">
        <v>32</v>
      </c>
      <c r="E59" s="8" t="s">
        <v>33</v>
      </c>
      <c r="F59" s="8">
        <v>55.865721000000001</v>
      </c>
      <c r="G59" s="8">
        <v>-133.15639899999999</v>
      </c>
      <c r="H59" s="9">
        <v>43248</v>
      </c>
      <c r="I59" s="8">
        <v>8</v>
      </c>
      <c r="J59" s="8">
        <v>367.8</v>
      </c>
      <c r="K59" s="8">
        <v>-0.83</v>
      </c>
      <c r="L59" s="8">
        <f t="shared" si="0"/>
        <v>-25.298400000000001</v>
      </c>
      <c r="M59" s="8">
        <v>290</v>
      </c>
      <c r="N59" s="8">
        <v>381</v>
      </c>
      <c r="O59" s="8"/>
      <c r="P59" s="8"/>
      <c r="Q59" s="8">
        <f t="shared" si="10"/>
        <v>77.800000000000011</v>
      </c>
      <c r="R59" s="8">
        <f t="shared" si="11"/>
        <v>-13.199999999999989</v>
      </c>
      <c r="S59" s="8">
        <f t="shared" si="12"/>
        <v>91</v>
      </c>
      <c r="T59" s="8">
        <v>150</v>
      </c>
      <c r="V59">
        <f t="shared" si="4"/>
        <v>91</v>
      </c>
      <c r="W59">
        <f t="shared" si="5"/>
        <v>119.24344845734713</v>
      </c>
      <c r="X59">
        <f t="shared" si="6"/>
        <v>150</v>
      </c>
      <c r="Z59">
        <f>V59/W59</f>
        <v>0.76314465219907079</v>
      </c>
    </row>
    <row r="60" spans="1:28" x14ac:dyDescent="0.2">
      <c r="A60" s="8" t="s">
        <v>42</v>
      </c>
      <c r="B60" s="8" t="s">
        <v>30</v>
      </c>
      <c r="C60" s="8" t="s">
        <v>30</v>
      </c>
      <c r="D60" s="8" t="s">
        <v>32</v>
      </c>
      <c r="E60" s="8" t="s">
        <v>33</v>
      </c>
      <c r="F60" s="8">
        <v>55.865721000000001</v>
      </c>
      <c r="G60" s="8">
        <v>-133.15639899999999</v>
      </c>
      <c r="H60" s="9">
        <v>43248</v>
      </c>
      <c r="I60" s="8">
        <v>10</v>
      </c>
      <c r="J60" s="8">
        <v>367.8</v>
      </c>
      <c r="K60" s="8">
        <v>-0.83</v>
      </c>
      <c r="L60" s="8">
        <f t="shared" si="0"/>
        <v>-25.298400000000001</v>
      </c>
      <c r="M60" s="8">
        <v>380</v>
      </c>
      <c r="N60" s="8">
        <v>386</v>
      </c>
      <c r="O60" s="8"/>
      <c r="P60" s="8"/>
      <c r="Q60" s="8">
        <f t="shared" si="10"/>
        <v>-12.199999999999989</v>
      </c>
      <c r="R60" s="8">
        <f t="shared" si="11"/>
        <v>-18.199999999999989</v>
      </c>
      <c r="S60" s="8">
        <f t="shared" si="12"/>
        <v>6</v>
      </c>
      <c r="T60" s="8">
        <v>257</v>
      </c>
      <c r="V60">
        <f t="shared" si="4"/>
        <v>6</v>
      </c>
      <c r="W60">
        <f t="shared" si="5"/>
        <v>256.92995154321733</v>
      </c>
      <c r="X60">
        <f t="shared" si="6"/>
        <v>257</v>
      </c>
      <c r="Y60">
        <f t="shared" si="7"/>
        <v>2.3352668554062136E-2</v>
      </c>
    </row>
    <row r="61" spans="1:28" x14ac:dyDescent="0.2">
      <c r="A61" s="8" t="s">
        <v>42</v>
      </c>
      <c r="B61" s="8" t="s">
        <v>30</v>
      </c>
      <c r="C61" s="8" t="s">
        <v>30</v>
      </c>
      <c r="D61" s="8" t="s">
        <v>32</v>
      </c>
      <c r="E61" s="8" t="s">
        <v>33</v>
      </c>
      <c r="F61" s="8">
        <v>55.865721000000001</v>
      </c>
      <c r="G61" s="8">
        <v>-133.15639899999999</v>
      </c>
      <c r="H61" s="9">
        <v>43248</v>
      </c>
      <c r="I61" s="8">
        <v>5</v>
      </c>
      <c r="J61" s="8">
        <v>367.8</v>
      </c>
      <c r="K61" s="8">
        <v>-0.83</v>
      </c>
      <c r="L61" s="8">
        <f t="shared" si="0"/>
        <v>-25.298400000000001</v>
      </c>
      <c r="M61" s="8">
        <v>287</v>
      </c>
      <c r="N61" s="8">
        <v>412</v>
      </c>
      <c r="O61" s="8"/>
      <c r="P61" s="8"/>
      <c r="Q61" s="8">
        <f t="shared" si="10"/>
        <v>80.800000000000011</v>
      </c>
      <c r="R61" s="8">
        <f t="shared" si="11"/>
        <v>-44.199999999999989</v>
      </c>
      <c r="S61" s="8">
        <f t="shared" si="12"/>
        <v>125</v>
      </c>
      <c r="T61" s="8">
        <v>293</v>
      </c>
      <c r="V61">
        <f t="shared" si="4"/>
        <v>125</v>
      </c>
      <c r="W61">
        <f t="shared" si="5"/>
        <v>264.99811320083018</v>
      </c>
      <c r="X61">
        <f t="shared" si="6"/>
        <v>293</v>
      </c>
      <c r="Y61">
        <f t="shared" si="7"/>
        <v>0.4717014717205481</v>
      </c>
    </row>
    <row r="62" spans="1:28" x14ac:dyDescent="0.2">
      <c r="A62" s="8" t="s">
        <v>42</v>
      </c>
      <c r="B62" s="8" t="s">
        <v>30</v>
      </c>
      <c r="C62" s="8" t="s">
        <v>30</v>
      </c>
      <c r="D62" s="8" t="s">
        <v>32</v>
      </c>
      <c r="E62" s="8" t="s">
        <v>33</v>
      </c>
      <c r="F62" s="8">
        <v>55.865721000000001</v>
      </c>
      <c r="G62" s="8">
        <v>-133.15639899999999</v>
      </c>
      <c r="H62" s="9">
        <v>43248</v>
      </c>
      <c r="I62" s="8">
        <v>7</v>
      </c>
      <c r="J62" s="8">
        <v>367.8</v>
      </c>
      <c r="K62" s="8">
        <v>-0.83</v>
      </c>
      <c r="L62" s="8">
        <f t="shared" si="0"/>
        <v>-25.298400000000001</v>
      </c>
      <c r="M62" s="8">
        <v>376</v>
      </c>
      <c r="N62" s="8">
        <v>391</v>
      </c>
      <c r="O62" s="8"/>
      <c r="P62" s="8"/>
      <c r="Q62" s="8">
        <f t="shared" si="10"/>
        <v>-8.1999999999999886</v>
      </c>
      <c r="R62" s="8">
        <f t="shared" si="11"/>
        <v>-23.199999999999989</v>
      </c>
      <c r="S62" s="8">
        <f t="shared" si="12"/>
        <v>15</v>
      </c>
      <c r="T62" s="8">
        <v>309</v>
      </c>
      <c r="V62">
        <f t="shared" si="4"/>
        <v>15</v>
      </c>
      <c r="W62">
        <f t="shared" si="5"/>
        <v>308.63570759068045</v>
      </c>
      <c r="X62">
        <f t="shared" si="6"/>
        <v>309</v>
      </c>
      <c r="Y62">
        <f t="shared" si="7"/>
        <v>4.8600986959983689E-2</v>
      </c>
    </row>
    <row r="63" spans="1:28" x14ac:dyDescent="0.2">
      <c r="A63" s="8" t="s">
        <v>42</v>
      </c>
      <c r="B63" s="8" t="s">
        <v>30</v>
      </c>
      <c r="C63" s="8" t="s">
        <v>30</v>
      </c>
      <c r="D63" s="8" t="s">
        <v>32</v>
      </c>
      <c r="E63" s="8" t="s">
        <v>33</v>
      </c>
      <c r="F63" s="8">
        <v>55.865721000000001</v>
      </c>
      <c r="G63" s="8">
        <v>-133.15639899999999</v>
      </c>
      <c r="H63" s="9">
        <v>43248</v>
      </c>
      <c r="I63" s="8">
        <v>1</v>
      </c>
      <c r="J63" s="8">
        <v>367.8</v>
      </c>
      <c r="K63" s="8">
        <v>-0.83</v>
      </c>
      <c r="L63" s="8">
        <f t="shared" si="0"/>
        <v>-25.298400000000001</v>
      </c>
      <c r="M63" s="8">
        <v>381</v>
      </c>
      <c r="N63" s="8">
        <v>397</v>
      </c>
      <c r="O63" s="8"/>
      <c r="P63" s="8"/>
      <c r="Q63" s="8">
        <f t="shared" si="10"/>
        <v>-13.199999999999989</v>
      </c>
      <c r="R63" s="8">
        <f t="shared" si="11"/>
        <v>-29.199999999999989</v>
      </c>
      <c r="S63" s="8">
        <f t="shared" si="12"/>
        <v>16</v>
      </c>
      <c r="T63" s="8">
        <v>335</v>
      </c>
      <c r="V63">
        <f t="shared" si="4"/>
        <v>16</v>
      </c>
      <c r="W63">
        <f t="shared" si="5"/>
        <v>334.61769229973481</v>
      </c>
      <c r="X63">
        <f t="shared" si="6"/>
        <v>335</v>
      </c>
      <c r="Y63">
        <f t="shared" si="7"/>
        <v>4.7815762191282918E-2</v>
      </c>
    </row>
    <row r="64" spans="1:28" x14ac:dyDescent="0.2">
      <c r="A64" s="8" t="s">
        <v>42</v>
      </c>
      <c r="B64" s="8" t="s">
        <v>30</v>
      </c>
      <c r="C64" s="8" t="s">
        <v>30</v>
      </c>
      <c r="D64" s="8" t="s">
        <v>32</v>
      </c>
      <c r="E64" s="8" t="s">
        <v>33</v>
      </c>
      <c r="F64" s="8">
        <v>55.865721000000001</v>
      </c>
      <c r="G64" s="8">
        <v>-133.15639899999999</v>
      </c>
      <c r="H64" s="9">
        <v>43248</v>
      </c>
      <c r="I64" s="8">
        <v>2</v>
      </c>
      <c r="J64" s="8">
        <v>367.8</v>
      </c>
      <c r="K64" s="8">
        <v>-0.83</v>
      </c>
      <c r="L64" s="8">
        <f t="shared" si="0"/>
        <v>-25.298400000000001</v>
      </c>
      <c r="M64" s="8">
        <v>380</v>
      </c>
      <c r="N64" s="8">
        <v>399</v>
      </c>
      <c r="O64" s="8"/>
      <c r="P64" s="8"/>
      <c r="Q64" s="8">
        <f t="shared" si="10"/>
        <v>-12.199999999999989</v>
      </c>
      <c r="R64" s="8">
        <f t="shared" si="11"/>
        <v>-31.199999999999989</v>
      </c>
      <c r="S64" s="8">
        <f t="shared" si="12"/>
        <v>19</v>
      </c>
      <c r="T64" s="8">
        <v>390</v>
      </c>
      <c r="V64">
        <f t="shared" si="4"/>
        <v>19</v>
      </c>
      <c r="W64">
        <f t="shared" si="5"/>
        <v>389.53690454179048</v>
      </c>
      <c r="X64">
        <f t="shared" si="6"/>
        <v>390</v>
      </c>
      <c r="Y64">
        <f t="shared" si="7"/>
        <v>4.8775866364573511E-2</v>
      </c>
    </row>
    <row r="65" spans="1:28" x14ac:dyDescent="0.2">
      <c r="A65" s="8" t="s">
        <v>42</v>
      </c>
      <c r="B65" s="8" t="s">
        <v>30</v>
      </c>
      <c r="C65" s="8" t="s">
        <v>30</v>
      </c>
      <c r="D65" s="8" t="s">
        <v>32</v>
      </c>
      <c r="E65" s="8" t="s">
        <v>33</v>
      </c>
      <c r="F65" s="8">
        <v>55.865721000000001</v>
      </c>
      <c r="G65" s="8">
        <v>-133.15639899999999</v>
      </c>
      <c r="H65" s="9">
        <v>43248</v>
      </c>
      <c r="I65" s="8">
        <v>11</v>
      </c>
      <c r="J65" s="8">
        <v>367.8</v>
      </c>
      <c r="K65" s="8">
        <v>-0.83</v>
      </c>
      <c r="L65" s="8">
        <f t="shared" si="0"/>
        <v>-25.298400000000001</v>
      </c>
      <c r="M65" s="8">
        <v>377</v>
      </c>
      <c r="N65" s="8">
        <v>390</v>
      </c>
      <c r="O65" s="8"/>
      <c r="P65" s="8"/>
      <c r="Q65" s="8">
        <f t="shared" si="10"/>
        <v>-9.1999999999999886</v>
      </c>
      <c r="R65" s="8">
        <f t="shared" si="11"/>
        <v>-22.199999999999989</v>
      </c>
      <c r="S65" s="8">
        <f t="shared" si="12"/>
        <v>13</v>
      </c>
      <c r="T65" s="8">
        <v>400</v>
      </c>
      <c r="V65">
        <f t="shared" si="4"/>
        <v>13</v>
      </c>
      <c r="W65">
        <f t="shared" si="5"/>
        <v>399.78869418731693</v>
      </c>
      <c r="X65">
        <f t="shared" si="6"/>
        <v>400</v>
      </c>
      <c r="Y65">
        <f t="shared" si="7"/>
        <v>3.2517177671635158E-2</v>
      </c>
    </row>
    <row r="66" spans="1:28" x14ac:dyDescent="0.2">
      <c r="A66" s="8" t="s">
        <v>42</v>
      </c>
      <c r="B66" s="8" t="s">
        <v>30</v>
      </c>
      <c r="C66" s="8" t="s">
        <v>30</v>
      </c>
      <c r="D66" s="8" t="s">
        <v>32</v>
      </c>
      <c r="E66" s="8" t="s">
        <v>33</v>
      </c>
      <c r="F66" s="8">
        <v>55.865721000000001</v>
      </c>
      <c r="G66" s="8">
        <v>-133.15639899999999</v>
      </c>
      <c r="H66" s="9">
        <v>43248</v>
      </c>
      <c r="I66" s="8">
        <v>4</v>
      </c>
      <c r="J66" s="8">
        <v>367.8</v>
      </c>
      <c r="K66" s="8">
        <v>-0.83</v>
      </c>
      <c r="L66" s="8">
        <f t="shared" si="0"/>
        <v>-25.298400000000001</v>
      </c>
      <c r="M66" s="8">
        <v>287</v>
      </c>
      <c r="N66" s="8">
        <v>415</v>
      </c>
      <c r="O66" s="8"/>
      <c r="P66" s="8"/>
      <c r="Q66" s="8">
        <f t="shared" si="10"/>
        <v>80.800000000000011</v>
      </c>
      <c r="R66" s="8">
        <f t="shared" si="11"/>
        <v>-47.199999999999989</v>
      </c>
      <c r="S66" s="8">
        <f t="shared" si="12"/>
        <v>128</v>
      </c>
      <c r="T66" s="8">
        <v>458</v>
      </c>
      <c r="V66">
        <f t="shared" si="4"/>
        <v>128</v>
      </c>
      <c r="W66">
        <f t="shared" si="5"/>
        <v>439.74992893689023</v>
      </c>
      <c r="X66">
        <f t="shared" si="6"/>
        <v>458</v>
      </c>
      <c r="Y66">
        <f t="shared" si="7"/>
        <v>0.29107452117034827</v>
      </c>
    </row>
    <row r="67" spans="1:28" x14ac:dyDescent="0.2">
      <c r="A67" s="8" t="s">
        <v>42</v>
      </c>
      <c r="B67" s="8" t="s">
        <v>30</v>
      </c>
      <c r="C67" s="8" t="s">
        <v>30</v>
      </c>
      <c r="D67" s="8" t="s">
        <v>32</v>
      </c>
      <c r="E67" s="8" t="s">
        <v>33</v>
      </c>
      <c r="F67" s="8">
        <v>55.865721000000001</v>
      </c>
      <c r="G67" s="8">
        <v>-133.15639899999999</v>
      </c>
      <c r="H67" s="9">
        <v>43248</v>
      </c>
      <c r="I67" s="8">
        <v>9</v>
      </c>
      <c r="J67" s="8">
        <v>367.8</v>
      </c>
      <c r="K67" s="8">
        <v>-0.83</v>
      </c>
      <c r="L67" s="8">
        <f t="shared" ref="L67:L130" si="13">K67*30.48</f>
        <v>-25.298400000000001</v>
      </c>
      <c r="M67" s="8">
        <v>370</v>
      </c>
      <c r="N67" s="8">
        <v>394</v>
      </c>
      <c r="O67" s="8"/>
      <c r="P67" s="8"/>
      <c r="Q67" s="8">
        <f t="shared" si="10"/>
        <v>-2.1999999999999886</v>
      </c>
      <c r="R67" s="8">
        <f t="shared" si="11"/>
        <v>-26.199999999999989</v>
      </c>
      <c r="S67" s="8">
        <f t="shared" si="12"/>
        <v>24</v>
      </c>
      <c r="T67" s="8">
        <v>508</v>
      </c>
      <c r="V67">
        <f t="shared" si="4"/>
        <v>24</v>
      </c>
      <c r="W67">
        <f t="shared" si="5"/>
        <v>507.43275416551501</v>
      </c>
      <c r="X67">
        <f t="shared" si="6"/>
        <v>508</v>
      </c>
      <c r="Y67">
        <f t="shared" si="7"/>
        <v>4.7296907428588365E-2</v>
      </c>
    </row>
    <row r="68" spans="1:28" x14ac:dyDescent="0.2">
      <c r="A68" s="8" t="s">
        <v>42</v>
      </c>
      <c r="B68" s="8" t="s">
        <v>30</v>
      </c>
      <c r="C68" s="8" t="s">
        <v>30</v>
      </c>
      <c r="D68" s="8" t="s">
        <v>32</v>
      </c>
      <c r="E68" s="8" t="s">
        <v>33</v>
      </c>
      <c r="F68" s="8">
        <v>55.865721000000001</v>
      </c>
      <c r="G68" s="8">
        <v>-133.15639899999999</v>
      </c>
      <c r="H68" s="9">
        <v>43248</v>
      </c>
      <c r="I68" s="8">
        <v>3</v>
      </c>
      <c r="J68" s="8">
        <v>367.8</v>
      </c>
      <c r="K68" s="8">
        <v>-0.83</v>
      </c>
      <c r="L68" s="8">
        <f t="shared" si="13"/>
        <v>-25.298400000000001</v>
      </c>
      <c r="M68" s="8">
        <v>378</v>
      </c>
      <c r="N68" s="8">
        <v>420</v>
      </c>
      <c r="O68" s="8"/>
      <c r="P68" s="8"/>
      <c r="Q68" s="8">
        <f t="shared" si="10"/>
        <v>-10.199999999999989</v>
      </c>
      <c r="R68" s="8">
        <f t="shared" si="11"/>
        <v>-52.199999999999989</v>
      </c>
      <c r="S68" s="8">
        <f t="shared" si="12"/>
        <v>42</v>
      </c>
      <c r="T68" s="8">
        <v>649</v>
      </c>
      <c r="V68">
        <f t="shared" ref="V68:V131" si="14">S68</f>
        <v>42</v>
      </c>
      <c r="W68">
        <f t="shared" ref="W68:W131" si="15">SQRT((X68^2)-(V68^2))</f>
        <v>647.63956024937204</v>
      </c>
      <c r="X68">
        <f t="shared" ref="X68:X131" si="16">T68</f>
        <v>649</v>
      </c>
      <c r="Y68">
        <f t="shared" ref="Y68:Y131" si="17">V68/W68</f>
        <v>6.4850887095019336E-2</v>
      </c>
    </row>
    <row r="69" spans="1:28" x14ac:dyDescent="0.2">
      <c r="A69" s="8" t="s">
        <v>43</v>
      </c>
      <c r="B69" s="8" t="s">
        <v>30</v>
      </c>
      <c r="C69" s="8" t="s">
        <v>30</v>
      </c>
      <c r="D69" s="8" t="s">
        <v>32</v>
      </c>
      <c r="E69" s="8" t="s">
        <v>35</v>
      </c>
      <c r="F69" s="8">
        <v>55.733423000000002</v>
      </c>
      <c r="G69" s="8">
        <v>-133.29047</v>
      </c>
      <c r="H69" s="9">
        <v>43250</v>
      </c>
      <c r="I69" s="8">
        <v>5</v>
      </c>
      <c r="J69" s="8">
        <v>194</v>
      </c>
      <c r="K69" s="8">
        <v>-0.12</v>
      </c>
      <c r="L69" s="8">
        <f t="shared" si="13"/>
        <v>-3.6576</v>
      </c>
      <c r="M69" s="8">
        <v>235</v>
      </c>
      <c r="N69" s="8">
        <v>236</v>
      </c>
      <c r="O69" s="8"/>
      <c r="P69" s="8"/>
      <c r="Q69" s="8">
        <f t="shared" si="10"/>
        <v>-41</v>
      </c>
      <c r="R69" s="8">
        <f t="shared" si="11"/>
        <v>-42</v>
      </c>
      <c r="S69" s="8">
        <f t="shared" si="12"/>
        <v>1</v>
      </c>
      <c r="T69" s="8">
        <v>58</v>
      </c>
      <c r="V69">
        <f t="shared" si="14"/>
        <v>1</v>
      </c>
      <c r="W69">
        <f t="shared" si="15"/>
        <v>57.991378669591917</v>
      </c>
      <c r="X69">
        <f t="shared" si="16"/>
        <v>58</v>
      </c>
      <c r="Y69">
        <f t="shared" si="17"/>
        <v>1.724394251251618E-2</v>
      </c>
      <c r="AA69">
        <f>AVERAGE(X69:X79)</f>
        <v>186.9</v>
      </c>
      <c r="AB69">
        <f>AVERAGE(Y69:Y79)</f>
        <v>3.5650705278658421E-2</v>
      </c>
    </row>
    <row r="70" spans="1:28" x14ac:dyDescent="0.2">
      <c r="A70" s="8" t="s">
        <v>43</v>
      </c>
      <c r="B70" s="8" t="s">
        <v>30</v>
      </c>
      <c r="C70" s="8" t="s">
        <v>30</v>
      </c>
      <c r="D70" s="8" t="s">
        <v>32</v>
      </c>
      <c r="E70" s="8" t="s">
        <v>35</v>
      </c>
      <c r="F70" s="8">
        <v>55.733423000000002</v>
      </c>
      <c r="G70" s="8">
        <v>-133.29047</v>
      </c>
      <c r="H70" s="9">
        <v>43250</v>
      </c>
      <c r="I70" s="8">
        <v>9</v>
      </c>
      <c r="J70" s="8">
        <v>194</v>
      </c>
      <c r="K70" s="8">
        <v>-0.12</v>
      </c>
      <c r="L70" s="8">
        <f t="shared" si="13"/>
        <v>-3.6576</v>
      </c>
      <c r="M70" s="8">
        <v>225</v>
      </c>
      <c r="N70" s="8">
        <v>230</v>
      </c>
      <c r="O70" s="8"/>
      <c r="P70" s="8"/>
      <c r="Q70" s="8">
        <f t="shared" si="10"/>
        <v>-31</v>
      </c>
      <c r="R70" s="8">
        <f t="shared" si="11"/>
        <v>-36</v>
      </c>
      <c r="S70" s="8">
        <f t="shared" si="12"/>
        <v>5</v>
      </c>
      <c r="T70" s="8">
        <v>99</v>
      </c>
      <c r="V70">
        <f t="shared" si="14"/>
        <v>5</v>
      </c>
      <c r="W70">
        <f t="shared" si="15"/>
        <v>98.873656754466197</v>
      </c>
      <c r="X70">
        <f t="shared" si="16"/>
        <v>99</v>
      </c>
      <c r="Y70">
        <f t="shared" si="17"/>
        <v>5.0569587128920936E-2</v>
      </c>
    </row>
    <row r="71" spans="1:28" x14ac:dyDescent="0.2">
      <c r="A71" s="8" t="s">
        <v>43</v>
      </c>
      <c r="B71" s="8" t="s">
        <v>30</v>
      </c>
      <c r="C71" s="8" t="s">
        <v>30</v>
      </c>
      <c r="D71" s="8" t="s">
        <v>32</v>
      </c>
      <c r="E71" s="8" t="s">
        <v>35</v>
      </c>
      <c r="F71" s="8">
        <v>55.733423000000002</v>
      </c>
      <c r="G71" s="8">
        <v>-133.29047</v>
      </c>
      <c r="H71" s="9">
        <v>43250</v>
      </c>
      <c r="I71" s="8">
        <v>3</v>
      </c>
      <c r="J71" s="8">
        <v>194</v>
      </c>
      <c r="K71" s="8">
        <v>-0.12</v>
      </c>
      <c r="L71" s="8">
        <f t="shared" si="13"/>
        <v>-3.6576</v>
      </c>
      <c r="M71" s="8">
        <v>226</v>
      </c>
      <c r="N71" s="8">
        <v>227</v>
      </c>
      <c r="O71" s="8"/>
      <c r="P71" s="8"/>
      <c r="Q71" s="8">
        <f t="shared" si="10"/>
        <v>-32</v>
      </c>
      <c r="R71" s="8">
        <f t="shared" si="11"/>
        <v>-33</v>
      </c>
      <c r="S71" s="8">
        <f t="shared" si="12"/>
        <v>1</v>
      </c>
      <c r="T71" s="8">
        <v>104</v>
      </c>
      <c r="V71">
        <f t="shared" si="14"/>
        <v>1</v>
      </c>
      <c r="W71">
        <f t="shared" si="15"/>
        <v>103.99519219656263</v>
      </c>
      <c r="X71">
        <f t="shared" si="16"/>
        <v>104</v>
      </c>
      <c r="Y71">
        <f t="shared" si="17"/>
        <v>9.6158291443885924E-3</v>
      </c>
    </row>
    <row r="72" spans="1:28" x14ac:dyDescent="0.2">
      <c r="A72" s="8" t="s">
        <v>43</v>
      </c>
      <c r="B72" s="8" t="s">
        <v>30</v>
      </c>
      <c r="C72" s="8" t="s">
        <v>30</v>
      </c>
      <c r="D72" s="8" t="s">
        <v>32</v>
      </c>
      <c r="E72" s="8" t="s">
        <v>35</v>
      </c>
      <c r="F72" s="8">
        <v>55.733423000000002</v>
      </c>
      <c r="G72" s="8">
        <v>-133.29047</v>
      </c>
      <c r="H72" s="9">
        <v>43250</v>
      </c>
      <c r="I72" s="8">
        <v>7</v>
      </c>
      <c r="J72" s="8">
        <v>194</v>
      </c>
      <c r="K72" s="8">
        <v>-0.12</v>
      </c>
      <c r="L72" s="8">
        <f t="shared" si="13"/>
        <v>-3.6576</v>
      </c>
      <c r="M72" s="8">
        <v>222</v>
      </c>
      <c r="N72" s="8">
        <v>225</v>
      </c>
      <c r="O72" s="8"/>
      <c r="P72" s="8"/>
      <c r="Q72" s="8">
        <f t="shared" si="10"/>
        <v>-28</v>
      </c>
      <c r="R72" s="8">
        <f t="shared" si="11"/>
        <v>-31</v>
      </c>
      <c r="S72" s="8">
        <f t="shared" si="12"/>
        <v>3</v>
      </c>
      <c r="T72" s="8">
        <v>105</v>
      </c>
      <c r="V72">
        <f t="shared" si="14"/>
        <v>3</v>
      </c>
      <c r="W72">
        <f t="shared" si="15"/>
        <v>104.95713410721541</v>
      </c>
      <c r="X72">
        <f t="shared" si="16"/>
        <v>105</v>
      </c>
      <c r="Y72">
        <f t="shared" si="17"/>
        <v>2.8583097523751471E-2</v>
      </c>
    </row>
    <row r="73" spans="1:28" x14ac:dyDescent="0.2">
      <c r="A73" s="8" t="s">
        <v>43</v>
      </c>
      <c r="B73" s="8" t="s">
        <v>30</v>
      </c>
      <c r="C73" s="8" t="s">
        <v>30</v>
      </c>
      <c r="D73" s="8" t="s">
        <v>32</v>
      </c>
      <c r="E73" s="8" t="s">
        <v>35</v>
      </c>
      <c r="F73" s="8">
        <v>55.733423000000002</v>
      </c>
      <c r="G73" s="8">
        <v>-133.29047</v>
      </c>
      <c r="H73" s="9">
        <v>43250</v>
      </c>
      <c r="I73" s="8">
        <v>2</v>
      </c>
      <c r="J73" s="8">
        <v>194</v>
      </c>
      <c r="K73" s="8">
        <v>-0.12</v>
      </c>
      <c r="L73" s="8">
        <f t="shared" si="13"/>
        <v>-3.6576</v>
      </c>
      <c r="M73" s="8">
        <v>220</v>
      </c>
      <c r="N73" s="8">
        <v>225</v>
      </c>
      <c r="O73" s="8"/>
      <c r="P73" s="8"/>
      <c r="Q73" s="8">
        <f t="shared" si="10"/>
        <v>-26</v>
      </c>
      <c r="R73" s="8">
        <f t="shared" si="11"/>
        <v>-31</v>
      </c>
      <c r="S73" s="8">
        <f t="shared" si="12"/>
        <v>5</v>
      </c>
      <c r="T73" s="8">
        <v>150</v>
      </c>
      <c r="V73">
        <f t="shared" si="14"/>
        <v>5</v>
      </c>
      <c r="W73">
        <f t="shared" si="15"/>
        <v>149.91664350564949</v>
      </c>
      <c r="X73">
        <f t="shared" si="16"/>
        <v>150</v>
      </c>
      <c r="Y73">
        <f t="shared" si="17"/>
        <v>3.3351867298253506E-2</v>
      </c>
    </row>
    <row r="74" spans="1:28" x14ac:dyDescent="0.2">
      <c r="A74" s="8" t="s">
        <v>43</v>
      </c>
      <c r="B74" s="8" t="s">
        <v>30</v>
      </c>
      <c r="C74" s="8" t="s">
        <v>30</v>
      </c>
      <c r="D74" s="8" t="s">
        <v>32</v>
      </c>
      <c r="E74" s="8" t="s">
        <v>35</v>
      </c>
      <c r="F74" s="8">
        <v>55.733423000000002</v>
      </c>
      <c r="G74" s="8">
        <v>-133.29047</v>
      </c>
      <c r="H74" s="9">
        <v>43250</v>
      </c>
      <c r="I74" s="8">
        <v>4</v>
      </c>
      <c r="J74" s="8">
        <v>194</v>
      </c>
      <c r="K74" s="8">
        <v>-0.12</v>
      </c>
      <c r="L74" s="8">
        <f t="shared" si="13"/>
        <v>-3.6576</v>
      </c>
      <c r="M74" s="8">
        <v>230</v>
      </c>
      <c r="N74" s="8">
        <v>233</v>
      </c>
      <c r="O74" s="8"/>
      <c r="P74" s="8"/>
      <c r="Q74" s="8">
        <f t="shared" si="10"/>
        <v>-36</v>
      </c>
      <c r="R74" s="8">
        <f t="shared" si="11"/>
        <v>-39</v>
      </c>
      <c r="S74" s="8">
        <f t="shared" si="12"/>
        <v>3</v>
      </c>
      <c r="T74" s="8">
        <v>185</v>
      </c>
      <c r="V74">
        <f t="shared" si="14"/>
        <v>3</v>
      </c>
      <c r="W74">
        <f t="shared" si="15"/>
        <v>184.97567407634983</v>
      </c>
      <c r="X74">
        <f t="shared" si="16"/>
        <v>185</v>
      </c>
      <c r="Y74">
        <f t="shared" si="17"/>
        <v>1.6218348790888751E-2</v>
      </c>
    </row>
    <row r="75" spans="1:28" x14ac:dyDescent="0.2">
      <c r="A75" s="8" t="s">
        <v>43</v>
      </c>
      <c r="B75" s="8" t="s">
        <v>30</v>
      </c>
      <c r="C75" s="8" t="s">
        <v>30</v>
      </c>
      <c r="D75" s="8" t="s">
        <v>32</v>
      </c>
      <c r="E75" s="8" t="s">
        <v>35</v>
      </c>
      <c r="F75" s="8">
        <v>55.733423000000002</v>
      </c>
      <c r="G75" s="8">
        <v>-133.29047</v>
      </c>
      <c r="H75" s="9">
        <v>43250</v>
      </c>
      <c r="I75" s="8">
        <v>10</v>
      </c>
      <c r="J75" s="8">
        <v>194</v>
      </c>
      <c r="K75" s="8">
        <v>-0.12</v>
      </c>
      <c r="L75" s="8">
        <f t="shared" si="13"/>
        <v>-3.6576</v>
      </c>
      <c r="M75" s="8">
        <v>215</v>
      </c>
      <c r="N75" s="8">
        <v>227</v>
      </c>
      <c r="O75" s="8"/>
      <c r="P75" s="8"/>
      <c r="Q75" s="8">
        <f t="shared" si="10"/>
        <v>-21</v>
      </c>
      <c r="R75" s="8">
        <f t="shared" si="11"/>
        <v>-33</v>
      </c>
      <c r="S75" s="8">
        <f t="shared" si="12"/>
        <v>12</v>
      </c>
      <c r="T75" s="8">
        <v>223</v>
      </c>
      <c r="V75">
        <f t="shared" si="14"/>
        <v>12</v>
      </c>
      <c r="W75">
        <f t="shared" si="15"/>
        <v>222.6768959726177</v>
      </c>
      <c r="X75">
        <f t="shared" si="16"/>
        <v>223</v>
      </c>
      <c r="Y75">
        <f t="shared" si="17"/>
        <v>5.3889739874385646E-2</v>
      </c>
    </row>
    <row r="76" spans="1:28" x14ac:dyDescent="0.2">
      <c r="A76" s="8" t="s">
        <v>43</v>
      </c>
      <c r="B76" s="8" t="s">
        <v>30</v>
      </c>
      <c r="C76" s="8" t="s">
        <v>30</v>
      </c>
      <c r="D76" s="8" t="s">
        <v>32</v>
      </c>
      <c r="E76" s="8" t="s">
        <v>35</v>
      </c>
      <c r="F76" s="8">
        <v>55.733423000000002</v>
      </c>
      <c r="G76" s="8">
        <v>-133.29047</v>
      </c>
      <c r="H76" s="9">
        <v>43250</v>
      </c>
      <c r="I76" s="8">
        <v>8</v>
      </c>
      <c r="J76" s="8">
        <v>194</v>
      </c>
      <c r="K76" s="8">
        <v>-0.12</v>
      </c>
      <c r="L76" s="8">
        <f t="shared" si="13"/>
        <v>-3.6576</v>
      </c>
      <c r="M76" s="8">
        <v>225</v>
      </c>
      <c r="N76" s="8">
        <v>240</v>
      </c>
      <c r="O76" s="8"/>
      <c r="P76" s="8"/>
      <c r="Q76" s="8">
        <f t="shared" si="10"/>
        <v>-31</v>
      </c>
      <c r="R76" s="8">
        <f t="shared" si="11"/>
        <v>-46</v>
      </c>
      <c r="S76" s="8">
        <f t="shared" si="12"/>
        <v>15</v>
      </c>
      <c r="T76" s="8">
        <v>250</v>
      </c>
      <c r="V76">
        <f t="shared" si="14"/>
        <v>15</v>
      </c>
      <c r="W76">
        <f t="shared" si="15"/>
        <v>249.54959426935559</v>
      </c>
      <c r="X76">
        <f t="shared" si="16"/>
        <v>250</v>
      </c>
      <c r="Y76">
        <f t="shared" si="17"/>
        <v>6.0108292477564579E-2</v>
      </c>
    </row>
    <row r="77" spans="1:28" x14ac:dyDescent="0.2">
      <c r="A77" s="8" t="s">
        <v>43</v>
      </c>
      <c r="B77" s="8" t="s">
        <v>30</v>
      </c>
      <c r="C77" s="8" t="s">
        <v>30</v>
      </c>
      <c r="D77" s="8" t="s">
        <v>32</v>
      </c>
      <c r="E77" s="8" t="s">
        <v>35</v>
      </c>
      <c r="F77" s="8">
        <v>55.733423000000002</v>
      </c>
      <c r="G77" s="8">
        <v>-133.29047</v>
      </c>
      <c r="H77" s="9">
        <v>43250</v>
      </c>
      <c r="I77" s="8">
        <v>6</v>
      </c>
      <c r="J77" s="8">
        <v>194</v>
      </c>
      <c r="K77" s="8">
        <v>-0.12</v>
      </c>
      <c r="L77" s="8">
        <f t="shared" si="13"/>
        <v>-3.6576</v>
      </c>
      <c r="M77" s="8">
        <v>227</v>
      </c>
      <c r="N77" s="8">
        <v>243</v>
      </c>
      <c r="O77" s="8"/>
      <c r="P77" s="8"/>
      <c r="Q77" s="8">
        <f t="shared" si="10"/>
        <v>-33</v>
      </c>
      <c r="R77" s="8">
        <f t="shared" si="11"/>
        <v>-49</v>
      </c>
      <c r="S77" s="8">
        <f t="shared" si="12"/>
        <v>16</v>
      </c>
      <c r="T77" s="8">
        <v>330</v>
      </c>
      <c r="V77">
        <f t="shared" si="14"/>
        <v>16</v>
      </c>
      <c r="W77">
        <f t="shared" si="15"/>
        <v>329.61189298931555</v>
      </c>
      <c r="X77">
        <f t="shared" si="16"/>
        <v>330</v>
      </c>
      <c r="Y77">
        <f t="shared" si="17"/>
        <v>4.8541937776858807E-2</v>
      </c>
    </row>
    <row r="78" spans="1:28" x14ac:dyDescent="0.2">
      <c r="A78" s="8" t="s">
        <v>43</v>
      </c>
      <c r="B78" s="8" t="s">
        <v>30</v>
      </c>
      <c r="C78" s="8" t="s">
        <v>30</v>
      </c>
      <c r="D78" s="8" t="s">
        <v>32</v>
      </c>
      <c r="E78" s="8" t="s">
        <v>35</v>
      </c>
      <c r="F78" s="8">
        <v>55.733423000000002</v>
      </c>
      <c r="G78" s="8">
        <v>-133.29047</v>
      </c>
      <c r="H78" s="9">
        <v>43250</v>
      </c>
      <c r="I78" s="8">
        <v>1</v>
      </c>
      <c r="J78" s="8">
        <v>194</v>
      </c>
      <c r="K78" s="8">
        <v>-0.12</v>
      </c>
      <c r="L78" s="8">
        <f t="shared" si="13"/>
        <v>-3.6576</v>
      </c>
      <c r="M78" s="8">
        <v>227</v>
      </c>
      <c r="N78" s="8">
        <v>241</v>
      </c>
      <c r="O78" s="8"/>
      <c r="P78" s="8"/>
      <c r="Q78" s="8">
        <f t="shared" si="10"/>
        <v>-33</v>
      </c>
      <c r="R78" s="8">
        <f t="shared" si="11"/>
        <v>-47</v>
      </c>
      <c r="S78" s="8">
        <f t="shared" si="12"/>
        <v>14</v>
      </c>
      <c r="T78" s="8">
        <v>365</v>
      </c>
      <c r="V78">
        <f t="shared" si="14"/>
        <v>14</v>
      </c>
      <c r="W78">
        <f t="shared" si="15"/>
        <v>364.73140802513842</v>
      </c>
      <c r="X78">
        <f t="shared" si="16"/>
        <v>365</v>
      </c>
      <c r="Y78">
        <f t="shared" si="17"/>
        <v>3.8384410259055826E-2</v>
      </c>
    </row>
    <row r="79" spans="1:28" x14ac:dyDescent="0.2">
      <c r="A79" s="8" t="s">
        <v>43</v>
      </c>
      <c r="B79" s="8" t="s">
        <v>30</v>
      </c>
      <c r="C79" s="8" t="s">
        <v>30</v>
      </c>
      <c r="D79" s="8" t="s">
        <v>32</v>
      </c>
      <c r="E79" s="8" t="s">
        <v>35</v>
      </c>
      <c r="F79" s="8">
        <v>55.733423000000002</v>
      </c>
      <c r="G79" s="8">
        <v>-133.29047</v>
      </c>
      <c r="H79" s="9">
        <v>43250</v>
      </c>
      <c r="I79" s="8">
        <v>11</v>
      </c>
      <c r="J79" s="8">
        <v>194</v>
      </c>
      <c r="K79" s="8">
        <v>-0.12</v>
      </c>
      <c r="L79" s="8">
        <f t="shared" si="13"/>
        <v>-3.6576</v>
      </c>
      <c r="M79" s="8"/>
      <c r="N79" s="8"/>
      <c r="O79" s="8"/>
      <c r="P79" s="8"/>
      <c r="Q79" s="8"/>
      <c r="R79" s="8"/>
      <c r="S79" s="8"/>
      <c r="T79" s="8"/>
    </row>
    <row r="80" spans="1:28" x14ac:dyDescent="0.2">
      <c r="A80" s="8" t="s">
        <v>45</v>
      </c>
      <c r="B80" s="8" t="s">
        <v>30</v>
      </c>
      <c r="C80" s="8" t="s">
        <v>30</v>
      </c>
      <c r="D80" s="8" t="s">
        <v>26</v>
      </c>
      <c r="E80" s="8" t="s">
        <v>35</v>
      </c>
      <c r="F80" s="8">
        <v>55.889904000000001</v>
      </c>
      <c r="G80" s="8">
        <v>-133.25000600000001</v>
      </c>
      <c r="H80" s="9">
        <v>43295</v>
      </c>
      <c r="I80" s="8">
        <v>6</v>
      </c>
      <c r="J80" s="8">
        <v>245.5</v>
      </c>
      <c r="K80" s="8">
        <v>0.87</v>
      </c>
      <c r="L80" s="8">
        <f t="shared" si="13"/>
        <v>26.517600000000002</v>
      </c>
      <c r="M80" s="8">
        <v>247</v>
      </c>
      <c r="N80" s="8">
        <v>293</v>
      </c>
      <c r="O80" s="8"/>
      <c r="P80" s="8"/>
      <c r="Q80" s="8">
        <f t="shared" ref="Q80:Q111" si="18">J80-M80</f>
        <v>-1.5</v>
      </c>
      <c r="R80" s="8">
        <f t="shared" ref="R80:R111" si="19">J80-N80</f>
        <v>-47.5</v>
      </c>
      <c r="S80" s="8">
        <f t="shared" ref="S80:S111" si="20">Q80-R80</f>
        <v>46</v>
      </c>
      <c r="T80" s="8">
        <v>65</v>
      </c>
      <c r="V80">
        <f t="shared" si="14"/>
        <v>46</v>
      </c>
      <c r="W80">
        <f t="shared" si="15"/>
        <v>45.923850012820139</v>
      </c>
      <c r="X80">
        <f t="shared" si="16"/>
        <v>65</v>
      </c>
      <c r="Z80">
        <f>V80/W80</f>
        <v>1.0016581795114869</v>
      </c>
      <c r="AA80" s="10">
        <f>AVERAGE(X80:X90)</f>
        <v>527.36363636363637</v>
      </c>
      <c r="AB80" s="10">
        <f>AVERAGE(Y80:Y90)</f>
        <v>4.2759423851364046E-2</v>
      </c>
    </row>
    <row r="81" spans="1:28" x14ac:dyDescent="0.2">
      <c r="A81" s="8" t="s">
        <v>45</v>
      </c>
      <c r="B81" s="8" t="s">
        <v>30</v>
      </c>
      <c r="C81" s="8" t="s">
        <v>30</v>
      </c>
      <c r="D81" s="8" t="s">
        <v>26</v>
      </c>
      <c r="E81" s="8" t="s">
        <v>35</v>
      </c>
      <c r="F81" s="8">
        <v>55.889904000000001</v>
      </c>
      <c r="G81" s="8">
        <v>-133.25000600000001</v>
      </c>
      <c r="H81" s="9">
        <v>43295</v>
      </c>
      <c r="I81" s="8">
        <v>9</v>
      </c>
      <c r="J81" s="8">
        <v>245.5</v>
      </c>
      <c r="K81" s="8">
        <v>0.87</v>
      </c>
      <c r="L81" s="8">
        <f t="shared" si="13"/>
        <v>26.517600000000002</v>
      </c>
      <c r="M81" s="8">
        <v>312</v>
      </c>
      <c r="N81" s="8">
        <v>316</v>
      </c>
      <c r="O81" s="8"/>
      <c r="P81" s="8"/>
      <c r="Q81" s="8">
        <f t="shared" si="18"/>
        <v>-66.5</v>
      </c>
      <c r="R81" s="8">
        <f t="shared" si="19"/>
        <v>-70.5</v>
      </c>
      <c r="S81" s="8">
        <f t="shared" si="20"/>
        <v>4</v>
      </c>
      <c r="T81" s="8">
        <v>71</v>
      </c>
      <c r="V81">
        <f t="shared" si="14"/>
        <v>4</v>
      </c>
      <c r="W81">
        <f t="shared" si="15"/>
        <v>70.887234393789129</v>
      </c>
      <c r="X81">
        <f t="shared" si="16"/>
        <v>71</v>
      </c>
      <c r="Y81">
        <f t="shared" si="17"/>
        <v>5.642764926868786E-2</v>
      </c>
    </row>
    <row r="82" spans="1:28" x14ac:dyDescent="0.2">
      <c r="A82" s="8" t="s">
        <v>45</v>
      </c>
      <c r="B82" s="8" t="s">
        <v>30</v>
      </c>
      <c r="C82" s="8" t="s">
        <v>30</v>
      </c>
      <c r="D82" s="8" t="s">
        <v>26</v>
      </c>
      <c r="E82" s="8" t="s">
        <v>35</v>
      </c>
      <c r="F82" s="8">
        <v>55.889904000000001</v>
      </c>
      <c r="G82" s="8">
        <v>-133.25000600000001</v>
      </c>
      <c r="H82" s="9">
        <v>43295</v>
      </c>
      <c r="I82" s="8">
        <v>10</v>
      </c>
      <c r="J82" s="8">
        <v>245.5</v>
      </c>
      <c r="K82" s="8">
        <v>0.87</v>
      </c>
      <c r="L82" s="8">
        <f t="shared" si="13"/>
        <v>26.517600000000002</v>
      </c>
      <c r="M82" s="8">
        <v>318</v>
      </c>
      <c r="N82" s="8">
        <v>325</v>
      </c>
      <c r="O82" s="8"/>
      <c r="P82" s="8"/>
      <c r="Q82" s="8">
        <f t="shared" si="18"/>
        <v>-72.5</v>
      </c>
      <c r="R82" s="8">
        <f t="shared" si="19"/>
        <v>-79.5</v>
      </c>
      <c r="S82" s="8">
        <f t="shared" si="20"/>
        <v>7</v>
      </c>
      <c r="T82" s="8">
        <v>100</v>
      </c>
      <c r="V82">
        <f t="shared" si="14"/>
        <v>7</v>
      </c>
      <c r="W82">
        <f t="shared" si="15"/>
        <v>99.754699137434116</v>
      </c>
      <c r="X82">
        <f t="shared" si="16"/>
        <v>100</v>
      </c>
      <c r="Y82">
        <f t="shared" si="17"/>
        <v>7.0172132847154955E-2</v>
      </c>
    </row>
    <row r="83" spans="1:28" x14ac:dyDescent="0.2">
      <c r="A83" s="8" t="s">
        <v>45</v>
      </c>
      <c r="B83" s="8" t="s">
        <v>30</v>
      </c>
      <c r="C83" s="8" t="s">
        <v>30</v>
      </c>
      <c r="D83" s="8" t="s">
        <v>26</v>
      </c>
      <c r="E83" s="8" t="s">
        <v>35</v>
      </c>
      <c r="F83" s="8">
        <v>55.889904000000001</v>
      </c>
      <c r="G83" s="8">
        <v>-133.25000600000001</v>
      </c>
      <c r="H83" s="9">
        <v>43295</v>
      </c>
      <c r="I83" s="8">
        <v>7</v>
      </c>
      <c r="J83" s="8">
        <v>245.5</v>
      </c>
      <c r="K83" s="8">
        <v>0.87</v>
      </c>
      <c r="L83" s="8">
        <f t="shared" si="13"/>
        <v>26.517600000000002</v>
      </c>
      <c r="M83" s="8">
        <v>298</v>
      </c>
      <c r="N83" s="8">
        <v>307</v>
      </c>
      <c r="O83" s="8"/>
      <c r="P83" s="8"/>
      <c r="Q83" s="8">
        <f t="shared" si="18"/>
        <v>-52.5</v>
      </c>
      <c r="R83" s="8">
        <f t="shared" si="19"/>
        <v>-61.5</v>
      </c>
      <c r="S83" s="8">
        <f t="shared" si="20"/>
        <v>9</v>
      </c>
      <c r="T83" s="8">
        <v>193</v>
      </c>
      <c r="V83">
        <f t="shared" si="14"/>
        <v>9</v>
      </c>
      <c r="W83">
        <f t="shared" si="15"/>
        <v>192.79004123657424</v>
      </c>
      <c r="X83">
        <f t="shared" si="16"/>
        <v>193</v>
      </c>
      <c r="Y83">
        <f t="shared" si="17"/>
        <v>4.6682909253367641E-2</v>
      </c>
    </row>
    <row r="84" spans="1:28" x14ac:dyDescent="0.2">
      <c r="A84" s="8" t="s">
        <v>45</v>
      </c>
      <c r="B84" s="8" t="s">
        <v>30</v>
      </c>
      <c r="C84" s="8" t="s">
        <v>30</v>
      </c>
      <c r="D84" s="8" t="s">
        <v>26</v>
      </c>
      <c r="E84" s="8" t="s">
        <v>35</v>
      </c>
      <c r="F84" s="8">
        <v>55.889904000000001</v>
      </c>
      <c r="G84" s="8">
        <v>-133.25000600000001</v>
      </c>
      <c r="H84" s="9">
        <v>43295</v>
      </c>
      <c r="I84" s="8">
        <v>11</v>
      </c>
      <c r="J84" s="8">
        <v>245.5</v>
      </c>
      <c r="K84" s="8">
        <v>0.87</v>
      </c>
      <c r="L84" s="8">
        <f t="shared" si="13"/>
        <v>26.517600000000002</v>
      </c>
      <c r="M84" s="8">
        <v>311</v>
      </c>
      <c r="N84" s="8">
        <v>324</v>
      </c>
      <c r="O84" s="8"/>
      <c r="P84" s="8"/>
      <c r="Q84" s="8">
        <f t="shared" si="18"/>
        <v>-65.5</v>
      </c>
      <c r="R84" s="8">
        <f t="shared" si="19"/>
        <v>-78.5</v>
      </c>
      <c r="S84" s="8">
        <f t="shared" si="20"/>
        <v>13</v>
      </c>
      <c r="T84" s="8">
        <v>203</v>
      </c>
      <c r="V84">
        <f t="shared" si="14"/>
        <v>13</v>
      </c>
      <c r="W84">
        <f t="shared" si="15"/>
        <v>202.58331619360959</v>
      </c>
      <c r="X84">
        <f t="shared" si="16"/>
        <v>203</v>
      </c>
      <c r="Y84">
        <f t="shared" si="17"/>
        <v>6.4171128423901672E-2</v>
      </c>
    </row>
    <row r="85" spans="1:28" x14ac:dyDescent="0.2">
      <c r="A85" s="8" t="s">
        <v>45</v>
      </c>
      <c r="B85" s="8" t="s">
        <v>30</v>
      </c>
      <c r="C85" s="8" t="s">
        <v>30</v>
      </c>
      <c r="D85" s="8" t="s">
        <v>26</v>
      </c>
      <c r="E85" s="8" t="s">
        <v>35</v>
      </c>
      <c r="F85" s="8">
        <v>55.889904000000001</v>
      </c>
      <c r="G85" s="8">
        <v>-133.25000600000001</v>
      </c>
      <c r="H85" s="9">
        <v>43295</v>
      </c>
      <c r="I85" s="8">
        <v>8</v>
      </c>
      <c r="J85" s="8">
        <v>245.5</v>
      </c>
      <c r="K85" s="8">
        <v>0.87</v>
      </c>
      <c r="L85" s="8">
        <f t="shared" si="13"/>
        <v>26.517600000000002</v>
      </c>
      <c r="M85" s="8">
        <v>307</v>
      </c>
      <c r="N85" s="8">
        <v>318</v>
      </c>
      <c r="O85" s="8"/>
      <c r="P85" s="8"/>
      <c r="Q85" s="8">
        <f t="shared" si="18"/>
        <v>-61.5</v>
      </c>
      <c r="R85" s="8">
        <f t="shared" si="19"/>
        <v>-72.5</v>
      </c>
      <c r="S85" s="8">
        <f t="shared" si="20"/>
        <v>11</v>
      </c>
      <c r="T85" s="8">
        <v>300</v>
      </c>
      <c r="V85">
        <f t="shared" si="14"/>
        <v>11</v>
      </c>
      <c r="W85">
        <f t="shared" si="15"/>
        <v>299.79826550532277</v>
      </c>
      <c r="X85">
        <f t="shared" si="16"/>
        <v>300</v>
      </c>
      <c r="Y85">
        <f t="shared" si="17"/>
        <v>3.6691339696242171E-2</v>
      </c>
    </row>
    <row r="86" spans="1:28" x14ac:dyDescent="0.2">
      <c r="A86" s="8" t="s">
        <v>45</v>
      </c>
      <c r="B86" s="8" t="s">
        <v>30</v>
      </c>
      <c r="C86" s="8" t="s">
        <v>30</v>
      </c>
      <c r="D86" s="8" t="s">
        <v>26</v>
      </c>
      <c r="E86" s="8" t="s">
        <v>35</v>
      </c>
      <c r="F86" s="8">
        <v>55.889904000000001</v>
      </c>
      <c r="G86" s="8">
        <v>-133.25000600000001</v>
      </c>
      <c r="H86" s="9">
        <v>43295</v>
      </c>
      <c r="I86" s="8">
        <v>5</v>
      </c>
      <c r="J86" s="8">
        <v>245.5</v>
      </c>
      <c r="K86" s="8">
        <v>0.87</v>
      </c>
      <c r="L86" s="8">
        <f t="shared" si="13"/>
        <v>26.517600000000002</v>
      </c>
      <c r="M86" s="8">
        <v>268</v>
      </c>
      <c r="N86" s="8">
        <v>284</v>
      </c>
      <c r="O86" s="8"/>
      <c r="P86" s="8"/>
      <c r="Q86" s="8">
        <f t="shared" si="18"/>
        <v>-22.5</v>
      </c>
      <c r="R86" s="8">
        <f t="shared" si="19"/>
        <v>-38.5</v>
      </c>
      <c r="S86" s="8">
        <f t="shared" si="20"/>
        <v>16</v>
      </c>
      <c r="T86" s="8">
        <v>506</v>
      </c>
      <c r="V86">
        <f t="shared" si="14"/>
        <v>16</v>
      </c>
      <c r="W86">
        <f t="shared" si="15"/>
        <v>505.74697230927643</v>
      </c>
      <c r="X86">
        <f t="shared" si="16"/>
        <v>506</v>
      </c>
      <c r="Y86">
        <f t="shared" si="17"/>
        <v>3.1636373277615225E-2</v>
      </c>
    </row>
    <row r="87" spans="1:28" x14ac:dyDescent="0.2">
      <c r="A87" s="8" t="s">
        <v>45</v>
      </c>
      <c r="B87" s="8" t="s">
        <v>30</v>
      </c>
      <c r="C87" s="8" t="s">
        <v>30</v>
      </c>
      <c r="D87" s="8" t="s">
        <v>26</v>
      </c>
      <c r="E87" s="8" t="s">
        <v>35</v>
      </c>
      <c r="F87" s="8">
        <v>55.889904000000001</v>
      </c>
      <c r="G87" s="8">
        <v>-133.25000600000001</v>
      </c>
      <c r="H87" s="9">
        <v>43295</v>
      </c>
      <c r="I87" s="8">
        <v>4</v>
      </c>
      <c r="J87" s="8">
        <v>245.5</v>
      </c>
      <c r="K87" s="8">
        <v>0.87</v>
      </c>
      <c r="L87" s="8">
        <f t="shared" si="13"/>
        <v>26.517600000000002</v>
      </c>
      <c r="M87" s="8">
        <v>260</v>
      </c>
      <c r="N87" s="8">
        <v>281</v>
      </c>
      <c r="O87" s="8"/>
      <c r="P87" s="8"/>
      <c r="Q87" s="8">
        <f t="shared" si="18"/>
        <v>-14.5</v>
      </c>
      <c r="R87" s="8">
        <f t="shared" si="19"/>
        <v>-35.5</v>
      </c>
      <c r="S87" s="8">
        <f t="shared" si="20"/>
        <v>21</v>
      </c>
      <c r="T87" s="8">
        <v>686</v>
      </c>
      <c r="V87">
        <f t="shared" si="14"/>
        <v>21</v>
      </c>
      <c r="W87">
        <f t="shared" si="15"/>
        <v>685.67849608982192</v>
      </c>
      <c r="X87">
        <f t="shared" si="16"/>
        <v>686</v>
      </c>
      <c r="Y87">
        <f t="shared" si="17"/>
        <v>3.0626598500252601E-2</v>
      </c>
    </row>
    <row r="88" spans="1:28" x14ac:dyDescent="0.2">
      <c r="A88" s="8" t="s">
        <v>45</v>
      </c>
      <c r="B88" s="8" t="s">
        <v>30</v>
      </c>
      <c r="C88" s="8" t="s">
        <v>30</v>
      </c>
      <c r="D88" s="8" t="s">
        <v>26</v>
      </c>
      <c r="E88" s="8" t="s">
        <v>35</v>
      </c>
      <c r="F88" s="8">
        <v>55.889904000000001</v>
      </c>
      <c r="G88" s="8">
        <v>-133.25000600000001</v>
      </c>
      <c r="H88" s="9">
        <v>43295</v>
      </c>
      <c r="I88" s="8">
        <v>1</v>
      </c>
      <c r="J88" s="8">
        <v>245.5</v>
      </c>
      <c r="K88" s="8">
        <v>0.87</v>
      </c>
      <c r="L88" s="8">
        <f t="shared" si="13"/>
        <v>26.517600000000002</v>
      </c>
      <c r="M88" s="8">
        <v>261</v>
      </c>
      <c r="N88" s="8">
        <v>297</v>
      </c>
      <c r="O88" s="8"/>
      <c r="P88" s="8"/>
      <c r="Q88" s="8">
        <f t="shared" si="18"/>
        <v>-15.5</v>
      </c>
      <c r="R88" s="8">
        <f t="shared" si="19"/>
        <v>-51.5</v>
      </c>
      <c r="S88" s="8">
        <f t="shared" si="20"/>
        <v>36</v>
      </c>
      <c r="T88" s="8">
        <v>1077</v>
      </c>
      <c r="V88">
        <f t="shared" si="14"/>
        <v>36</v>
      </c>
      <c r="W88">
        <f t="shared" si="15"/>
        <v>1076.3981605335453</v>
      </c>
      <c r="X88">
        <f t="shared" si="16"/>
        <v>1077</v>
      </c>
      <c r="Y88">
        <f t="shared" si="17"/>
        <v>3.3444873207657329E-2</v>
      </c>
    </row>
    <row r="89" spans="1:28" x14ac:dyDescent="0.2">
      <c r="A89" s="8" t="s">
        <v>45</v>
      </c>
      <c r="B89" s="8" t="s">
        <v>30</v>
      </c>
      <c r="C89" s="8" t="s">
        <v>30</v>
      </c>
      <c r="D89" s="8" t="s">
        <v>26</v>
      </c>
      <c r="E89" s="8" t="s">
        <v>35</v>
      </c>
      <c r="F89" s="8">
        <v>55.889904000000001</v>
      </c>
      <c r="G89" s="8">
        <v>-133.25000600000001</v>
      </c>
      <c r="H89" s="9">
        <v>43295</v>
      </c>
      <c r="I89" s="8">
        <v>3</v>
      </c>
      <c r="J89" s="8">
        <v>245.5</v>
      </c>
      <c r="K89" s="8">
        <v>0.87</v>
      </c>
      <c r="L89" s="8">
        <f t="shared" si="13"/>
        <v>26.517600000000002</v>
      </c>
      <c r="M89" s="8">
        <v>243</v>
      </c>
      <c r="N89" s="8">
        <v>280</v>
      </c>
      <c r="O89" s="8"/>
      <c r="P89" s="8"/>
      <c r="Q89" s="8">
        <f t="shared" si="18"/>
        <v>2.5</v>
      </c>
      <c r="R89" s="8">
        <f t="shared" si="19"/>
        <v>-34.5</v>
      </c>
      <c r="S89" s="8">
        <f t="shared" si="20"/>
        <v>37</v>
      </c>
      <c r="T89" s="8">
        <v>1263</v>
      </c>
      <c r="V89">
        <f t="shared" si="14"/>
        <v>37</v>
      </c>
      <c r="W89">
        <f t="shared" si="15"/>
        <v>1262.4579200908045</v>
      </c>
      <c r="X89">
        <f t="shared" si="16"/>
        <v>1263</v>
      </c>
      <c r="Y89">
        <f t="shared" si="17"/>
        <v>2.9307907543832203E-2</v>
      </c>
    </row>
    <row r="90" spans="1:28" x14ac:dyDescent="0.2">
      <c r="A90" s="8" t="s">
        <v>45</v>
      </c>
      <c r="B90" s="8" t="s">
        <v>30</v>
      </c>
      <c r="C90" s="8" t="s">
        <v>30</v>
      </c>
      <c r="D90" s="8" t="s">
        <v>26</v>
      </c>
      <c r="E90" s="8" t="s">
        <v>35</v>
      </c>
      <c r="F90" s="8">
        <v>55.889904000000001</v>
      </c>
      <c r="G90" s="8">
        <v>-133.25000600000001</v>
      </c>
      <c r="H90" s="9">
        <v>43295</v>
      </c>
      <c r="I90" s="8">
        <v>2</v>
      </c>
      <c r="J90" s="8">
        <v>245.5</v>
      </c>
      <c r="K90" s="8">
        <v>0.87</v>
      </c>
      <c r="L90" s="8">
        <f t="shared" si="13"/>
        <v>26.517600000000002</v>
      </c>
      <c r="M90" s="8">
        <v>244</v>
      </c>
      <c r="N90" s="8">
        <v>282</v>
      </c>
      <c r="O90" s="8"/>
      <c r="P90" s="8"/>
      <c r="Q90" s="8">
        <f t="shared" si="18"/>
        <v>1.5</v>
      </c>
      <c r="R90" s="8">
        <f t="shared" si="19"/>
        <v>-36.5</v>
      </c>
      <c r="S90" s="8">
        <f t="shared" si="20"/>
        <v>38</v>
      </c>
      <c r="T90" s="8">
        <v>1337</v>
      </c>
      <c r="V90">
        <f t="shared" si="14"/>
        <v>38</v>
      </c>
      <c r="W90">
        <f t="shared" si="15"/>
        <v>1336.4598759409128</v>
      </c>
      <c r="X90">
        <f t="shared" si="16"/>
        <v>1337</v>
      </c>
      <c r="Y90">
        <f t="shared" si="17"/>
        <v>2.8433326494928791E-2</v>
      </c>
    </row>
    <row r="91" spans="1:28" x14ac:dyDescent="0.2">
      <c r="A91" s="8" t="s">
        <v>51</v>
      </c>
      <c r="B91" s="8" t="s">
        <v>30</v>
      </c>
      <c r="C91" s="8" t="s">
        <v>30</v>
      </c>
      <c r="D91" s="8" t="s">
        <v>32</v>
      </c>
      <c r="E91" s="8" t="s">
        <v>33</v>
      </c>
      <c r="F91" s="8">
        <v>55.714689</v>
      </c>
      <c r="G91" s="8">
        <v>-133.358474</v>
      </c>
      <c r="H91" s="9">
        <v>43253</v>
      </c>
      <c r="I91" s="8">
        <v>1</v>
      </c>
      <c r="J91" s="8">
        <v>335.81818179999999</v>
      </c>
      <c r="K91" s="8">
        <v>1.87</v>
      </c>
      <c r="L91" s="8">
        <f t="shared" si="13"/>
        <v>56.997600000000006</v>
      </c>
      <c r="M91" s="8">
        <v>405</v>
      </c>
      <c r="N91" s="8">
        <v>411</v>
      </c>
      <c r="O91" s="8"/>
      <c r="P91" s="8"/>
      <c r="Q91" s="8">
        <f t="shared" si="18"/>
        <v>-69.181818200000009</v>
      </c>
      <c r="R91" s="8">
        <f t="shared" si="19"/>
        <v>-75.181818200000009</v>
      </c>
      <c r="S91" s="8">
        <f t="shared" si="20"/>
        <v>6</v>
      </c>
      <c r="T91" s="8">
        <v>93</v>
      </c>
      <c r="V91">
        <f t="shared" si="14"/>
        <v>6</v>
      </c>
      <c r="W91">
        <f t="shared" si="15"/>
        <v>92.806249789548119</v>
      </c>
      <c r="X91">
        <f t="shared" si="16"/>
        <v>93</v>
      </c>
      <c r="Y91">
        <f t="shared" si="17"/>
        <v>6.4650818383523587E-2</v>
      </c>
      <c r="AA91">
        <f>AVERAGE(X91:X101)</f>
        <v>761.63636363636363</v>
      </c>
      <c r="AB91">
        <f>AVERAGE(Y91:Y101)</f>
        <v>5.5890384104785092E-2</v>
      </c>
    </row>
    <row r="92" spans="1:28" x14ac:dyDescent="0.2">
      <c r="A92" s="8" t="s">
        <v>51</v>
      </c>
      <c r="B92" s="8" t="s">
        <v>30</v>
      </c>
      <c r="C92" s="8" t="s">
        <v>30</v>
      </c>
      <c r="D92" s="8" t="s">
        <v>32</v>
      </c>
      <c r="E92" s="8" t="s">
        <v>33</v>
      </c>
      <c r="F92" s="8">
        <v>55.714689</v>
      </c>
      <c r="G92" s="8">
        <v>-133.358474</v>
      </c>
      <c r="H92" s="9">
        <v>43253</v>
      </c>
      <c r="I92" s="8">
        <v>9</v>
      </c>
      <c r="J92" s="8">
        <v>335.81818179999999</v>
      </c>
      <c r="K92" s="8">
        <v>1.87</v>
      </c>
      <c r="L92" s="8">
        <f t="shared" si="13"/>
        <v>56.997600000000006</v>
      </c>
      <c r="M92" s="8">
        <v>402</v>
      </c>
      <c r="N92" s="8">
        <v>407</v>
      </c>
      <c r="O92" s="8"/>
      <c r="P92" s="8"/>
      <c r="Q92" s="8">
        <f t="shared" si="18"/>
        <v>-66.181818200000009</v>
      </c>
      <c r="R92" s="8">
        <f t="shared" si="19"/>
        <v>-71.181818200000009</v>
      </c>
      <c r="S92" s="8">
        <f t="shared" si="20"/>
        <v>5</v>
      </c>
      <c r="T92" s="8">
        <v>120</v>
      </c>
      <c r="V92">
        <f t="shared" si="14"/>
        <v>5</v>
      </c>
      <c r="W92">
        <f t="shared" si="15"/>
        <v>119.89578808281799</v>
      </c>
      <c r="X92">
        <f t="shared" si="16"/>
        <v>120</v>
      </c>
      <c r="Y92">
        <f t="shared" si="17"/>
        <v>4.1702882811414953E-2</v>
      </c>
    </row>
    <row r="93" spans="1:28" x14ac:dyDescent="0.2">
      <c r="A93" s="8" t="s">
        <v>51</v>
      </c>
      <c r="B93" s="8" t="s">
        <v>30</v>
      </c>
      <c r="C93" s="8" t="s">
        <v>30</v>
      </c>
      <c r="D93" s="8" t="s">
        <v>32</v>
      </c>
      <c r="E93" s="8" t="s">
        <v>33</v>
      </c>
      <c r="F93" s="8">
        <v>55.714689</v>
      </c>
      <c r="G93" s="8">
        <v>-133.358474</v>
      </c>
      <c r="H93" s="9">
        <v>43253</v>
      </c>
      <c r="I93" s="8">
        <v>3</v>
      </c>
      <c r="J93" s="8">
        <v>335.81818179999999</v>
      </c>
      <c r="K93" s="8">
        <v>1.87</v>
      </c>
      <c r="L93" s="8">
        <f t="shared" si="13"/>
        <v>56.997600000000006</v>
      </c>
      <c r="M93" s="8">
        <v>394</v>
      </c>
      <c r="N93" s="8">
        <v>408</v>
      </c>
      <c r="O93" s="8"/>
      <c r="P93" s="8"/>
      <c r="Q93" s="8">
        <f t="shared" si="18"/>
        <v>-58.181818200000009</v>
      </c>
      <c r="R93" s="8">
        <f t="shared" si="19"/>
        <v>-72.181818200000009</v>
      </c>
      <c r="S93" s="8">
        <f t="shared" si="20"/>
        <v>14</v>
      </c>
      <c r="T93" s="8">
        <v>160</v>
      </c>
      <c r="V93">
        <f t="shared" si="14"/>
        <v>14</v>
      </c>
      <c r="W93">
        <f t="shared" si="15"/>
        <v>159.38632312717425</v>
      </c>
      <c r="X93">
        <f t="shared" si="16"/>
        <v>160</v>
      </c>
      <c r="Y93">
        <f t="shared" si="17"/>
        <v>8.7836896700536904E-2</v>
      </c>
    </row>
    <row r="94" spans="1:28" x14ac:dyDescent="0.2">
      <c r="A94" s="8" t="s">
        <v>51</v>
      </c>
      <c r="B94" s="8" t="s">
        <v>30</v>
      </c>
      <c r="C94" s="8" t="s">
        <v>30</v>
      </c>
      <c r="D94" s="8" t="s">
        <v>32</v>
      </c>
      <c r="E94" s="8" t="s">
        <v>33</v>
      </c>
      <c r="F94" s="8">
        <v>55.714689</v>
      </c>
      <c r="G94" s="8">
        <v>-133.358474</v>
      </c>
      <c r="H94" s="9">
        <v>43253</v>
      </c>
      <c r="I94" s="8">
        <v>2</v>
      </c>
      <c r="J94" s="8">
        <v>335.81818179999999</v>
      </c>
      <c r="K94" s="8">
        <v>1.87</v>
      </c>
      <c r="L94" s="8">
        <f t="shared" si="13"/>
        <v>56.997600000000006</v>
      </c>
      <c r="M94" s="8">
        <v>403</v>
      </c>
      <c r="N94" s="8">
        <v>420</v>
      </c>
      <c r="O94" s="8"/>
      <c r="P94" s="8"/>
      <c r="Q94" s="8">
        <f t="shared" si="18"/>
        <v>-67.181818200000009</v>
      </c>
      <c r="R94" s="8">
        <f t="shared" si="19"/>
        <v>-84.181818200000009</v>
      </c>
      <c r="S94" s="8">
        <f t="shared" si="20"/>
        <v>17</v>
      </c>
      <c r="T94" s="8">
        <v>175</v>
      </c>
      <c r="V94">
        <f t="shared" si="14"/>
        <v>17</v>
      </c>
      <c r="W94">
        <f t="shared" si="15"/>
        <v>174.17232845661792</v>
      </c>
      <c r="X94">
        <f t="shared" si="16"/>
        <v>175</v>
      </c>
      <c r="Y94">
        <f t="shared" si="17"/>
        <v>9.7604482587107896E-2</v>
      </c>
    </row>
    <row r="95" spans="1:28" x14ac:dyDescent="0.2">
      <c r="A95" s="8" t="s">
        <v>51</v>
      </c>
      <c r="B95" s="8" t="s">
        <v>30</v>
      </c>
      <c r="C95" s="8" t="s">
        <v>30</v>
      </c>
      <c r="D95" s="8" t="s">
        <v>32</v>
      </c>
      <c r="E95" s="8" t="s">
        <v>33</v>
      </c>
      <c r="F95" s="8">
        <v>55.714689</v>
      </c>
      <c r="G95" s="8">
        <v>-133.358474</v>
      </c>
      <c r="H95" s="9">
        <v>43253</v>
      </c>
      <c r="I95" s="8">
        <v>4</v>
      </c>
      <c r="J95" s="8">
        <v>335.81818179999999</v>
      </c>
      <c r="K95" s="8">
        <v>1.87</v>
      </c>
      <c r="L95" s="8">
        <f t="shared" si="13"/>
        <v>56.997600000000006</v>
      </c>
      <c r="M95" s="8">
        <v>384</v>
      </c>
      <c r="N95" s="8">
        <v>413</v>
      </c>
      <c r="O95" s="8"/>
      <c r="P95" s="8"/>
      <c r="Q95" s="8">
        <f t="shared" si="18"/>
        <v>-48.181818200000009</v>
      </c>
      <c r="R95" s="8">
        <f t="shared" si="19"/>
        <v>-77.181818200000009</v>
      </c>
      <c r="S95" s="8">
        <f t="shared" si="20"/>
        <v>29</v>
      </c>
      <c r="T95" s="8">
        <v>400</v>
      </c>
      <c r="V95">
        <f t="shared" si="14"/>
        <v>29</v>
      </c>
      <c r="W95">
        <f t="shared" si="15"/>
        <v>398.9473649493126</v>
      </c>
      <c r="X95">
        <f t="shared" si="16"/>
        <v>400</v>
      </c>
      <c r="Y95">
        <f t="shared" si="17"/>
        <v>7.2691293508567303E-2</v>
      </c>
    </row>
    <row r="96" spans="1:28" x14ac:dyDescent="0.2">
      <c r="A96" s="8" t="s">
        <v>51</v>
      </c>
      <c r="B96" s="8" t="s">
        <v>30</v>
      </c>
      <c r="C96" s="8" t="s">
        <v>30</v>
      </c>
      <c r="D96" s="8" t="s">
        <v>32</v>
      </c>
      <c r="E96" s="8" t="s">
        <v>33</v>
      </c>
      <c r="F96" s="8">
        <v>55.714689</v>
      </c>
      <c r="G96" s="8">
        <v>-133.358474</v>
      </c>
      <c r="H96" s="9">
        <v>43253</v>
      </c>
      <c r="I96" s="8">
        <v>8</v>
      </c>
      <c r="J96" s="8">
        <v>335.81818179999999</v>
      </c>
      <c r="K96" s="8">
        <v>1.87</v>
      </c>
      <c r="L96" s="8">
        <f t="shared" si="13"/>
        <v>56.997600000000006</v>
      </c>
      <c r="M96" s="8">
        <v>397</v>
      </c>
      <c r="N96" s="8">
        <v>420</v>
      </c>
      <c r="O96" s="8"/>
      <c r="P96" s="8"/>
      <c r="Q96" s="8">
        <f t="shared" si="18"/>
        <v>-61.181818200000009</v>
      </c>
      <c r="R96" s="8">
        <f t="shared" si="19"/>
        <v>-84.181818200000009</v>
      </c>
      <c r="S96" s="8">
        <f t="shared" si="20"/>
        <v>23</v>
      </c>
      <c r="T96" s="8">
        <v>485</v>
      </c>
      <c r="V96">
        <f t="shared" si="14"/>
        <v>23</v>
      </c>
      <c r="W96">
        <f t="shared" si="15"/>
        <v>484.45433221305802</v>
      </c>
      <c r="X96">
        <f t="shared" si="16"/>
        <v>485</v>
      </c>
      <c r="Y96">
        <f t="shared" si="17"/>
        <v>4.7476095207844765E-2</v>
      </c>
    </row>
    <row r="97" spans="1:28" x14ac:dyDescent="0.2">
      <c r="A97" s="8" t="s">
        <v>51</v>
      </c>
      <c r="B97" s="8" t="s">
        <v>30</v>
      </c>
      <c r="C97" s="8" t="s">
        <v>30</v>
      </c>
      <c r="D97" s="8" t="s">
        <v>32</v>
      </c>
      <c r="E97" s="8" t="s">
        <v>33</v>
      </c>
      <c r="F97" s="8">
        <v>55.714689</v>
      </c>
      <c r="G97" s="8">
        <v>-133.358474</v>
      </c>
      <c r="H97" s="9">
        <v>43253</v>
      </c>
      <c r="I97" s="8">
        <v>5</v>
      </c>
      <c r="J97" s="8">
        <v>335.81818179999999</v>
      </c>
      <c r="K97" s="8">
        <v>1.87</v>
      </c>
      <c r="L97" s="8">
        <f t="shared" si="13"/>
        <v>56.997600000000006</v>
      </c>
      <c r="M97" s="8">
        <v>365</v>
      </c>
      <c r="N97" s="8">
        <v>430</v>
      </c>
      <c r="O97" s="8"/>
      <c r="P97" s="8"/>
      <c r="Q97" s="8">
        <f t="shared" si="18"/>
        <v>-29.181818200000009</v>
      </c>
      <c r="R97" s="8">
        <f t="shared" si="19"/>
        <v>-94.181818200000009</v>
      </c>
      <c r="S97" s="8">
        <f t="shared" si="20"/>
        <v>65</v>
      </c>
      <c r="T97" s="8">
        <v>1050</v>
      </c>
      <c r="V97">
        <f t="shared" si="14"/>
        <v>65</v>
      </c>
      <c r="W97">
        <f t="shared" si="15"/>
        <v>1047.9861640308043</v>
      </c>
      <c r="X97">
        <f t="shared" si="16"/>
        <v>1050</v>
      </c>
      <c r="Y97">
        <f t="shared" si="17"/>
        <v>6.2023719616673682E-2</v>
      </c>
    </row>
    <row r="98" spans="1:28" x14ac:dyDescent="0.2">
      <c r="A98" s="8" t="s">
        <v>51</v>
      </c>
      <c r="B98" s="8" t="s">
        <v>30</v>
      </c>
      <c r="C98" s="8" t="s">
        <v>30</v>
      </c>
      <c r="D98" s="8" t="s">
        <v>32</v>
      </c>
      <c r="E98" s="8" t="s">
        <v>33</v>
      </c>
      <c r="F98" s="8">
        <v>55.714689</v>
      </c>
      <c r="G98" s="8">
        <v>-133.358474</v>
      </c>
      <c r="H98" s="9">
        <v>43253</v>
      </c>
      <c r="I98" s="8">
        <v>7</v>
      </c>
      <c r="J98" s="8">
        <v>335.81818179999999</v>
      </c>
      <c r="K98" s="8">
        <v>1.87</v>
      </c>
      <c r="L98" s="8">
        <f t="shared" si="13"/>
        <v>56.997600000000006</v>
      </c>
      <c r="M98" s="8">
        <v>373</v>
      </c>
      <c r="N98" s="8">
        <v>422</v>
      </c>
      <c r="O98" s="8"/>
      <c r="P98" s="8"/>
      <c r="Q98" s="8">
        <f t="shared" si="18"/>
        <v>-37.181818200000009</v>
      </c>
      <c r="R98" s="8">
        <f t="shared" si="19"/>
        <v>-86.181818200000009</v>
      </c>
      <c r="S98" s="8">
        <f t="shared" si="20"/>
        <v>49</v>
      </c>
      <c r="T98" s="8">
        <v>1150</v>
      </c>
      <c r="V98">
        <f t="shared" si="14"/>
        <v>49</v>
      </c>
      <c r="W98">
        <f t="shared" si="15"/>
        <v>1148.9556127196558</v>
      </c>
      <c r="X98">
        <f t="shared" si="16"/>
        <v>1150</v>
      </c>
      <c r="Y98">
        <f t="shared" si="17"/>
        <v>4.264742646063905E-2</v>
      </c>
    </row>
    <row r="99" spans="1:28" x14ac:dyDescent="0.2">
      <c r="A99" s="8" t="s">
        <v>51</v>
      </c>
      <c r="B99" s="8" t="s">
        <v>30</v>
      </c>
      <c r="C99" s="8" t="s">
        <v>30</v>
      </c>
      <c r="D99" s="8" t="s">
        <v>32</v>
      </c>
      <c r="E99" s="8" t="s">
        <v>33</v>
      </c>
      <c r="F99" s="8">
        <v>55.714689</v>
      </c>
      <c r="G99" s="8">
        <v>-133.358474</v>
      </c>
      <c r="H99" s="9">
        <v>43253</v>
      </c>
      <c r="I99" s="8">
        <v>6</v>
      </c>
      <c r="J99" s="8">
        <v>335.81818179999999</v>
      </c>
      <c r="K99" s="8">
        <v>1.87</v>
      </c>
      <c r="L99" s="8">
        <f t="shared" si="13"/>
        <v>56.997600000000006</v>
      </c>
      <c r="M99" s="8">
        <v>362</v>
      </c>
      <c r="N99" s="8">
        <v>424</v>
      </c>
      <c r="O99" s="8"/>
      <c r="P99" s="8"/>
      <c r="Q99" s="8">
        <f t="shared" si="18"/>
        <v>-26.181818200000009</v>
      </c>
      <c r="R99" s="8">
        <f t="shared" si="19"/>
        <v>-88.181818200000009</v>
      </c>
      <c r="S99" s="8">
        <f t="shared" si="20"/>
        <v>62</v>
      </c>
      <c r="T99" s="8">
        <v>1311</v>
      </c>
      <c r="V99">
        <f t="shared" si="14"/>
        <v>62</v>
      </c>
      <c r="W99">
        <f t="shared" si="15"/>
        <v>1309.5331229106043</v>
      </c>
      <c r="X99">
        <f t="shared" si="16"/>
        <v>1311</v>
      </c>
      <c r="Y99">
        <f t="shared" si="17"/>
        <v>4.7345117825043706E-2</v>
      </c>
    </row>
    <row r="100" spans="1:28" x14ac:dyDescent="0.2">
      <c r="A100" s="8" t="s">
        <v>51</v>
      </c>
      <c r="B100" s="8" t="s">
        <v>30</v>
      </c>
      <c r="C100" s="8" t="s">
        <v>30</v>
      </c>
      <c r="D100" s="8" t="s">
        <v>32</v>
      </c>
      <c r="E100" s="8" t="s">
        <v>33</v>
      </c>
      <c r="F100" s="8">
        <v>55.714689</v>
      </c>
      <c r="G100" s="8">
        <v>-133.358474</v>
      </c>
      <c r="H100" s="9">
        <v>43253</v>
      </c>
      <c r="I100" s="8">
        <v>11</v>
      </c>
      <c r="J100" s="8">
        <v>335.81818179999999</v>
      </c>
      <c r="K100" s="8">
        <v>1.87</v>
      </c>
      <c r="L100" s="8">
        <f t="shared" si="13"/>
        <v>56.997600000000006</v>
      </c>
      <c r="M100" s="8">
        <v>388</v>
      </c>
      <c r="N100" s="8">
        <v>431</v>
      </c>
      <c r="O100" s="8"/>
      <c r="P100" s="8"/>
      <c r="Q100" s="8">
        <f t="shared" si="18"/>
        <v>-52.181818200000009</v>
      </c>
      <c r="R100" s="8">
        <f t="shared" si="19"/>
        <v>-95.181818200000009</v>
      </c>
      <c r="S100" s="8">
        <f t="shared" si="20"/>
        <v>43</v>
      </c>
      <c r="T100" s="8">
        <v>1620</v>
      </c>
      <c r="V100">
        <f t="shared" si="14"/>
        <v>43</v>
      </c>
      <c r="W100">
        <f t="shared" si="15"/>
        <v>1619.4292204353978</v>
      </c>
      <c r="X100">
        <f t="shared" si="16"/>
        <v>1620</v>
      </c>
      <c r="Y100">
        <f t="shared" si="17"/>
        <v>2.655256522322048E-2</v>
      </c>
    </row>
    <row r="101" spans="1:28" x14ac:dyDescent="0.2">
      <c r="A101" s="8" t="s">
        <v>51</v>
      </c>
      <c r="B101" s="8" t="s">
        <v>30</v>
      </c>
      <c r="C101" s="8" t="s">
        <v>30</v>
      </c>
      <c r="D101" s="8" t="s">
        <v>32</v>
      </c>
      <c r="E101" s="8" t="s">
        <v>33</v>
      </c>
      <c r="F101" s="8">
        <v>55.714689</v>
      </c>
      <c r="G101" s="8">
        <v>-133.358474</v>
      </c>
      <c r="H101" s="9">
        <v>43253</v>
      </c>
      <c r="I101" s="8">
        <v>10</v>
      </c>
      <c r="J101" s="8">
        <v>335.81818179999999</v>
      </c>
      <c r="K101" s="8">
        <v>1.87</v>
      </c>
      <c r="L101" s="8">
        <f t="shared" si="13"/>
        <v>56.997600000000006</v>
      </c>
      <c r="M101" s="8">
        <v>379</v>
      </c>
      <c r="N101" s="8">
        <v>423</v>
      </c>
      <c r="O101" s="8"/>
      <c r="P101" s="8"/>
      <c r="Q101" s="8">
        <f t="shared" si="18"/>
        <v>-43.181818200000009</v>
      </c>
      <c r="R101" s="8">
        <f t="shared" si="19"/>
        <v>-87.181818200000009</v>
      </c>
      <c r="S101" s="8">
        <f t="shared" si="20"/>
        <v>44</v>
      </c>
      <c r="T101" s="8">
        <v>1814</v>
      </c>
      <c r="V101">
        <f t="shared" si="14"/>
        <v>44</v>
      </c>
      <c r="W101">
        <f t="shared" si="15"/>
        <v>1813.4662941450001</v>
      </c>
      <c r="X101">
        <f t="shared" si="16"/>
        <v>1814</v>
      </c>
      <c r="Y101">
        <f t="shared" si="17"/>
        <v>2.4262926828063712E-2</v>
      </c>
    </row>
    <row r="102" spans="1:28" x14ac:dyDescent="0.2">
      <c r="A102" s="8" t="s">
        <v>52</v>
      </c>
      <c r="B102" s="8" t="s">
        <v>30</v>
      </c>
      <c r="C102" s="8" t="s">
        <v>30</v>
      </c>
      <c r="D102" s="8" t="s">
        <v>26</v>
      </c>
      <c r="E102" s="8" t="s">
        <v>27</v>
      </c>
      <c r="F102" s="8">
        <v>55.722636999999999</v>
      </c>
      <c r="G102" s="8">
        <v>-133.32537199999999</v>
      </c>
      <c r="H102" s="9">
        <v>43281</v>
      </c>
      <c r="I102" s="8">
        <v>4</v>
      </c>
      <c r="J102" s="8">
        <v>352.33333329999999</v>
      </c>
      <c r="K102" s="8">
        <v>0.59</v>
      </c>
      <c r="L102" s="8">
        <f t="shared" si="13"/>
        <v>17.9832</v>
      </c>
      <c r="M102" s="8">
        <v>388</v>
      </c>
      <c r="N102" s="8">
        <v>394</v>
      </c>
      <c r="O102" s="8"/>
      <c r="P102" s="8"/>
      <c r="Q102" s="8">
        <f t="shared" si="18"/>
        <v>-35.666666700000007</v>
      </c>
      <c r="R102" s="8">
        <f t="shared" si="19"/>
        <v>-41.666666700000007</v>
      </c>
      <c r="S102" s="8">
        <f t="shared" si="20"/>
        <v>6</v>
      </c>
      <c r="T102" s="8">
        <v>57</v>
      </c>
      <c r="V102">
        <f t="shared" si="14"/>
        <v>6</v>
      </c>
      <c r="W102">
        <f t="shared" si="15"/>
        <v>56.683330883073552</v>
      </c>
      <c r="X102">
        <f t="shared" si="16"/>
        <v>57</v>
      </c>
      <c r="Y102">
        <f t="shared" si="17"/>
        <v>0.10585122480499264</v>
      </c>
      <c r="AA102">
        <f>AVERAGE(X102:X112)</f>
        <v>220.81818181818181</v>
      </c>
      <c r="AB102">
        <f>AVERAGE(Y102:Y112)</f>
        <v>7.4756946086585285E-2</v>
      </c>
    </row>
    <row r="103" spans="1:28" x14ac:dyDescent="0.2">
      <c r="A103" s="8" t="s">
        <v>52</v>
      </c>
      <c r="B103" s="8" t="s">
        <v>30</v>
      </c>
      <c r="C103" s="8" t="s">
        <v>30</v>
      </c>
      <c r="D103" s="8" t="s">
        <v>26</v>
      </c>
      <c r="E103" s="8" t="s">
        <v>27</v>
      </c>
      <c r="F103" s="8">
        <v>55.722636999999999</v>
      </c>
      <c r="G103" s="8">
        <v>-133.32537199999999</v>
      </c>
      <c r="H103" s="9">
        <v>43281</v>
      </c>
      <c r="I103" s="8">
        <v>11</v>
      </c>
      <c r="J103" s="8">
        <v>352.33333329999999</v>
      </c>
      <c r="K103" s="8">
        <v>0.59</v>
      </c>
      <c r="L103" s="8">
        <f t="shared" si="13"/>
        <v>17.9832</v>
      </c>
      <c r="M103" s="8">
        <v>383</v>
      </c>
      <c r="N103" s="8">
        <v>389</v>
      </c>
      <c r="O103" s="8"/>
      <c r="P103" s="8"/>
      <c r="Q103" s="8">
        <f t="shared" si="18"/>
        <v>-30.666666700000007</v>
      </c>
      <c r="R103" s="8">
        <f t="shared" si="19"/>
        <v>-36.666666700000007</v>
      </c>
      <c r="S103" s="8">
        <f t="shared" si="20"/>
        <v>6</v>
      </c>
      <c r="T103" s="8">
        <v>75</v>
      </c>
      <c r="V103">
        <f t="shared" si="14"/>
        <v>6</v>
      </c>
      <c r="W103">
        <f t="shared" si="15"/>
        <v>74.759614766262672</v>
      </c>
      <c r="X103">
        <f t="shared" si="16"/>
        <v>75</v>
      </c>
      <c r="Y103">
        <f t="shared" si="17"/>
        <v>8.0257235390512799E-2</v>
      </c>
    </row>
    <row r="104" spans="1:28" x14ac:dyDescent="0.2">
      <c r="A104" s="8" t="s">
        <v>52</v>
      </c>
      <c r="B104" s="8" t="s">
        <v>30</v>
      </c>
      <c r="C104" s="8" t="s">
        <v>30</v>
      </c>
      <c r="D104" s="8" t="s">
        <v>26</v>
      </c>
      <c r="E104" s="8" t="s">
        <v>27</v>
      </c>
      <c r="F104" s="8">
        <v>55.722636999999999</v>
      </c>
      <c r="G104" s="8">
        <v>-133.32537199999999</v>
      </c>
      <c r="H104" s="9">
        <v>43281</v>
      </c>
      <c r="I104" s="8">
        <v>6</v>
      </c>
      <c r="J104" s="8">
        <v>352.33333329999999</v>
      </c>
      <c r="K104" s="8">
        <v>0.59</v>
      </c>
      <c r="L104" s="8">
        <f t="shared" si="13"/>
        <v>17.9832</v>
      </c>
      <c r="M104" s="8">
        <v>387</v>
      </c>
      <c r="N104" s="8">
        <v>394</v>
      </c>
      <c r="O104" s="8"/>
      <c r="P104" s="8"/>
      <c r="Q104" s="8">
        <f t="shared" si="18"/>
        <v>-34.666666700000007</v>
      </c>
      <c r="R104" s="8">
        <f t="shared" si="19"/>
        <v>-41.666666700000007</v>
      </c>
      <c r="S104" s="8">
        <f t="shared" si="20"/>
        <v>7</v>
      </c>
      <c r="T104" s="8">
        <v>126</v>
      </c>
      <c r="V104">
        <f t="shared" si="14"/>
        <v>7</v>
      </c>
      <c r="W104">
        <f t="shared" si="15"/>
        <v>125.80540528928</v>
      </c>
      <c r="X104">
        <f t="shared" si="16"/>
        <v>126</v>
      </c>
      <c r="Y104">
        <f t="shared" si="17"/>
        <v>5.5641488407465724E-2</v>
      </c>
    </row>
    <row r="105" spans="1:28" x14ac:dyDescent="0.2">
      <c r="A105" s="8" t="s">
        <v>52</v>
      </c>
      <c r="B105" s="8" t="s">
        <v>30</v>
      </c>
      <c r="C105" s="8" t="s">
        <v>30</v>
      </c>
      <c r="D105" s="8" t="s">
        <v>26</v>
      </c>
      <c r="E105" s="8" t="s">
        <v>27</v>
      </c>
      <c r="F105" s="8">
        <v>55.722636999999999</v>
      </c>
      <c r="G105" s="8">
        <v>-133.32537199999999</v>
      </c>
      <c r="H105" s="9">
        <v>43281</v>
      </c>
      <c r="I105" s="8">
        <v>1</v>
      </c>
      <c r="J105" s="8">
        <v>352.33333329999999</v>
      </c>
      <c r="K105" s="8">
        <v>0.59</v>
      </c>
      <c r="L105" s="8">
        <f t="shared" si="13"/>
        <v>17.9832</v>
      </c>
      <c r="M105" s="8">
        <v>379</v>
      </c>
      <c r="N105" s="8">
        <v>390</v>
      </c>
      <c r="O105" s="8"/>
      <c r="P105" s="8"/>
      <c r="Q105" s="8">
        <f t="shared" si="18"/>
        <v>-26.666666700000007</v>
      </c>
      <c r="R105" s="8">
        <f t="shared" si="19"/>
        <v>-37.666666700000007</v>
      </c>
      <c r="S105" s="8">
        <f t="shared" si="20"/>
        <v>11</v>
      </c>
      <c r="T105" s="8">
        <v>160</v>
      </c>
      <c r="V105">
        <f t="shared" si="14"/>
        <v>11</v>
      </c>
      <c r="W105">
        <f t="shared" si="15"/>
        <v>159.62142713307634</v>
      </c>
      <c r="X105">
        <f t="shared" si="16"/>
        <v>160</v>
      </c>
      <c r="Y105">
        <f t="shared" si="17"/>
        <v>6.8913053827223986E-2</v>
      </c>
    </row>
    <row r="106" spans="1:28" x14ac:dyDescent="0.2">
      <c r="A106" s="8" t="s">
        <v>52</v>
      </c>
      <c r="B106" s="8" t="s">
        <v>30</v>
      </c>
      <c r="C106" s="8" t="s">
        <v>30</v>
      </c>
      <c r="D106" s="8" t="s">
        <v>26</v>
      </c>
      <c r="E106" s="8" t="s">
        <v>27</v>
      </c>
      <c r="F106" s="8">
        <v>55.722636999999999</v>
      </c>
      <c r="G106" s="8">
        <v>-133.32537199999999</v>
      </c>
      <c r="H106" s="9">
        <v>43281</v>
      </c>
      <c r="I106" s="8">
        <v>10</v>
      </c>
      <c r="J106" s="8">
        <v>352.33333329999999</v>
      </c>
      <c r="K106" s="8">
        <v>0.59</v>
      </c>
      <c r="L106" s="8">
        <f t="shared" si="13"/>
        <v>17.9832</v>
      </c>
      <c r="M106" s="8">
        <v>382</v>
      </c>
      <c r="N106" s="8">
        <v>396</v>
      </c>
      <c r="O106" s="8"/>
      <c r="P106" s="8"/>
      <c r="Q106" s="8">
        <f t="shared" si="18"/>
        <v>-29.666666700000007</v>
      </c>
      <c r="R106" s="8">
        <f t="shared" si="19"/>
        <v>-43.666666700000007</v>
      </c>
      <c r="S106" s="8">
        <f t="shared" si="20"/>
        <v>14</v>
      </c>
      <c r="T106" s="8">
        <v>192</v>
      </c>
      <c r="V106">
        <f t="shared" si="14"/>
        <v>14</v>
      </c>
      <c r="W106">
        <f t="shared" si="15"/>
        <v>191.48890307273683</v>
      </c>
      <c r="X106">
        <f t="shared" si="16"/>
        <v>192</v>
      </c>
      <c r="Y106">
        <f t="shared" si="17"/>
        <v>7.3111286217364332E-2</v>
      </c>
    </row>
    <row r="107" spans="1:28" x14ac:dyDescent="0.2">
      <c r="A107" s="8" t="s">
        <v>52</v>
      </c>
      <c r="B107" s="8" t="s">
        <v>30</v>
      </c>
      <c r="C107" s="8" t="s">
        <v>30</v>
      </c>
      <c r="D107" s="8" t="s">
        <v>26</v>
      </c>
      <c r="E107" s="8" t="s">
        <v>27</v>
      </c>
      <c r="F107" s="8">
        <v>55.722636999999999</v>
      </c>
      <c r="G107" s="8">
        <v>-133.32537199999999</v>
      </c>
      <c r="H107" s="9">
        <v>43281</v>
      </c>
      <c r="I107" s="8">
        <v>7</v>
      </c>
      <c r="J107" s="8">
        <v>352.33333329999999</v>
      </c>
      <c r="K107" s="8">
        <v>0.59</v>
      </c>
      <c r="L107" s="8">
        <f t="shared" si="13"/>
        <v>17.9832</v>
      </c>
      <c r="M107" s="8">
        <v>373</v>
      </c>
      <c r="N107" s="8">
        <v>390</v>
      </c>
      <c r="O107" s="8"/>
      <c r="P107" s="8"/>
      <c r="Q107" s="8">
        <f t="shared" si="18"/>
        <v>-20.666666700000007</v>
      </c>
      <c r="R107" s="8">
        <f t="shared" si="19"/>
        <v>-37.666666700000007</v>
      </c>
      <c r="S107" s="8">
        <f t="shared" si="20"/>
        <v>17</v>
      </c>
      <c r="T107" s="8">
        <v>231</v>
      </c>
      <c r="V107">
        <f t="shared" si="14"/>
        <v>17</v>
      </c>
      <c r="W107">
        <f t="shared" si="15"/>
        <v>230.37360959971087</v>
      </c>
      <c r="X107">
        <f t="shared" si="16"/>
        <v>231</v>
      </c>
      <c r="Y107">
        <f t="shared" si="17"/>
        <v>7.3793174615523913E-2</v>
      </c>
    </row>
    <row r="108" spans="1:28" x14ac:dyDescent="0.2">
      <c r="A108" s="8" t="s">
        <v>52</v>
      </c>
      <c r="B108" s="8" t="s">
        <v>30</v>
      </c>
      <c r="C108" s="8" t="s">
        <v>30</v>
      </c>
      <c r="D108" s="8" t="s">
        <v>26</v>
      </c>
      <c r="E108" s="8" t="s">
        <v>27</v>
      </c>
      <c r="F108" s="8">
        <v>55.722636999999999</v>
      </c>
      <c r="G108" s="8">
        <v>-133.32537199999999</v>
      </c>
      <c r="H108" s="9">
        <v>43281</v>
      </c>
      <c r="I108" s="8">
        <v>8</v>
      </c>
      <c r="J108" s="8">
        <v>352.33333329999999</v>
      </c>
      <c r="K108" s="8">
        <v>0.59</v>
      </c>
      <c r="L108" s="8">
        <f t="shared" si="13"/>
        <v>17.9832</v>
      </c>
      <c r="M108" s="8">
        <v>380</v>
      </c>
      <c r="N108" s="8">
        <v>398</v>
      </c>
      <c r="O108" s="8"/>
      <c r="P108" s="8"/>
      <c r="Q108" s="8">
        <f t="shared" si="18"/>
        <v>-27.666666700000007</v>
      </c>
      <c r="R108" s="8">
        <f t="shared" si="19"/>
        <v>-45.666666700000007</v>
      </c>
      <c r="S108" s="8">
        <f t="shared" si="20"/>
        <v>18</v>
      </c>
      <c r="T108" s="8">
        <v>244</v>
      </c>
      <c r="V108">
        <f t="shared" si="14"/>
        <v>18</v>
      </c>
      <c r="W108">
        <f t="shared" si="15"/>
        <v>243.33515981049678</v>
      </c>
      <c r="X108">
        <f t="shared" si="16"/>
        <v>244</v>
      </c>
      <c r="Y108">
        <f t="shared" si="17"/>
        <v>7.3972047500319896E-2</v>
      </c>
    </row>
    <row r="109" spans="1:28" x14ac:dyDescent="0.2">
      <c r="A109" s="8" t="s">
        <v>52</v>
      </c>
      <c r="B109" s="8" t="s">
        <v>30</v>
      </c>
      <c r="C109" s="8" t="s">
        <v>30</v>
      </c>
      <c r="D109" s="8" t="s">
        <v>26</v>
      </c>
      <c r="E109" s="8" t="s">
        <v>27</v>
      </c>
      <c r="F109" s="8">
        <v>55.722636999999999</v>
      </c>
      <c r="G109" s="8">
        <v>-133.32537199999999</v>
      </c>
      <c r="H109" s="9">
        <v>43281</v>
      </c>
      <c r="I109" s="8">
        <v>2</v>
      </c>
      <c r="J109" s="8">
        <v>352.33333329999999</v>
      </c>
      <c r="K109" s="8">
        <v>0.59</v>
      </c>
      <c r="L109" s="8">
        <f t="shared" si="13"/>
        <v>17.9832</v>
      </c>
      <c r="M109" s="8">
        <v>375</v>
      </c>
      <c r="N109" s="8">
        <v>394</v>
      </c>
      <c r="O109" s="8"/>
      <c r="P109" s="8"/>
      <c r="Q109" s="8">
        <f t="shared" si="18"/>
        <v>-22.666666700000007</v>
      </c>
      <c r="R109" s="8">
        <f t="shared" si="19"/>
        <v>-41.666666700000007</v>
      </c>
      <c r="S109" s="8">
        <f t="shared" si="20"/>
        <v>19</v>
      </c>
      <c r="T109" s="8">
        <v>258</v>
      </c>
      <c r="V109">
        <f t="shared" si="14"/>
        <v>19</v>
      </c>
      <c r="W109">
        <f t="shared" si="15"/>
        <v>257.29943645488225</v>
      </c>
      <c r="X109">
        <f t="shared" si="16"/>
        <v>258</v>
      </c>
      <c r="Y109">
        <f t="shared" si="17"/>
        <v>7.3843923880228438E-2</v>
      </c>
    </row>
    <row r="110" spans="1:28" x14ac:dyDescent="0.2">
      <c r="A110" s="8" t="s">
        <v>52</v>
      </c>
      <c r="B110" s="8" t="s">
        <v>30</v>
      </c>
      <c r="C110" s="8" t="s">
        <v>30</v>
      </c>
      <c r="D110" s="8" t="s">
        <v>26</v>
      </c>
      <c r="E110" s="8" t="s">
        <v>27</v>
      </c>
      <c r="F110" s="8">
        <v>55.722636999999999</v>
      </c>
      <c r="G110" s="8">
        <v>-133.32537199999999</v>
      </c>
      <c r="H110" s="9">
        <v>43281</v>
      </c>
      <c r="I110" s="8">
        <v>3</v>
      </c>
      <c r="J110" s="8">
        <v>352.33333329999999</v>
      </c>
      <c r="K110" s="8">
        <v>0.59</v>
      </c>
      <c r="L110" s="8">
        <f t="shared" si="13"/>
        <v>17.9832</v>
      </c>
      <c r="M110" s="8">
        <v>367</v>
      </c>
      <c r="N110" s="8">
        <v>387</v>
      </c>
      <c r="O110" s="8"/>
      <c r="P110" s="8"/>
      <c r="Q110" s="8">
        <f t="shared" si="18"/>
        <v>-14.666666700000007</v>
      </c>
      <c r="R110" s="8">
        <f t="shared" si="19"/>
        <v>-34.666666700000007</v>
      </c>
      <c r="S110" s="8">
        <f t="shared" si="20"/>
        <v>20</v>
      </c>
      <c r="T110" s="8">
        <v>265</v>
      </c>
      <c r="V110">
        <f t="shared" si="14"/>
        <v>20</v>
      </c>
      <c r="W110">
        <f t="shared" si="15"/>
        <v>264.24420523447623</v>
      </c>
      <c r="X110">
        <f t="shared" si="16"/>
        <v>265</v>
      </c>
      <c r="Y110">
        <f t="shared" si="17"/>
        <v>7.5687563260859653E-2</v>
      </c>
    </row>
    <row r="111" spans="1:28" x14ac:dyDescent="0.2">
      <c r="A111" s="8" t="s">
        <v>52</v>
      </c>
      <c r="B111" s="8" t="s">
        <v>30</v>
      </c>
      <c r="C111" s="8" t="s">
        <v>30</v>
      </c>
      <c r="D111" s="8" t="s">
        <v>26</v>
      </c>
      <c r="E111" s="8" t="s">
        <v>27</v>
      </c>
      <c r="F111" s="8">
        <v>55.722636999999999</v>
      </c>
      <c r="G111" s="8">
        <v>-133.32537199999999</v>
      </c>
      <c r="H111" s="9">
        <v>43281</v>
      </c>
      <c r="I111" s="8">
        <v>5</v>
      </c>
      <c r="J111" s="8">
        <v>352.33333329999999</v>
      </c>
      <c r="K111" s="8">
        <v>0.59</v>
      </c>
      <c r="L111" s="8">
        <f t="shared" si="13"/>
        <v>17.9832</v>
      </c>
      <c r="M111" s="8">
        <v>367</v>
      </c>
      <c r="N111" s="8">
        <v>398</v>
      </c>
      <c r="O111" s="8"/>
      <c r="P111" s="8"/>
      <c r="Q111" s="8">
        <f t="shared" si="18"/>
        <v>-14.666666700000007</v>
      </c>
      <c r="R111" s="8">
        <f t="shared" si="19"/>
        <v>-45.666666700000007</v>
      </c>
      <c r="S111" s="8">
        <f t="shared" si="20"/>
        <v>31</v>
      </c>
      <c r="T111" s="8">
        <v>376</v>
      </c>
      <c r="V111">
        <f t="shared" si="14"/>
        <v>31</v>
      </c>
      <c r="W111">
        <f t="shared" si="15"/>
        <v>374.71989538854217</v>
      </c>
      <c r="X111">
        <f t="shared" si="16"/>
        <v>376</v>
      </c>
      <c r="Y111">
        <f t="shared" si="17"/>
        <v>8.2728460328631612E-2</v>
      </c>
    </row>
    <row r="112" spans="1:28" x14ac:dyDescent="0.2">
      <c r="A112" s="8" t="s">
        <v>52</v>
      </c>
      <c r="B112" s="8" t="s">
        <v>30</v>
      </c>
      <c r="C112" s="8" t="s">
        <v>30</v>
      </c>
      <c r="D112" s="8" t="s">
        <v>26</v>
      </c>
      <c r="E112" s="8" t="s">
        <v>27</v>
      </c>
      <c r="F112" s="8">
        <v>55.722636999999999</v>
      </c>
      <c r="G112" s="8">
        <v>-133.32537199999999</v>
      </c>
      <c r="H112" s="9">
        <v>43281</v>
      </c>
      <c r="I112" s="8">
        <v>9</v>
      </c>
      <c r="J112" s="8">
        <v>352.33333329999999</v>
      </c>
      <c r="K112" s="8">
        <v>0.59</v>
      </c>
      <c r="L112" s="8">
        <f t="shared" si="13"/>
        <v>17.9832</v>
      </c>
      <c r="M112" s="8">
        <v>377</v>
      </c>
      <c r="N112" s="8">
        <v>403</v>
      </c>
      <c r="O112" s="8"/>
      <c r="P112" s="8"/>
      <c r="Q112" s="8">
        <f t="shared" ref="Q112:Q143" si="21">J112-M112</f>
        <v>-24.666666700000007</v>
      </c>
      <c r="R112" s="8">
        <f t="shared" ref="R112:R143" si="22">J112-N112</f>
        <v>-50.666666700000007</v>
      </c>
      <c r="S112" s="8">
        <f t="shared" ref="S112:S143" si="23">Q112-R112</f>
        <v>26</v>
      </c>
      <c r="T112" s="8">
        <v>445</v>
      </c>
      <c r="V112">
        <f t="shared" si="14"/>
        <v>26</v>
      </c>
      <c r="W112">
        <f t="shared" si="15"/>
        <v>444.23980010800472</v>
      </c>
      <c r="X112">
        <f t="shared" si="16"/>
        <v>445</v>
      </c>
      <c r="Y112">
        <f t="shared" si="17"/>
        <v>5.8526948719315137E-2</v>
      </c>
    </row>
    <row r="113" spans="1:28" x14ac:dyDescent="0.2">
      <c r="A113" s="6" t="s">
        <v>56</v>
      </c>
      <c r="B113" s="6" t="s">
        <v>30</v>
      </c>
      <c r="C113" s="6" t="s">
        <v>30</v>
      </c>
      <c r="D113" s="6" t="s">
        <v>32</v>
      </c>
      <c r="E113" s="6" t="s">
        <v>33</v>
      </c>
      <c r="F113" s="6">
        <v>55.684275</v>
      </c>
      <c r="G113" s="6">
        <v>-133.377377</v>
      </c>
      <c r="H113" s="7">
        <v>43277</v>
      </c>
      <c r="I113" s="6">
        <v>2</v>
      </c>
      <c r="J113" s="6">
        <v>327.2</v>
      </c>
      <c r="K113" s="6">
        <f t="shared" ref="K113:K123" si="24">(-0.75)*1.07</f>
        <v>-0.80249999999999999</v>
      </c>
      <c r="L113" s="8">
        <f t="shared" si="13"/>
        <v>-24.4602</v>
      </c>
      <c r="M113" s="6">
        <v>360</v>
      </c>
      <c r="N113" s="6">
        <v>363</v>
      </c>
      <c r="O113" s="6"/>
      <c r="P113" s="6"/>
      <c r="Q113" s="8">
        <f t="shared" si="21"/>
        <v>-32.800000000000011</v>
      </c>
      <c r="R113" s="8">
        <f t="shared" si="22"/>
        <v>-35.800000000000011</v>
      </c>
      <c r="S113" s="8">
        <f t="shared" si="23"/>
        <v>3</v>
      </c>
      <c r="T113" s="6">
        <v>55</v>
      </c>
      <c r="V113">
        <f t="shared" si="14"/>
        <v>3</v>
      </c>
      <c r="W113">
        <f t="shared" si="15"/>
        <v>54.918120870983927</v>
      </c>
      <c r="X113">
        <f t="shared" si="16"/>
        <v>55</v>
      </c>
      <c r="Y113">
        <f t="shared" si="17"/>
        <v>5.4626778054692231E-2</v>
      </c>
      <c r="AA113">
        <f>AVERAGE(X113:X123)</f>
        <v>132.90909090909091</v>
      </c>
      <c r="AB113">
        <f>AVERAGE(Y113:Y123)</f>
        <v>8.7404980846992122E-2</v>
      </c>
    </row>
    <row r="114" spans="1:28" x14ac:dyDescent="0.2">
      <c r="A114" s="6" t="s">
        <v>56</v>
      </c>
      <c r="B114" s="6" t="s">
        <v>30</v>
      </c>
      <c r="C114" s="6" t="s">
        <v>30</v>
      </c>
      <c r="D114" s="6" t="s">
        <v>32</v>
      </c>
      <c r="E114" s="6" t="s">
        <v>33</v>
      </c>
      <c r="F114" s="6">
        <v>55.684275</v>
      </c>
      <c r="G114" s="6">
        <v>-133.377377</v>
      </c>
      <c r="H114" s="7">
        <v>43277</v>
      </c>
      <c r="I114" s="6">
        <v>7</v>
      </c>
      <c r="J114" s="6">
        <v>327.2</v>
      </c>
      <c r="K114" s="6">
        <f t="shared" si="24"/>
        <v>-0.80249999999999999</v>
      </c>
      <c r="L114" s="8">
        <f t="shared" si="13"/>
        <v>-24.4602</v>
      </c>
      <c r="M114" s="6">
        <v>365</v>
      </c>
      <c r="N114" s="6">
        <v>370</v>
      </c>
      <c r="O114" s="6"/>
      <c r="P114" s="6"/>
      <c r="Q114" s="8">
        <f t="shared" si="21"/>
        <v>-37.800000000000011</v>
      </c>
      <c r="R114" s="8">
        <f t="shared" si="22"/>
        <v>-42.800000000000011</v>
      </c>
      <c r="S114" s="8">
        <f t="shared" si="23"/>
        <v>5</v>
      </c>
      <c r="T114" s="6">
        <v>56</v>
      </c>
      <c r="V114">
        <f t="shared" si="14"/>
        <v>5</v>
      </c>
      <c r="W114">
        <f t="shared" si="15"/>
        <v>55.776339069537364</v>
      </c>
      <c r="X114">
        <f t="shared" si="16"/>
        <v>56</v>
      </c>
      <c r="Y114">
        <f t="shared" si="17"/>
        <v>8.9643746495559881E-2</v>
      </c>
    </row>
    <row r="115" spans="1:28" x14ac:dyDescent="0.2">
      <c r="A115" s="6" t="s">
        <v>56</v>
      </c>
      <c r="B115" s="6" t="s">
        <v>30</v>
      </c>
      <c r="C115" s="6" t="s">
        <v>30</v>
      </c>
      <c r="D115" s="6" t="s">
        <v>32</v>
      </c>
      <c r="E115" s="6" t="s">
        <v>33</v>
      </c>
      <c r="F115" s="6">
        <v>55.684275</v>
      </c>
      <c r="G115" s="6">
        <v>-133.377377</v>
      </c>
      <c r="H115" s="7">
        <v>43277</v>
      </c>
      <c r="I115" s="6">
        <v>8</v>
      </c>
      <c r="J115" s="6">
        <v>327.2</v>
      </c>
      <c r="K115" s="6">
        <f t="shared" si="24"/>
        <v>-0.80249999999999999</v>
      </c>
      <c r="L115" s="8">
        <f t="shared" si="13"/>
        <v>-24.4602</v>
      </c>
      <c r="M115" s="6">
        <v>362</v>
      </c>
      <c r="N115" s="6">
        <v>365</v>
      </c>
      <c r="O115" s="6"/>
      <c r="P115" s="6"/>
      <c r="Q115" s="8">
        <f t="shared" si="21"/>
        <v>-34.800000000000011</v>
      </c>
      <c r="R115" s="8">
        <f t="shared" si="22"/>
        <v>-37.800000000000011</v>
      </c>
      <c r="S115" s="8">
        <f t="shared" si="23"/>
        <v>3</v>
      </c>
      <c r="T115" s="6">
        <v>60</v>
      </c>
      <c r="V115">
        <f t="shared" si="14"/>
        <v>3</v>
      </c>
      <c r="W115">
        <f t="shared" si="15"/>
        <v>59.924953066314536</v>
      </c>
      <c r="X115">
        <f t="shared" si="16"/>
        <v>60</v>
      </c>
      <c r="Y115">
        <f t="shared" si="17"/>
        <v>5.0062617432175889E-2</v>
      </c>
    </row>
    <row r="116" spans="1:28" x14ac:dyDescent="0.2">
      <c r="A116" s="6" t="s">
        <v>56</v>
      </c>
      <c r="B116" s="6" t="s">
        <v>30</v>
      </c>
      <c r="C116" s="6" t="s">
        <v>30</v>
      </c>
      <c r="D116" s="6" t="s">
        <v>32</v>
      </c>
      <c r="E116" s="6" t="s">
        <v>33</v>
      </c>
      <c r="F116" s="6">
        <v>55.684275</v>
      </c>
      <c r="G116" s="6">
        <v>-133.377377</v>
      </c>
      <c r="H116" s="7">
        <v>43277</v>
      </c>
      <c r="I116" s="6">
        <v>9</v>
      </c>
      <c r="J116" s="6">
        <v>327.2</v>
      </c>
      <c r="K116" s="6">
        <f t="shared" si="24"/>
        <v>-0.80249999999999999</v>
      </c>
      <c r="L116" s="8">
        <f t="shared" si="13"/>
        <v>-24.4602</v>
      </c>
      <c r="M116" s="6">
        <v>355</v>
      </c>
      <c r="N116" s="6">
        <v>360</v>
      </c>
      <c r="O116" s="6"/>
      <c r="P116" s="6"/>
      <c r="Q116" s="8">
        <f t="shared" si="21"/>
        <v>-27.800000000000011</v>
      </c>
      <c r="R116" s="8">
        <f t="shared" si="22"/>
        <v>-32.800000000000011</v>
      </c>
      <c r="S116" s="8">
        <f t="shared" si="23"/>
        <v>5</v>
      </c>
      <c r="T116" s="6">
        <v>69</v>
      </c>
      <c r="V116">
        <f t="shared" si="14"/>
        <v>5</v>
      </c>
      <c r="W116">
        <f t="shared" si="15"/>
        <v>68.818602136341013</v>
      </c>
      <c r="X116">
        <f t="shared" si="16"/>
        <v>69</v>
      </c>
      <c r="Y116">
        <f t="shared" si="17"/>
        <v>7.2654774214887058E-2</v>
      </c>
    </row>
    <row r="117" spans="1:28" x14ac:dyDescent="0.2">
      <c r="A117" s="6" t="s">
        <v>56</v>
      </c>
      <c r="B117" s="6" t="s">
        <v>30</v>
      </c>
      <c r="C117" s="6" t="s">
        <v>30</v>
      </c>
      <c r="D117" s="6" t="s">
        <v>32</v>
      </c>
      <c r="E117" s="6" t="s">
        <v>33</v>
      </c>
      <c r="F117" s="6">
        <v>55.684275</v>
      </c>
      <c r="G117" s="6">
        <v>-133.377377</v>
      </c>
      <c r="H117" s="7">
        <v>43277</v>
      </c>
      <c r="I117" s="6">
        <v>3</v>
      </c>
      <c r="J117" s="6">
        <v>327.2</v>
      </c>
      <c r="K117" s="6">
        <f t="shared" si="24"/>
        <v>-0.80249999999999999</v>
      </c>
      <c r="L117" s="8">
        <f t="shared" si="13"/>
        <v>-24.4602</v>
      </c>
      <c r="M117" s="6">
        <v>360</v>
      </c>
      <c r="N117" s="6">
        <v>368</v>
      </c>
      <c r="O117" s="6"/>
      <c r="P117" s="6"/>
      <c r="Q117" s="8">
        <f t="shared" si="21"/>
        <v>-32.800000000000011</v>
      </c>
      <c r="R117" s="8">
        <f t="shared" si="22"/>
        <v>-40.800000000000011</v>
      </c>
      <c r="S117" s="8">
        <f t="shared" si="23"/>
        <v>8</v>
      </c>
      <c r="T117" s="6">
        <v>74</v>
      </c>
      <c r="V117">
        <f t="shared" si="14"/>
        <v>8</v>
      </c>
      <c r="W117">
        <f t="shared" si="15"/>
        <v>73.566296630998082</v>
      </c>
      <c r="X117">
        <f t="shared" si="16"/>
        <v>74</v>
      </c>
      <c r="Y117">
        <f t="shared" si="17"/>
        <v>0.10874544956540737</v>
      </c>
    </row>
    <row r="118" spans="1:28" x14ac:dyDescent="0.2">
      <c r="A118" s="6" t="s">
        <v>56</v>
      </c>
      <c r="B118" s="6" t="s">
        <v>30</v>
      </c>
      <c r="C118" s="6" t="s">
        <v>30</v>
      </c>
      <c r="D118" s="6" t="s">
        <v>32</v>
      </c>
      <c r="E118" s="6" t="s">
        <v>33</v>
      </c>
      <c r="F118" s="6">
        <v>55.684275</v>
      </c>
      <c r="G118" s="6">
        <v>-133.377377</v>
      </c>
      <c r="H118" s="7">
        <v>43277</v>
      </c>
      <c r="I118" s="6">
        <v>4</v>
      </c>
      <c r="J118" s="6">
        <v>327.2</v>
      </c>
      <c r="K118" s="6">
        <f t="shared" si="24"/>
        <v>-0.80249999999999999</v>
      </c>
      <c r="L118" s="8">
        <f t="shared" si="13"/>
        <v>-24.4602</v>
      </c>
      <c r="M118" s="6">
        <v>358</v>
      </c>
      <c r="N118" s="6">
        <v>370</v>
      </c>
      <c r="O118" s="6"/>
      <c r="P118" s="6"/>
      <c r="Q118" s="8">
        <f t="shared" si="21"/>
        <v>-30.800000000000011</v>
      </c>
      <c r="R118" s="8">
        <f t="shared" si="22"/>
        <v>-42.800000000000011</v>
      </c>
      <c r="S118" s="8">
        <f t="shared" si="23"/>
        <v>12</v>
      </c>
      <c r="T118" s="6">
        <v>78</v>
      </c>
      <c r="V118">
        <f t="shared" si="14"/>
        <v>12</v>
      </c>
      <c r="W118">
        <f t="shared" si="15"/>
        <v>77.071395471990769</v>
      </c>
      <c r="X118">
        <f t="shared" si="16"/>
        <v>78</v>
      </c>
      <c r="Y118">
        <f t="shared" si="17"/>
        <v>0.15569978883230459</v>
      </c>
    </row>
    <row r="119" spans="1:28" x14ac:dyDescent="0.2">
      <c r="A119" s="6" t="s">
        <v>56</v>
      </c>
      <c r="B119" s="6" t="s">
        <v>30</v>
      </c>
      <c r="C119" s="6" t="s">
        <v>30</v>
      </c>
      <c r="D119" s="6" t="s">
        <v>32</v>
      </c>
      <c r="E119" s="6" t="s">
        <v>33</v>
      </c>
      <c r="F119" s="6">
        <v>55.684275</v>
      </c>
      <c r="G119" s="6">
        <v>-133.377377</v>
      </c>
      <c r="H119" s="7">
        <v>43277</v>
      </c>
      <c r="I119" s="6">
        <v>5</v>
      </c>
      <c r="J119" s="6">
        <v>327.2</v>
      </c>
      <c r="K119" s="6">
        <f t="shared" si="24"/>
        <v>-0.80249999999999999</v>
      </c>
      <c r="L119" s="8">
        <f t="shared" si="13"/>
        <v>-24.4602</v>
      </c>
      <c r="M119" s="6">
        <v>361</v>
      </c>
      <c r="N119" s="6">
        <v>370</v>
      </c>
      <c r="O119" s="6"/>
      <c r="P119" s="6"/>
      <c r="Q119" s="8">
        <f t="shared" si="21"/>
        <v>-33.800000000000011</v>
      </c>
      <c r="R119" s="8">
        <f t="shared" si="22"/>
        <v>-42.800000000000011</v>
      </c>
      <c r="S119" s="8">
        <f t="shared" si="23"/>
        <v>9</v>
      </c>
      <c r="T119" s="6">
        <v>102</v>
      </c>
      <c r="V119">
        <f t="shared" si="14"/>
        <v>9</v>
      </c>
      <c r="W119">
        <f t="shared" si="15"/>
        <v>101.6021653312566</v>
      </c>
      <c r="X119">
        <f t="shared" si="16"/>
        <v>102</v>
      </c>
      <c r="Y119">
        <f t="shared" si="17"/>
        <v>8.8580789303623883E-2</v>
      </c>
    </row>
    <row r="120" spans="1:28" x14ac:dyDescent="0.2">
      <c r="A120" s="6" t="s">
        <v>56</v>
      </c>
      <c r="B120" s="6" t="s">
        <v>30</v>
      </c>
      <c r="C120" s="6" t="s">
        <v>30</v>
      </c>
      <c r="D120" s="6" t="s">
        <v>32</v>
      </c>
      <c r="E120" s="6" t="s">
        <v>33</v>
      </c>
      <c r="F120" s="6">
        <v>55.684275</v>
      </c>
      <c r="G120" s="6">
        <v>-133.377377</v>
      </c>
      <c r="H120" s="7">
        <v>43277</v>
      </c>
      <c r="I120" s="6">
        <v>10</v>
      </c>
      <c r="J120" s="6">
        <v>327.2</v>
      </c>
      <c r="K120" s="6">
        <f t="shared" si="24"/>
        <v>-0.80249999999999999</v>
      </c>
      <c r="L120" s="8">
        <f t="shared" si="13"/>
        <v>-24.4602</v>
      </c>
      <c r="M120" s="6">
        <v>346</v>
      </c>
      <c r="N120" s="6">
        <v>357</v>
      </c>
      <c r="O120" s="6"/>
      <c r="P120" s="6"/>
      <c r="Q120" s="8">
        <f t="shared" si="21"/>
        <v>-18.800000000000011</v>
      </c>
      <c r="R120" s="8">
        <f t="shared" si="22"/>
        <v>-29.800000000000011</v>
      </c>
      <c r="S120" s="8">
        <f t="shared" si="23"/>
        <v>11</v>
      </c>
      <c r="T120" s="6">
        <v>105</v>
      </c>
      <c r="V120">
        <f t="shared" si="14"/>
        <v>11</v>
      </c>
      <c r="W120">
        <f t="shared" si="15"/>
        <v>104.42221985765291</v>
      </c>
      <c r="X120">
        <f t="shared" si="16"/>
        <v>105</v>
      </c>
      <c r="Y120">
        <f t="shared" si="17"/>
        <v>0.1053415644198626</v>
      </c>
    </row>
    <row r="121" spans="1:28" x14ac:dyDescent="0.2">
      <c r="A121" s="6" t="s">
        <v>56</v>
      </c>
      <c r="B121" s="6" t="s">
        <v>30</v>
      </c>
      <c r="C121" s="6" t="s">
        <v>30</v>
      </c>
      <c r="D121" s="6" t="s">
        <v>32</v>
      </c>
      <c r="E121" s="6" t="s">
        <v>33</v>
      </c>
      <c r="F121" s="6">
        <v>55.684275</v>
      </c>
      <c r="G121" s="6">
        <v>-133.377377</v>
      </c>
      <c r="H121" s="7">
        <v>43277</v>
      </c>
      <c r="I121" s="6">
        <v>6</v>
      </c>
      <c r="J121" s="6">
        <v>327.2</v>
      </c>
      <c r="K121" s="6">
        <f t="shared" si="24"/>
        <v>-0.80249999999999999</v>
      </c>
      <c r="L121" s="8">
        <f t="shared" si="13"/>
        <v>-24.4602</v>
      </c>
      <c r="M121" s="6">
        <v>359</v>
      </c>
      <c r="N121" s="6">
        <v>372</v>
      </c>
      <c r="O121" s="6"/>
      <c r="P121" s="6"/>
      <c r="Q121" s="8">
        <f t="shared" si="21"/>
        <v>-31.800000000000011</v>
      </c>
      <c r="R121" s="8">
        <f t="shared" si="22"/>
        <v>-44.800000000000011</v>
      </c>
      <c r="S121" s="8">
        <f t="shared" si="23"/>
        <v>13</v>
      </c>
      <c r="T121" s="6">
        <v>137</v>
      </c>
      <c r="V121">
        <f t="shared" si="14"/>
        <v>13</v>
      </c>
      <c r="W121">
        <f t="shared" si="15"/>
        <v>136.38181696985856</v>
      </c>
      <c r="X121">
        <f t="shared" si="16"/>
        <v>137</v>
      </c>
      <c r="Y121">
        <f t="shared" si="17"/>
        <v>9.5320624763879633E-2</v>
      </c>
    </row>
    <row r="122" spans="1:28" x14ac:dyDescent="0.2">
      <c r="A122" s="6" t="s">
        <v>56</v>
      </c>
      <c r="B122" s="6" t="s">
        <v>30</v>
      </c>
      <c r="C122" s="6" t="s">
        <v>30</v>
      </c>
      <c r="D122" s="6" t="s">
        <v>32</v>
      </c>
      <c r="E122" s="6" t="s">
        <v>33</v>
      </c>
      <c r="F122" s="6">
        <v>55.684275</v>
      </c>
      <c r="G122" s="6">
        <v>-133.377377</v>
      </c>
      <c r="H122" s="7">
        <v>43277</v>
      </c>
      <c r="I122" s="6">
        <v>1</v>
      </c>
      <c r="J122" s="6">
        <v>327.2</v>
      </c>
      <c r="K122" s="6">
        <f t="shared" si="24"/>
        <v>-0.80249999999999999</v>
      </c>
      <c r="L122" s="8">
        <f t="shared" si="13"/>
        <v>-24.4602</v>
      </c>
      <c r="M122" s="6">
        <v>346</v>
      </c>
      <c r="N122" s="6">
        <v>360</v>
      </c>
      <c r="O122" s="6"/>
      <c r="P122" s="6"/>
      <c r="Q122" s="8">
        <f t="shared" si="21"/>
        <v>-18.800000000000011</v>
      </c>
      <c r="R122" s="8">
        <f t="shared" si="22"/>
        <v>-32.800000000000011</v>
      </c>
      <c r="S122" s="8">
        <f t="shared" si="23"/>
        <v>14</v>
      </c>
      <c r="T122" s="6">
        <v>296</v>
      </c>
      <c r="V122">
        <f t="shared" si="14"/>
        <v>14</v>
      </c>
      <c r="W122">
        <f t="shared" si="15"/>
        <v>295.6687335515881</v>
      </c>
      <c r="X122">
        <f t="shared" si="16"/>
        <v>296</v>
      </c>
      <c r="Y122">
        <f t="shared" si="17"/>
        <v>4.7350289061109968E-2</v>
      </c>
    </row>
    <row r="123" spans="1:28" x14ac:dyDescent="0.2">
      <c r="A123" s="6" t="s">
        <v>56</v>
      </c>
      <c r="B123" s="6" t="s">
        <v>30</v>
      </c>
      <c r="C123" s="6" t="s">
        <v>30</v>
      </c>
      <c r="D123" s="6" t="s">
        <v>32</v>
      </c>
      <c r="E123" s="6" t="s">
        <v>33</v>
      </c>
      <c r="F123" s="6">
        <v>55.684275</v>
      </c>
      <c r="G123" s="6">
        <v>-133.377377</v>
      </c>
      <c r="H123" s="7">
        <v>43277</v>
      </c>
      <c r="I123" s="6">
        <v>11</v>
      </c>
      <c r="J123" s="6">
        <v>327.2</v>
      </c>
      <c r="K123" s="6">
        <f t="shared" si="24"/>
        <v>-0.80249999999999999</v>
      </c>
      <c r="L123" s="8">
        <f t="shared" si="13"/>
        <v>-24.4602</v>
      </c>
      <c r="M123" s="6">
        <v>344</v>
      </c>
      <c r="N123" s="6">
        <v>384</v>
      </c>
      <c r="O123" s="6"/>
      <c r="P123" s="6"/>
      <c r="Q123" s="8">
        <f t="shared" si="21"/>
        <v>-16.800000000000011</v>
      </c>
      <c r="R123" s="8">
        <f t="shared" si="22"/>
        <v>-56.800000000000011</v>
      </c>
      <c r="S123" s="8">
        <f t="shared" si="23"/>
        <v>40</v>
      </c>
      <c r="T123" s="6">
        <v>430</v>
      </c>
      <c r="V123">
        <f t="shared" si="14"/>
        <v>40</v>
      </c>
      <c r="W123">
        <f t="shared" si="15"/>
        <v>428.13549257215288</v>
      </c>
      <c r="X123">
        <f t="shared" si="16"/>
        <v>430</v>
      </c>
      <c r="Y123">
        <f t="shared" si="17"/>
        <v>9.3428367173410354E-2</v>
      </c>
    </row>
    <row r="124" spans="1:28" x14ac:dyDescent="0.2">
      <c r="A124" s="8" t="s">
        <v>57</v>
      </c>
      <c r="B124" s="8" t="s">
        <v>29</v>
      </c>
      <c r="C124" s="8" t="s">
        <v>30</v>
      </c>
      <c r="D124" s="8" t="s">
        <v>32</v>
      </c>
      <c r="E124" s="8" t="s">
        <v>35</v>
      </c>
      <c r="F124" s="8">
        <v>55.599299000000002</v>
      </c>
      <c r="G124" s="8">
        <v>-133.157644</v>
      </c>
      <c r="H124" s="9">
        <v>43268</v>
      </c>
      <c r="I124" s="8">
        <v>7</v>
      </c>
      <c r="J124" s="8">
        <v>410</v>
      </c>
      <c r="K124" s="8">
        <v>-1.1000000000000001</v>
      </c>
      <c r="L124" s="8">
        <f t="shared" si="13"/>
        <v>-33.528000000000006</v>
      </c>
      <c r="M124" s="8">
        <v>356</v>
      </c>
      <c r="N124" s="8">
        <v>366</v>
      </c>
      <c r="O124" s="8"/>
      <c r="P124" s="8"/>
      <c r="Q124" s="8">
        <f t="shared" si="21"/>
        <v>54</v>
      </c>
      <c r="R124" s="8">
        <f t="shared" si="22"/>
        <v>44</v>
      </c>
      <c r="S124" s="8">
        <f t="shared" si="23"/>
        <v>10</v>
      </c>
      <c r="T124" s="8">
        <v>215</v>
      </c>
      <c r="V124">
        <f t="shared" si="14"/>
        <v>10</v>
      </c>
      <c r="W124">
        <f t="shared" si="15"/>
        <v>214.76731594914529</v>
      </c>
      <c r="X124">
        <f t="shared" si="16"/>
        <v>215</v>
      </c>
      <c r="Y124">
        <f t="shared" si="17"/>
        <v>4.6562019717971879E-2</v>
      </c>
      <c r="AA124">
        <f>AVERAGE(X124:X134)</f>
        <v>332.81818181818181</v>
      </c>
      <c r="AB124">
        <f>AVERAGE(Y124:Y134)</f>
        <v>5.0743893031901077E-2</v>
      </c>
    </row>
    <row r="125" spans="1:28" x14ac:dyDescent="0.2">
      <c r="A125" s="8" t="s">
        <v>57</v>
      </c>
      <c r="B125" s="8" t="s">
        <v>29</v>
      </c>
      <c r="C125" s="8" t="s">
        <v>30</v>
      </c>
      <c r="D125" s="8" t="s">
        <v>32</v>
      </c>
      <c r="E125" s="8" t="s">
        <v>35</v>
      </c>
      <c r="F125" s="8">
        <v>55.599299000000002</v>
      </c>
      <c r="G125" s="8">
        <v>-133.157644</v>
      </c>
      <c r="H125" s="9">
        <v>43268</v>
      </c>
      <c r="I125" s="8">
        <v>6</v>
      </c>
      <c r="J125" s="8">
        <v>410</v>
      </c>
      <c r="K125" s="8">
        <v>-1.1000000000000001</v>
      </c>
      <c r="L125" s="8">
        <f t="shared" si="13"/>
        <v>-33.528000000000006</v>
      </c>
      <c r="M125" s="8">
        <v>356</v>
      </c>
      <c r="N125" s="8">
        <v>367</v>
      </c>
      <c r="O125" s="8"/>
      <c r="P125" s="8"/>
      <c r="Q125" s="8">
        <f t="shared" si="21"/>
        <v>54</v>
      </c>
      <c r="R125" s="8">
        <f t="shared" si="22"/>
        <v>43</v>
      </c>
      <c r="S125" s="8">
        <f t="shared" si="23"/>
        <v>11</v>
      </c>
      <c r="T125" s="8">
        <v>276</v>
      </c>
      <c r="V125">
        <f t="shared" si="14"/>
        <v>11</v>
      </c>
      <c r="W125">
        <f t="shared" si="15"/>
        <v>275.780709985307</v>
      </c>
      <c r="X125">
        <f t="shared" si="16"/>
        <v>276</v>
      </c>
      <c r="Y125">
        <f t="shared" si="17"/>
        <v>3.9886763655754082E-2</v>
      </c>
    </row>
    <row r="126" spans="1:28" x14ac:dyDescent="0.2">
      <c r="A126" s="8" t="s">
        <v>57</v>
      </c>
      <c r="B126" s="8" t="s">
        <v>29</v>
      </c>
      <c r="C126" s="8" t="s">
        <v>30</v>
      </c>
      <c r="D126" s="8" t="s">
        <v>32</v>
      </c>
      <c r="E126" s="8" t="s">
        <v>35</v>
      </c>
      <c r="F126" s="8">
        <v>55.599299000000002</v>
      </c>
      <c r="G126" s="8">
        <v>-133.157644</v>
      </c>
      <c r="H126" s="9">
        <v>43268</v>
      </c>
      <c r="I126" s="8">
        <v>10</v>
      </c>
      <c r="J126" s="8">
        <v>410</v>
      </c>
      <c r="K126" s="8">
        <v>-1.1000000000000001</v>
      </c>
      <c r="L126" s="8">
        <f t="shared" si="13"/>
        <v>-33.528000000000006</v>
      </c>
      <c r="M126" s="8">
        <v>343</v>
      </c>
      <c r="N126" s="8">
        <v>362</v>
      </c>
      <c r="O126" s="8"/>
      <c r="P126" s="8"/>
      <c r="Q126" s="8">
        <f t="shared" si="21"/>
        <v>67</v>
      </c>
      <c r="R126" s="8">
        <f t="shared" si="22"/>
        <v>48</v>
      </c>
      <c r="S126" s="8">
        <f t="shared" si="23"/>
        <v>19</v>
      </c>
      <c r="T126" s="8">
        <v>280</v>
      </c>
      <c r="V126">
        <f t="shared" si="14"/>
        <v>19</v>
      </c>
      <c r="W126">
        <f t="shared" si="15"/>
        <v>279.35461335012889</v>
      </c>
      <c r="X126">
        <f t="shared" si="16"/>
        <v>280</v>
      </c>
      <c r="Y126">
        <f t="shared" si="17"/>
        <v>6.8013911680729483E-2</v>
      </c>
    </row>
    <row r="127" spans="1:28" x14ac:dyDescent="0.2">
      <c r="A127" s="8" t="s">
        <v>57</v>
      </c>
      <c r="B127" s="8" t="s">
        <v>29</v>
      </c>
      <c r="C127" s="8" t="s">
        <v>30</v>
      </c>
      <c r="D127" s="8" t="s">
        <v>32</v>
      </c>
      <c r="E127" s="8" t="s">
        <v>35</v>
      </c>
      <c r="F127" s="8">
        <v>55.599299000000002</v>
      </c>
      <c r="G127" s="8">
        <v>-133.157644</v>
      </c>
      <c r="H127" s="9">
        <v>43268</v>
      </c>
      <c r="I127" s="8">
        <v>8</v>
      </c>
      <c r="J127" s="8">
        <v>410</v>
      </c>
      <c r="K127" s="8">
        <v>-1.1000000000000001</v>
      </c>
      <c r="L127" s="8">
        <f t="shared" si="13"/>
        <v>-33.528000000000006</v>
      </c>
      <c r="M127" s="8">
        <v>351</v>
      </c>
      <c r="N127" s="8">
        <v>366</v>
      </c>
      <c r="O127" s="8"/>
      <c r="P127" s="8"/>
      <c r="Q127" s="8">
        <f t="shared" si="21"/>
        <v>59</v>
      </c>
      <c r="R127" s="8">
        <f t="shared" si="22"/>
        <v>44</v>
      </c>
      <c r="S127" s="8">
        <f t="shared" si="23"/>
        <v>15</v>
      </c>
      <c r="T127" s="8">
        <v>288</v>
      </c>
      <c r="V127">
        <f t="shared" si="14"/>
        <v>15</v>
      </c>
      <c r="W127">
        <f t="shared" si="15"/>
        <v>287.60910973055076</v>
      </c>
      <c r="X127">
        <f t="shared" si="16"/>
        <v>288</v>
      </c>
      <c r="Y127">
        <f t="shared" si="17"/>
        <v>5.2154119923575742E-2</v>
      </c>
    </row>
    <row r="128" spans="1:28" x14ac:dyDescent="0.2">
      <c r="A128" s="8" t="s">
        <v>57</v>
      </c>
      <c r="B128" s="8" t="s">
        <v>29</v>
      </c>
      <c r="C128" s="8" t="s">
        <v>30</v>
      </c>
      <c r="D128" s="8" t="s">
        <v>32</v>
      </c>
      <c r="E128" s="8" t="s">
        <v>35</v>
      </c>
      <c r="F128" s="8">
        <v>55.599299000000002</v>
      </c>
      <c r="G128" s="8">
        <v>-133.157644</v>
      </c>
      <c r="H128" s="9">
        <v>43268</v>
      </c>
      <c r="I128" s="8">
        <v>2</v>
      </c>
      <c r="J128" s="8">
        <v>410</v>
      </c>
      <c r="K128" s="8">
        <v>-1.1000000000000001</v>
      </c>
      <c r="L128" s="8">
        <f t="shared" si="13"/>
        <v>-33.528000000000006</v>
      </c>
      <c r="M128" s="8">
        <v>349</v>
      </c>
      <c r="N128" s="8">
        <v>362</v>
      </c>
      <c r="O128" s="8"/>
      <c r="P128" s="8"/>
      <c r="Q128" s="8">
        <f t="shared" si="21"/>
        <v>61</v>
      </c>
      <c r="R128" s="8">
        <f t="shared" si="22"/>
        <v>48</v>
      </c>
      <c r="S128" s="8">
        <f t="shared" si="23"/>
        <v>13</v>
      </c>
      <c r="T128" s="8">
        <v>290</v>
      </c>
      <c r="V128">
        <f t="shared" si="14"/>
        <v>13</v>
      </c>
      <c r="W128">
        <f t="shared" si="15"/>
        <v>289.70847415980086</v>
      </c>
      <c r="X128">
        <f t="shared" si="16"/>
        <v>290</v>
      </c>
      <c r="Y128">
        <f t="shared" si="17"/>
        <v>4.487269500038616E-2</v>
      </c>
    </row>
    <row r="129" spans="1:28" x14ac:dyDescent="0.2">
      <c r="A129" s="8" t="s">
        <v>57</v>
      </c>
      <c r="B129" s="8" t="s">
        <v>29</v>
      </c>
      <c r="C129" s="8" t="s">
        <v>30</v>
      </c>
      <c r="D129" s="8" t="s">
        <v>32</v>
      </c>
      <c r="E129" s="8" t="s">
        <v>35</v>
      </c>
      <c r="F129" s="8">
        <v>55.599299000000002</v>
      </c>
      <c r="G129" s="8">
        <v>-133.157644</v>
      </c>
      <c r="H129" s="9">
        <v>43268</v>
      </c>
      <c r="I129" s="8">
        <v>11</v>
      </c>
      <c r="J129" s="8">
        <v>410</v>
      </c>
      <c r="K129" s="8">
        <v>-1.1000000000000001</v>
      </c>
      <c r="L129" s="8">
        <f t="shared" si="13"/>
        <v>-33.528000000000006</v>
      </c>
      <c r="M129" s="8">
        <v>350</v>
      </c>
      <c r="N129" s="8">
        <v>375</v>
      </c>
      <c r="O129" s="8"/>
      <c r="P129" s="8"/>
      <c r="Q129" s="8">
        <f t="shared" si="21"/>
        <v>60</v>
      </c>
      <c r="R129" s="8">
        <f t="shared" si="22"/>
        <v>35</v>
      </c>
      <c r="S129" s="8">
        <f t="shared" si="23"/>
        <v>25</v>
      </c>
      <c r="T129" s="8">
        <v>305</v>
      </c>
      <c r="V129">
        <f t="shared" si="14"/>
        <v>25</v>
      </c>
      <c r="W129">
        <f t="shared" si="15"/>
        <v>303.97368307141329</v>
      </c>
      <c r="X129">
        <f t="shared" si="16"/>
        <v>305</v>
      </c>
      <c r="Y129">
        <f t="shared" si="17"/>
        <v>8.2243961869971113E-2</v>
      </c>
    </row>
    <row r="130" spans="1:28" x14ac:dyDescent="0.2">
      <c r="A130" s="8" t="s">
        <v>57</v>
      </c>
      <c r="B130" s="8" t="s">
        <v>29</v>
      </c>
      <c r="C130" s="8" t="s">
        <v>30</v>
      </c>
      <c r="D130" s="8" t="s">
        <v>32</v>
      </c>
      <c r="E130" s="8" t="s">
        <v>35</v>
      </c>
      <c r="F130" s="8">
        <v>55.599299000000002</v>
      </c>
      <c r="G130" s="8">
        <v>-133.157644</v>
      </c>
      <c r="H130" s="9">
        <v>43268</v>
      </c>
      <c r="I130" s="8">
        <v>3</v>
      </c>
      <c r="J130" s="8">
        <v>410</v>
      </c>
      <c r="K130" s="8">
        <v>-1.1000000000000001</v>
      </c>
      <c r="L130" s="8">
        <f t="shared" si="13"/>
        <v>-33.528000000000006</v>
      </c>
      <c r="M130" s="8">
        <v>357</v>
      </c>
      <c r="N130" s="8">
        <v>368</v>
      </c>
      <c r="O130" s="8"/>
      <c r="P130" s="8"/>
      <c r="Q130" s="8">
        <f t="shared" si="21"/>
        <v>53</v>
      </c>
      <c r="R130" s="8">
        <f t="shared" si="22"/>
        <v>42</v>
      </c>
      <c r="S130" s="8">
        <f t="shared" si="23"/>
        <v>11</v>
      </c>
      <c r="T130" s="8">
        <v>394</v>
      </c>
      <c r="V130">
        <f t="shared" si="14"/>
        <v>11</v>
      </c>
      <c r="W130">
        <f t="shared" si="15"/>
        <v>393.84641676673914</v>
      </c>
      <c r="X130">
        <f t="shared" si="16"/>
        <v>394</v>
      </c>
      <c r="Y130">
        <f t="shared" si="17"/>
        <v>2.7929668854940727E-2</v>
      </c>
    </row>
    <row r="131" spans="1:28" x14ac:dyDescent="0.2">
      <c r="A131" s="8" t="s">
        <v>57</v>
      </c>
      <c r="B131" s="8" t="s">
        <v>29</v>
      </c>
      <c r="C131" s="8" t="s">
        <v>30</v>
      </c>
      <c r="D131" s="8" t="s">
        <v>32</v>
      </c>
      <c r="E131" s="8" t="s">
        <v>35</v>
      </c>
      <c r="F131" s="8">
        <v>55.599299000000002</v>
      </c>
      <c r="G131" s="8">
        <v>-133.157644</v>
      </c>
      <c r="H131" s="9">
        <v>43268</v>
      </c>
      <c r="I131" s="8">
        <v>9</v>
      </c>
      <c r="J131" s="8">
        <v>410</v>
      </c>
      <c r="K131" s="8">
        <v>-1.1000000000000001</v>
      </c>
      <c r="L131" s="8">
        <f t="shared" ref="L131:L194" si="25">K131*30.48</f>
        <v>-33.528000000000006</v>
      </c>
      <c r="M131" s="8">
        <v>344</v>
      </c>
      <c r="N131" s="8">
        <v>372</v>
      </c>
      <c r="O131" s="8"/>
      <c r="P131" s="8"/>
      <c r="Q131" s="8">
        <f t="shared" si="21"/>
        <v>66</v>
      </c>
      <c r="R131" s="8">
        <f t="shared" si="22"/>
        <v>38</v>
      </c>
      <c r="S131" s="8">
        <f t="shared" si="23"/>
        <v>28</v>
      </c>
      <c r="T131" s="8">
        <v>398</v>
      </c>
      <c r="V131">
        <f t="shared" si="14"/>
        <v>28</v>
      </c>
      <c r="W131">
        <f t="shared" si="15"/>
        <v>397.01385366256426</v>
      </c>
      <c r="X131">
        <f t="shared" si="16"/>
        <v>398</v>
      </c>
      <c r="Y131">
        <f t="shared" si="17"/>
        <v>7.0526506170230929E-2</v>
      </c>
    </row>
    <row r="132" spans="1:28" x14ac:dyDescent="0.2">
      <c r="A132" s="8" t="s">
        <v>57</v>
      </c>
      <c r="B132" s="8" t="s">
        <v>29</v>
      </c>
      <c r="C132" s="8" t="s">
        <v>30</v>
      </c>
      <c r="D132" s="8" t="s">
        <v>32</v>
      </c>
      <c r="E132" s="8" t="s">
        <v>35</v>
      </c>
      <c r="F132" s="8">
        <v>55.599299000000002</v>
      </c>
      <c r="G132" s="8">
        <v>-133.157644</v>
      </c>
      <c r="H132" s="9">
        <v>43268</v>
      </c>
      <c r="I132" s="8">
        <v>4</v>
      </c>
      <c r="J132" s="8">
        <v>410</v>
      </c>
      <c r="K132" s="8">
        <v>-1.1000000000000001</v>
      </c>
      <c r="L132" s="8">
        <f t="shared" si="25"/>
        <v>-33.528000000000006</v>
      </c>
      <c r="M132" s="8">
        <v>357</v>
      </c>
      <c r="N132" s="8">
        <v>373</v>
      </c>
      <c r="O132" s="8"/>
      <c r="P132" s="8"/>
      <c r="Q132" s="8">
        <f t="shared" si="21"/>
        <v>53</v>
      </c>
      <c r="R132" s="8">
        <f t="shared" si="22"/>
        <v>37</v>
      </c>
      <c r="S132" s="8">
        <f t="shared" si="23"/>
        <v>16</v>
      </c>
      <c r="T132" s="8">
        <v>400</v>
      </c>
      <c r="V132">
        <f t="shared" ref="V132:V195" si="26">S132</f>
        <v>16</v>
      </c>
      <c r="W132">
        <f t="shared" ref="W132:W195" si="27">SQRT((X132^2)-(V132^2))</f>
        <v>399.67987189749749</v>
      </c>
      <c r="X132">
        <f t="shared" ref="X132:X195" si="28">T132</f>
        <v>400</v>
      </c>
      <c r="Y132">
        <f t="shared" ref="Y132:Y195" si="29">V132/W132</f>
        <v>4.0032038451271783E-2</v>
      </c>
    </row>
    <row r="133" spans="1:28" x14ac:dyDescent="0.2">
      <c r="A133" s="8" t="s">
        <v>57</v>
      </c>
      <c r="B133" s="8" t="s">
        <v>29</v>
      </c>
      <c r="C133" s="8" t="s">
        <v>30</v>
      </c>
      <c r="D133" s="8" t="s">
        <v>32</v>
      </c>
      <c r="E133" s="8" t="s">
        <v>35</v>
      </c>
      <c r="F133" s="8">
        <v>55.599299000000002</v>
      </c>
      <c r="G133" s="8">
        <v>-133.157644</v>
      </c>
      <c r="H133" s="9">
        <v>43268</v>
      </c>
      <c r="I133" s="8">
        <v>5</v>
      </c>
      <c r="J133" s="8">
        <v>410</v>
      </c>
      <c r="K133" s="8">
        <v>-1.1000000000000001</v>
      </c>
      <c r="L133" s="8">
        <f t="shared" si="25"/>
        <v>-33.528000000000006</v>
      </c>
      <c r="M133" s="8">
        <v>356</v>
      </c>
      <c r="N133" s="8">
        <v>373</v>
      </c>
      <c r="O133" s="8"/>
      <c r="P133" s="8"/>
      <c r="Q133" s="8">
        <f t="shared" si="21"/>
        <v>54</v>
      </c>
      <c r="R133" s="8">
        <f t="shared" si="22"/>
        <v>37</v>
      </c>
      <c r="S133" s="8">
        <f t="shared" si="23"/>
        <v>17</v>
      </c>
      <c r="T133" s="8">
        <v>406</v>
      </c>
      <c r="V133">
        <f t="shared" si="26"/>
        <v>17</v>
      </c>
      <c r="W133">
        <f t="shared" si="27"/>
        <v>405.64393253196823</v>
      </c>
      <c r="X133">
        <f t="shared" si="28"/>
        <v>406</v>
      </c>
      <c r="Y133">
        <f t="shared" si="29"/>
        <v>4.1908675655244157E-2</v>
      </c>
    </row>
    <row r="134" spans="1:28" x14ac:dyDescent="0.2">
      <c r="A134" s="8" t="s">
        <v>57</v>
      </c>
      <c r="B134" s="8" t="s">
        <v>29</v>
      </c>
      <c r="C134" s="8" t="s">
        <v>30</v>
      </c>
      <c r="D134" s="8" t="s">
        <v>32</v>
      </c>
      <c r="E134" s="8" t="s">
        <v>35</v>
      </c>
      <c r="F134" s="8">
        <v>55.599299000000002</v>
      </c>
      <c r="G134" s="8">
        <v>-133.157644</v>
      </c>
      <c r="H134" s="9">
        <v>43268</v>
      </c>
      <c r="I134" s="8">
        <v>1</v>
      </c>
      <c r="J134" s="8">
        <v>410</v>
      </c>
      <c r="K134" s="8">
        <v>-1.1000000000000001</v>
      </c>
      <c r="L134" s="8">
        <f t="shared" si="25"/>
        <v>-33.528000000000006</v>
      </c>
      <c r="M134" s="8">
        <v>346</v>
      </c>
      <c r="N134" s="8">
        <v>364</v>
      </c>
      <c r="O134" s="8"/>
      <c r="P134" s="8"/>
      <c r="Q134" s="8">
        <f t="shared" si="21"/>
        <v>64</v>
      </c>
      <c r="R134" s="8">
        <f t="shared" si="22"/>
        <v>46</v>
      </c>
      <c r="S134" s="8">
        <f t="shared" si="23"/>
        <v>18</v>
      </c>
      <c r="T134" s="8">
        <v>409</v>
      </c>
      <c r="V134">
        <f t="shared" si="26"/>
        <v>18</v>
      </c>
      <c r="W134">
        <f t="shared" si="27"/>
        <v>408.6037200026451</v>
      </c>
      <c r="X134">
        <f t="shared" si="28"/>
        <v>409</v>
      </c>
      <c r="Y134">
        <f t="shared" si="29"/>
        <v>4.4052462370835675E-2</v>
      </c>
    </row>
    <row r="135" spans="1:28" x14ac:dyDescent="0.2">
      <c r="A135" s="8" t="s">
        <v>59</v>
      </c>
      <c r="B135" s="8" t="s">
        <v>29</v>
      </c>
      <c r="C135" s="8" t="s">
        <v>30</v>
      </c>
      <c r="D135" s="8" t="s">
        <v>26</v>
      </c>
      <c r="E135" s="8" t="s">
        <v>33</v>
      </c>
      <c r="F135" s="8">
        <v>55.485686999999999</v>
      </c>
      <c r="G135" s="8">
        <v>-133.17444699999999</v>
      </c>
      <c r="H135" s="9">
        <v>43276</v>
      </c>
      <c r="I135" s="8">
        <v>3</v>
      </c>
      <c r="J135" s="8">
        <v>357.5</v>
      </c>
      <c r="K135" s="8">
        <v>-0.41499999999999998</v>
      </c>
      <c r="L135" s="8">
        <f t="shared" si="25"/>
        <v>-12.6492</v>
      </c>
      <c r="M135" s="8">
        <v>321</v>
      </c>
      <c r="N135" s="8">
        <v>327</v>
      </c>
      <c r="O135" s="8"/>
      <c r="P135" s="8"/>
      <c r="Q135" s="8">
        <f t="shared" si="21"/>
        <v>36.5</v>
      </c>
      <c r="R135" s="8">
        <f t="shared" si="22"/>
        <v>30.5</v>
      </c>
      <c r="S135" s="8">
        <f t="shared" si="23"/>
        <v>6</v>
      </c>
      <c r="T135" s="8">
        <v>349</v>
      </c>
      <c r="V135">
        <f t="shared" si="26"/>
        <v>6</v>
      </c>
      <c r="W135">
        <f t="shared" si="27"/>
        <v>348.94842025720652</v>
      </c>
      <c r="X135">
        <f t="shared" si="28"/>
        <v>349</v>
      </c>
      <c r="Y135">
        <f t="shared" si="29"/>
        <v>1.7194518306107985E-2</v>
      </c>
      <c r="AA135">
        <f>AVERAGE(X135:X145)</f>
        <v>806.27272727272725</v>
      </c>
      <c r="AB135">
        <f>AVERAGE(Y135:Y145)</f>
        <v>1.6452311576182901E-2</v>
      </c>
    </row>
    <row r="136" spans="1:28" x14ac:dyDescent="0.2">
      <c r="A136" s="8" t="s">
        <v>59</v>
      </c>
      <c r="B136" s="8" t="s">
        <v>29</v>
      </c>
      <c r="C136" s="8" t="s">
        <v>30</v>
      </c>
      <c r="D136" s="8" t="s">
        <v>26</v>
      </c>
      <c r="E136" s="8" t="s">
        <v>33</v>
      </c>
      <c r="F136" s="8">
        <v>55.485686999999999</v>
      </c>
      <c r="G136" s="8">
        <v>-133.17444699999999</v>
      </c>
      <c r="H136" s="9">
        <v>43276</v>
      </c>
      <c r="I136" s="8">
        <v>8</v>
      </c>
      <c r="J136" s="8">
        <v>357.5</v>
      </c>
      <c r="K136" s="8">
        <v>-0.41499999999999998</v>
      </c>
      <c r="L136" s="8">
        <f t="shared" si="25"/>
        <v>-12.6492</v>
      </c>
      <c r="M136" s="8">
        <v>313</v>
      </c>
      <c r="N136" s="8">
        <v>321</v>
      </c>
      <c r="O136" s="8"/>
      <c r="P136" s="8"/>
      <c r="Q136" s="8">
        <f t="shared" si="21"/>
        <v>44.5</v>
      </c>
      <c r="R136" s="8">
        <f t="shared" si="22"/>
        <v>36.5</v>
      </c>
      <c r="S136" s="8">
        <f t="shared" si="23"/>
        <v>8</v>
      </c>
      <c r="T136" s="8">
        <v>372</v>
      </c>
      <c r="V136">
        <f t="shared" si="26"/>
        <v>8</v>
      </c>
      <c r="W136">
        <f t="shared" si="27"/>
        <v>371.91396854649059</v>
      </c>
      <c r="X136">
        <f t="shared" si="28"/>
        <v>372</v>
      </c>
      <c r="Y136">
        <f t="shared" si="29"/>
        <v>2.1510350985916173E-2</v>
      </c>
    </row>
    <row r="137" spans="1:28" x14ac:dyDescent="0.2">
      <c r="A137" s="8" t="s">
        <v>59</v>
      </c>
      <c r="B137" s="8" t="s">
        <v>29</v>
      </c>
      <c r="C137" s="8" t="s">
        <v>30</v>
      </c>
      <c r="D137" s="8" t="s">
        <v>26</v>
      </c>
      <c r="E137" s="8" t="s">
        <v>33</v>
      </c>
      <c r="F137" s="8">
        <v>55.485686999999999</v>
      </c>
      <c r="G137" s="8">
        <v>-133.17444699999999</v>
      </c>
      <c r="H137" s="9">
        <v>43276</v>
      </c>
      <c r="I137" s="8">
        <v>5</v>
      </c>
      <c r="J137" s="8">
        <v>357.5</v>
      </c>
      <c r="K137" s="8">
        <v>-0.41499999999999998</v>
      </c>
      <c r="L137" s="8">
        <f t="shared" si="25"/>
        <v>-12.6492</v>
      </c>
      <c r="M137" s="8">
        <v>323</v>
      </c>
      <c r="N137" s="8">
        <v>339</v>
      </c>
      <c r="O137" s="8"/>
      <c r="P137" s="8"/>
      <c r="Q137" s="8">
        <f t="shared" si="21"/>
        <v>34.5</v>
      </c>
      <c r="R137" s="8">
        <f t="shared" si="22"/>
        <v>18.5</v>
      </c>
      <c r="S137" s="8">
        <f t="shared" si="23"/>
        <v>16</v>
      </c>
      <c r="T137" s="8">
        <v>390</v>
      </c>
      <c r="V137">
        <f t="shared" si="26"/>
        <v>16</v>
      </c>
      <c r="W137">
        <f t="shared" si="27"/>
        <v>389.67165665467638</v>
      </c>
      <c r="X137">
        <f t="shared" si="28"/>
        <v>390</v>
      </c>
      <c r="Y137">
        <f t="shared" si="29"/>
        <v>4.1060209863246634E-2</v>
      </c>
    </row>
    <row r="138" spans="1:28" x14ac:dyDescent="0.2">
      <c r="A138" s="8" t="s">
        <v>59</v>
      </c>
      <c r="B138" s="8" t="s">
        <v>29</v>
      </c>
      <c r="C138" s="8" t="s">
        <v>30</v>
      </c>
      <c r="D138" s="8" t="s">
        <v>26</v>
      </c>
      <c r="E138" s="8" t="s">
        <v>33</v>
      </c>
      <c r="F138" s="8">
        <v>55.485686999999999</v>
      </c>
      <c r="G138" s="8">
        <v>-133.17444699999999</v>
      </c>
      <c r="H138" s="9">
        <v>43276</v>
      </c>
      <c r="I138" s="8">
        <v>4</v>
      </c>
      <c r="J138" s="8">
        <v>357.5</v>
      </c>
      <c r="K138" s="8">
        <v>-0.41499999999999998</v>
      </c>
      <c r="L138" s="8">
        <f t="shared" si="25"/>
        <v>-12.6492</v>
      </c>
      <c r="M138" s="8">
        <v>324</v>
      </c>
      <c r="N138" s="8">
        <v>330</v>
      </c>
      <c r="O138" s="8"/>
      <c r="P138" s="8"/>
      <c r="Q138" s="8">
        <f t="shared" si="21"/>
        <v>33.5</v>
      </c>
      <c r="R138" s="8">
        <f t="shared" si="22"/>
        <v>27.5</v>
      </c>
      <c r="S138" s="8">
        <f t="shared" si="23"/>
        <v>6</v>
      </c>
      <c r="T138" s="8">
        <v>421</v>
      </c>
      <c r="V138">
        <f t="shared" si="26"/>
        <v>6</v>
      </c>
      <c r="W138">
        <f t="shared" si="27"/>
        <v>420.95724248431691</v>
      </c>
      <c r="X138">
        <f t="shared" si="28"/>
        <v>421</v>
      </c>
      <c r="Y138">
        <f t="shared" si="29"/>
        <v>1.4253229056211177E-2</v>
      </c>
    </row>
    <row r="139" spans="1:28" x14ac:dyDescent="0.2">
      <c r="A139" s="8" t="s">
        <v>59</v>
      </c>
      <c r="B139" s="8" t="s">
        <v>29</v>
      </c>
      <c r="C139" s="8" t="s">
        <v>30</v>
      </c>
      <c r="D139" s="8" t="s">
        <v>26</v>
      </c>
      <c r="E139" s="8" t="s">
        <v>33</v>
      </c>
      <c r="F139" s="8">
        <v>55.485686999999999</v>
      </c>
      <c r="G139" s="8">
        <v>-133.17444699999999</v>
      </c>
      <c r="H139" s="9">
        <v>43276</v>
      </c>
      <c r="I139" s="8">
        <v>2</v>
      </c>
      <c r="J139" s="8">
        <v>357.5</v>
      </c>
      <c r="K139" s="8">
        <v>-0.41499999999999998</v>
      </c>
      <c r="L139" s="8">
        <f t="shared" si="25"/>
        <v>-12.6492</v>
      </c>
      <c r="M139" s="8">
        <v>320</v>
      </c>
      <c r="N139" s="8">
        <v>323</v>
      </c>
      <c r="O139" s="8"/>
      <c r="P139" s="8"/>
      <c r="Q139" s="8">
        <f t="shared" si="21"/>
        <v>37.5</v>
      </c>
      <c r="R139" s="8">
        <f t="shared" si="22"/>
        <v>34.5</v>
      </c>
      <c r="S139" s="8">
        <f t="shared" si="23"/>
        <v>3</v>
      </c>
      <c r="T139" s="8">
        <v>440</v>
      </c>
      <c r="V139">
        <f t="shared" si="26"/>
        <v>3</v>
      </c>
      <c r="W139">
        <f t="shared" si="27"/>
        <v>439.98977260840962</v>
      </c>
      <c r="X139">
        <f t="shared" si="28"/>
        <v>440</v>
      </c>
      <c r="Y139">
        <f t="shared" si="29"/>
        <v>6.8183403041733801E-3</v>
      </c>
    </row>
    <row r="140" spans="1:28" x14ac:dyDescent="0.2">
      <c r="A140" s="8" t="s">
        <v>59</v>
      </c>
      <c r="B140" s="8" t="s">
        <v>29</v>
      </c>
      <c r="C140" s="8" t="s">
        <v>30</v>
      </c>
      <c r="D140" s="8" t="s">
        <v>26</v>
      </c>
      <c r="E140" s="8" t="s">
        <v>33</v>
      </c>
      <c r="F140" s="8">
        <v>55.485686999999999</v>
      </c>
      <c r="G140" s="8">
        <v>-133.17444699999999</v>
      </c>
      <c r="H140" s="9">
        <v>43276</v>
      </c>
      <c r="I140" s="8">
        <v>6</v>
      </c>
      <c r="J140" s="8">
        <v>357.5</v>
      </c>
      <c r="K140" s="8">
        <v>-0.41499999999999998</v>
      </c>
      <c r="L140" s="8">
        <f t="shared" si="25"/>
        <v>-12.6492</v>
      </c>
      <c r="M140" s="8">
        <v>315</v>
      </c>
      <c r="N140" s="8">
        <v>322</v>
      </c>
      <c r="O140" s="8"/>
      <c r="P140" s="8"/>
      <c r="Q140" s="8">
        <f t="shared" si="21"/>
        <v>42.5</v>
      </c>
      <c r="R140" s="8">
        <f t="shared" si="22"/>
        <v>35.5</v>
      </c>
      <c r="S140" s="8">
        <f t="shared" si="23"/>
        <v>7</v>
      </c>
      <c r="T140" s="8">
        <v>448</v>
      </c>
      <c r="V140">
        <f t="shared" si="26"/>
        <v>7</v>
      </c>
      <c r="W140">
        <f t="shared" si="27"/>
        <v>447.94530916173238</v>
      </c>
      <c r="X140">
        <f t="shared" si="28"/>
        <v>448</v>
      </c>
      <c r="Y140">
        <f t="shared" si="29"/>
        <v>1.5626907697949846E-2</v>
      </c>
    </row>
    <row r="141" spans="1:28" x14ac:dyDescent="0.2">
      <c r="A141" s="8" t="s">
        <v>59</v>
      </c>
      <c r="B141" s="8" t="s">
        <v>29</v>
      </c>
      <c r="C141" s="8" t="s">
        <v>30</v>
      </c>
      <c r="D141" s="8" t="s">
        <v>26</v>
      </c>
      <c r="E141" s="8" t="s">
        <v>33</v>
      </c>
      <c r="F141" s="8">
        <v>55.485686999999999</v>
      </c>
      <c r="G141" s="8">
        <v>-133.17444699999999</v>
      </c>
      <c r="H141" s="9">
        <v>43276</v>
      </c>
      <c r="I141" s="8">
        <v>7</v>
      </c>
      <c r="J141" s="8">
        <v>357.5</v>
      </c>
      <c r="K141" s="8">
        <v>-0.41499999999999998</v>
      </c>
      <c r="L141" s="8">
        <f t="shared" si="25"/>
        <v>-12.6492</v>
      </c>
      <c r="M141" s="8">
        <v>311</v>
      </c>
      <c r="N141" s="8">
        <v>323</v>
      </c>
      <c r="O141" s="8"/>
      <c r="P141" s="8"/>
      <c r="Q141" s="8">
        <f t="shared" si="21"/>
        <v>46.5</v>
      </c>
      <c r="R141" s="8">
        <f t="shared" si="22"/>
        <v>34.5</v>
      </c>
      <c r="S141" s="8">
        <f t="shared" si="23"/>
        <v>12</v>
      </c>
      <c r="T141" s="8">
        <v>564</v>
      </c>
      <c r="V141">
        <f t="shared" si="26"/>
        <v>12</v>
      </c>
      <c r="W141">
        <f t="shared" si="27"/>
        <v>563.87232597459501</v>
      </c>
      <c r="X141">
        <f t="shared" si="28"/>
        <v>564</v>
      </c>
      <c r="Y141">
        <f t="shared" si="29"/>
        <v>2.1281413268968718E-2</v>
      </c>
    </row>
    <row r="142" spans="1:28" x14ac:dyDescent="0.2">
      <c r="A142" s="8" t="s">
        <v>59</v>
      </c>
      <c r="B142" s="8" t="s">
        <v>29</v>
      </c>
      <c r="C142" s="8" t="s">
        <v>30</v>
      </c>
      <c r="D142" s="8" t="s">
        <v>26</v>
      </c>
      <c r="E142" s="8" t="s">
        <v>33</v>
      </c>
      <c r="F142" s="8">
        <v>55.485686999999999</v>
      </c>
      <c r="G142" s="8">
        <v>-133.17444699999999</v>
      </c>
      <c r="H142" s="9">
        <v>43276</v>
      </c>
      <c r="I142" s="8">
        <v>1</v>
      </c>
      <c r="J142" s="8">
        <v>357.5</v>
      </c>
      <c r="K142" s="8">
        <v>-0.41499999999999998</v>
      </c>
      <c r="L142" s="8">
        <f t="shared" si="25"/>
        <v>-12.6492</v>
      </c>
      <c r="M142" s="8">
        <v>316</v>
      </c>
      <c r="N142" s="8">
        <v>318</v>
      </c>
      <c r="O142" s="8"/>
      <c r="P142" s="8"/>
      <c r="Q142" s="8">
        <f t="shared" si="21"/>
        <v>41.5</v>
      </c>
      <c r="R142" s="8">
        <f t="shared" si="22"/>
        <v>39.5</v>
      </c>
      <c r="S142" s="8">
        <f t="shared" si="23"/>
        <v>2</v>
      </c>
      <c r="T142" s="8">
        <v>588</v>
      </c>
      <c r="V142">
        <f t="shared" si="26"/>
        <v>2</v>
      </c>
      <c r="W142">
        <f t="shared" si="27"/>
        <v>587.99659862961789</v>
      </c>
      <c r="X142">
        <f t="shared" si="28"/>
        <v>588</v>
      </c>
      <c r="Y142">
        <f t="shared" si="29"/>
        <v>3.4013802199896912E-3</v>
      </c>
    </row>
    <row r="143" spans="1:28" x14ac:dyDescent="0.2">
      <c r="A143" s="8" t="s">
        <v>59</v>
      </c>
      <c r="B143" s="8" t="s">
        <v>29</v>
      </c>
      <c r="C143" s="8" t="s">
        <v>30</v>
      </c>
      <c r="D143" s="8" t="s">
        <v>26</v>
      </c>
      <c r="E143" s="8" t="s">
        <v>33</v>
      </c>
      <c r="F143" s="8">
        <v>55.485686999999999</v>
      </c>
      <c r="G143" s="8">
        <v>-133.17444699999999</v>
      </c>
      <c r="H143" s="9">
        <v>43276</v>
      </c>
      <c r="I143" s="8">
        <v>9</v>
      </c>
      <c r="J143" s="8">
        <v>357.5</v>
      </c>
      <c r="K143" s="8">
        <v>-0.41499999999999998</v>
      </c>
      <c r="L143" s="8">
        <f t="shared" si="25"/>
        <v>-12.6492</v>
      </c>
      <c r="M143" s="8">
        <v>300</v>
      </c>
      <c r="N143" s="8">
        <v>321</v>
      </c>
      <c r="O143" s="8"/>
      <c r="P143" s="8"/>
      <c r="Q143" s="8">
        <f t="shared" si="21"/>
        <v>57.5</v>
      </c>
      <c r="R143" s="8">
        <f t="shared" si="22"/>
        <v>36.5</v>
      </c>
      <c r="S143" s="8">
        <f t="shared" si="23"/>
        <v>21</v>
      </c>
      <c r="T143" s="8">
        <v>1453</v>
      </c>
      <c r="V143">
        <f t="shared" si="26"/>
        <v>21</v>
      </c>
      <c r="W143">
        <f t="shared" si="27"/>
        <v>1452.8482370846584</v>
      </c>
      <c r="X143">
        <f t="shared" si="28"/>
        <v>1453</v>
      </c>
      <c r="Y143">
        <f t="shared" si="29"/>
        <v>1.445436588899293E-2</v>
      </c>
    </row>
    <row r="144" spans="1:28" x14ac:dyDescent="0.2">
      <c r="A144" s="8" t="s">
        <v>59</v>
      </c>
      <c r="B144" s="8" t="s">
        <v>29</v>
      </c>
      <c r="C144" s="8" t="s">
        <v>30</v>
      </c>
      <c r="D144" s="8" t="s">
        <v>26</v>
      </c>
      <c r="E144" s="8" t="s">
        <v>33</v>
      </c>
      <c r="F144" s="8">
        <v>55.485686999999999</v>
      </c>
      <c r="G144" s="8">
        <v>-133.17444699999999</v>
      </c>
      <c r="H144" s="9">
        <v>43276</v>
      </c>
      <c r="I144" s="8">
        <v>11</v>
      </c>
      <c r="J144" s="8">
        <v>357.5</v>
      </c>
      <c r="K144" s="8">
        <v>-0.41499999999999998</v>
      </c>
      <c r="L144" s="8">
        <f t="shared" si="25"/>
        <v>-12.6492</v>
      </c>
      <c r="M144" s="8">
        <v>303</v>
      </c>
      <c r="N144" s="8">
        <v>319</v>
      </c>
      <c r="O144" s="8"/>
      <c r="P144" s="8"/>
      <c r="Q144" s="8">
        <f t="shared" ref="Q144:Q175" si="30">J144-M144</f>
        <v>54.5</v>
      </c>
      <c r="R144" s="8">
        <f t="shared" ref="R144:R175" si="31">J144-N144</f>
        <v>38.5</v>
      </c>
      <c r="S144" s="8">
        <f t="shared" ref="S144:S175" si="32">Q144-R144</f>
        <v>16</v>
      </c>
      <c r="T144" s="8">
        <v>1747</v>
      </c>
      <c r="V144">
        <f t="shared" si="26"/>
        <v>16</v>
      </c>
      <c r="W144">
        <f t="shared" si="27"/>
        <v>1746.9267300032934</v>
      </c>
      <c r="X144">
        <f t="shared" si="28"/>
        <v>1747</v>
      </c>
      <c r="Y144">
        <f t="shared" si="29"/>
        <v>9.1589416574843052E-3</v>
      </c>
    </row>
    <row r="145" spans="1:28" x14ac:dyDescent="0.2">
      <c r="A145" s="8" t="s">
        <v>59</v>
      </c>
      <c r="B145" s="8" t="s">
        <v>29</v>
      </c>
      <c r="C145" s="8" t="s">
        <v>30</v>
      </c>
      <c r="D145" s="8" t="s">
        <v>26</v>
      </c>
      <c r="E145" s="8" t="s">
        <v>33</v>
      </c>
      <c r="F145" s="8">
        <v>55.485686999999999</v>
      </c>
      <c r="G145" s="8">
        <v>-133.17444699999999</v>
      </c>
      <c r="H145" s="9">
        <v>43276</v>
      </c>
      <c r="I145" s="8">
        <v>10</v>
      </c>
      <c r="J145" s="8">
        <v>357.5</v>
      </c>
      <c r="K145" s="8">
        <v>-0.41499999999999998</v>
      </c>
      <c r="L145" s="8">
        <f t="shared" si="25"/>
        <v>-12.6492</v>
      </c>
      <c r="M145" s="8">
        <v>295</v>
      </c>
      <c r="N145" s="8">
        <v>329</v>
      </c>
      <c r="O145" s="8"/>
      <c r="P145" s="8"/>
      <c r="Q145" s="8">
        <f t="shared" si="30"/>
        <v>62.5</v>
      </c>
      <c r="R145" s="8">
        <f t="shared" si="31"/>
        <v>28.5</v>
      </c>
      <c r="S145" s="8">
        <f t="shared" si="32"/>
        <v>34</v>
      </c>
      <c r="T145" s="8">
        <v>2097</v>
      </c>
      <c r="V145">
        <f t="shared" si="26"/>
        <v>34</v>
      </c>
      <c r="W145">
        <f t="shared" si="27"/>
        <v>2096.7243500279192</v>
      </c>
      <c r="X145">
        <f t="shared" si="28"/>
        <v>2097</v>
      </c>
      <c r="Y145">
        <f t="shared" si="29"/>
        <v>1.621577008897105E-2</v>
      </c>
    </row>
    <row r="146" spans="1:28" x14ac:dyDescent="0.2">
      <c r="A146" s="1" t="s">
        <v>24</v>
      </c>
      <c r="B146" s="1" t="s">
        <v>25</v>
      </c>
      <c r="C146" s="1" t="s">
        <v>25</v>
      </c>
      <c r="D146" s="1" t="s">
        <v>26</v>
      </c>
      <c r="E146" s="1" t="s">
        <v>27</v>
      </c>
      <c r="F146" s="1">
        <v>55.227691</v>
      </c>
      <c r="G146" s="1">
        <v>-132.97393199999999</v>
      </c>
      <c r="H146" s="3">
        <v>43294</v>
      </c>
      <c r="I146" s="1">
        <v>4</v>
      </c>
      <c r="J146" s="1">
        <v>383.6</v>
      </c>
      <c r="K146" s="1">
        <v>-1.1499999999999999</v>
      </c>
      <c r="L146" s="1">
        <f t="shared" si="25"/>
        <v>-35.052</v>
      </c>
      <c r="M146" s="1">
        <v>303</v>
      </c>
      <c r="N146" s="1">
        <v>303</v>
      </c>
      <c r="Q146">
        <f t="shared" si="30"/>
        <v>80.600000000000023</v>
      </c>
      <c r="R146">
        <f t="shared" si="31"/>
        <v>80.600000000000023</v>
      </c>
      <c r="S146">
        <f t="shared" si="32"/>
        <v>0</v>
      </c>
      <c r="T146" s="1">
        <v>9</v>
      </c>
      <c r="V146">
        <f t="shared" si="26"/>
        <v>0</v>
      </c>
      <c r="W146">
        <f t="shared" si="27"/>
        <v>9</v>
      </c>
      <c r="X146">
        <f t="shared" si="28"/>
        <v>9</v>
      </c>
      <c r="Y146">
        <f t="shared" si="29"/>
        <v>0</v>
      </c>
      <c r="AA146">
        <f>AVERAGE(X146:X156)</f>
        <v>115.27272727272727</v>
      </c>
      <c r="AB146">
        <f>AVERAGE(Y146:Y156)</f>
        <v>6.8365356541307182E-2</v>
      </c>
    </row>
    <row r="147" spans="1:28" x14ac:dyDescent="0.2">
      <c r="A147" s="1" t="s">
        <v>24</v>
      </c>
      <c r="B147" s="1" t="s">
        <v>25</v>
      </c>
      <c r="C147" s="1" t="s">
        <v>25</v>
      </c>
      <c r="D147" s="1" t="s">
        <v>26</v>
      </c>
      <c r="E147" s="1" t="s">
        <v>27</v>
      </c>
      <c r="F147" s="1">
        <v>55.227691</v>
      </c>
      <c r="G147" s="1">
        <v>-132.97393199999999</v>
      </c>
      <c r="H147" s="3">
        <v>43294</v>
      </c>
      <c r="I147" s="1">
        <v>1</v>
      </c>
      <c r="J147" s="1">
        <v>383.6</v>
      </c>
      <c r="K147" s="1">
        <v>-1.1499999999999999</v>
      </c>
      <c r="L147" s="1">
        <f t="shared" si="25"/>
        <v>-35.052</v>
      </c>
      <c r="M147" s="1">
        <v>265</v>
      </c>
      <c r="N147" s="1">
        <v>271</v>
      </c>
      <c r="Q147">
        <f t="shared" si="30"/>
        <v>118.60000000000002</v>
      </c>
      <c r="R147">
        <f t="shared" si="31"/>
        <v>112.60000000000002</v>
      </c>
      <c r="S147">
        <f t="shared" si="32"/>
        <v>6</v>
      </c>
      <c r="T147" s="1">
        <v>17</v>
      </c>
      <c r="V147">
        <f t="shared" si="26"/>
        <v>6</v>
      </c>
      <c r="W147">
        <f t="shared" si="27"/>
        <v>15.905973720586866</v>
      </c>
      <c r="X147">
        <f t="shared" si="28"/>
        <v>17</v>
      </c>
      <c r="Y147">
        <f t="shared" si="29"/>
        <v>0.37721676807715887</v>
      </c>
    </row>
    <row r="148" spans="1:28" x14ac:dyDescent="0.2">
      <c r="A148" s="1" t="s">
        <v>24</v>
      </c>
      <c r="B148" s="1" t="s">
        <v>25</v>
      </c>
      <c r="C148" s="1" t="s">
        <v>25</v>
      </c>
      <c r="D148" s="1" t="s">
        <v>26</v>
      </c>
      <c r="E148" s="1" t="s">
        <v>27</v>
      </c>
      <c r="F148" s="1">
        <v>55.227691</v>
      </c>
      <c r="G148" s="1">
        <v>-132.97393199999999</v>
      </c>
      <c r="H148" s="3">
        <v>43294</v>
      </c>
      <c r="I148" s="1">
        <v>5</v>
      </c>
      <c r="J148" s="1">
        <v>383.6</v>
      </c>
      <c r="K148" s="1">
        <v>-1.1499999999999999</v>
      </c>
      <c r="L148" s="1">
        <f t="shared" si="25"/>
        <v>-35.052</v>
      </c>
      <c r="M148" s="1">
        <v>296</v>
      </c>
      <c r="N148" s="1">
        <v>297</v>
      </c>
      <c r="Q148">
        <f t="shared" si="30"/>
        <v>87.600000000000023</v>
      </c>
      <c r="R148">
        <f t="shared" si="31"/>
        <v>86.600000000000023</v>
      </c>
      <c r="S148">
        <f t="shared" si="32"/>
        <v>1</v>
      </c>
      <c r="T148" s="1">
        <v>19</v>
      </c>
      <c r="V148">
        <f t="shared" si="26"/>
        <v>1</v>
      </c>
      <c r="W148">
        <f t="shared" si="27"/>
        <v>18.973665961010276</v>
      </c>
      <c r="X148">
        <f t="shared" si="28"/>
        <v>19</v>
      </c>
      <c r="Y148">
        <f t="shared" si="29"/>
        <v>5.2704627669472988E-2</v>
      </c>
    </row>
    <row r="149" spans="1:28" x14ac:dyDescent="0.2">
      <c r="A149" s="1" t="s">
        <v>24</v>
      </c>
      <c r="B149" s="1" t="s">
        <v>25</v>
      </c>
      <c r="C149" s="1" t="s">
        <v>25</v>
      </c>
      <c r="D149" s="1" t="s">
        <v>26</v>
      </c>
      <c r="E149" s="1" t="s">
        <v>27</v>
      </c>
      <c r="F149" s="1">
        <v>55.227691</v>
      </c>
      <c r="G149" s="1">
        <v>-132.97393199999999</v>
      </c>
      <c r="H149" s="3">
        <v>43294</v>
      </c>
      <c r="I149" s="1">
        <v>2</v>
      </c>
      <c r="J149" s="1">
        <v>383.6</v>
      </c>
      <c r="K149" s="1">
        <v>-1.1499999999999999</v>
      </c>
      <c r="L149" s="1">
        <f t="shared" si="25"/>
        <v>-35.052</v>
      </c>
      <c r="M149" s="1">
        <v>286</v>
      </c>
      <c r="N149" s="1">
        <v>287</v>
      </c>
      <c r="Q149">
        <f t="shared" si="30"/>
        <v>97.600000000000023</v>
      </c>
      <c r="R149">
        <f t="shared" si="31"/>
        <v>96.600000000000023</v>
      </c>
      <c r="S149">
        <f t="shared" si="32"/>
        <v>1</v>
      </c>
      <c r="T149" s="1">
        <v>25</v>
      </c>
      <c r="V149">
        <f t="shared" si="26"/>
        <v>1</v>
      </c>
      <c r="W149">
        <f t="shared" si="27"/>
        <v>24.979991993593593</v>
      </c>
      <c r="X149">
        <f t="shared" si="28"/>
        <v>25</v>
      </c>
      <c r="Y149">
        <f t="shared" si="29"/>
        <v>4.0032038451271783E-2</v>
      </c>
    </row>
    <row r="150" spans="1:28" x14ac:dyDescent="0.2">
      <c r="A150" s="1" t="s">
        <v>24</v>
      </c>
      <c r="B150" s="1" t="s">
        <v>25</v>
      </c>
      <c r="C150" s="1" t="s">
        <v>25</v>
      </c>
      <c r="D150" s="1" t="s">
        <v>26</v>
      </c>
      <c r="E150" s="1" t="s">
        <v>27</v>
      </c>
      <c r="F150" s="1">
        <v>55.227691</v>
      </c>
      <c r="G150" s="1">
        <v>-132.97393199999999</v>
      </c>
      <c r="H150" s="3">
        <v>43294</v>
      </c>
      <c r="I150" s="1">
        <v>3</v>
      </c>
      <c r="J150" s="1">
        <v>383.6</v>
      </c>
      <c r="K150" s="1">
        <v>-1.1499999999999999</v>
      </c>
      <c r="L150" s="1">
        <f t="shared" si="25"/>
        <v>-35.052</v>
      </c>
      <c r="M150" s="1">
        <v>290</v>
      </c>
      <c r="N150" s="1">
        <v>292</v>
      </c>
      <c r="Q150">
        <f t="shared" si="30"/>
        <v>93.600000000000023</v>
      </c>
      <c r="R150">
        <f t="shared" si="31"/>
        <v>91.600000000000023</v>
      </c>
      <c r="S150">
        <f t="shared" si="32"/>
        <v>2</v>
      </c>
      <c r="T150" s="1">
        <v>57</v>
      </c>
      <c r="V150">
        <f t="shared" si="26"/>
        <v>2</v>
      </c>
      <c r="W150">
        <f t="shared" si="27"/>
        <v>56.964901474504458</v>
      </c>
      <c r="X150">
        <f t="shared" si="28"/>
        <v>57</v>
      </c>
      <c r="Y150">
        <f t="shared" si="29"/>
        <v>3.5109338351004285E-2</v>
      </c>
    </row>
    <row r="151" spans="1:28" x14ac:dyDescent="0.2">
      <c r="A151" s="1" t="s">
        <v>24</v>
      </c>
      <c r="B151" s="1" t="s">
        <v>25</v>
      </c>
      <c r="C151" s="1" t="s">
        <v>25</v>
      </c>
      <c r="D151" s="1" t="s">
        <v>26</v>
      </c>
      <c r="E151" s="1" t="s">
        <v>27</v>
      </c>
      <c r="F151" s="1">
        <v>55.227691</v>
      </c>
      <c r="G151" s="1">
        <v>-132.97393199999999</v>
      </c>
      <c r="H151" s="3">
        <v>43294</v>
      </c>
      <c r="I151" s="1">
        <v>9</v>
      </c>
      <c r="J151" s="1">
        <v>383.6</v>
      </c>
      <c r="K151" s="1">
        <v>-1.1499999999999999</v>
      </c>
      <c r="L151" s="1">
        <f t="shared" si="25"/>
        <v>-35.052</v>
      </c>
      <c r="M151" s="1">
        <v>306</v>
      </c>
      <c r="N151" s="1">
        <v>311</v>
      </c>
      <c r="Q151">
        <f t="shared" si="30"/>
        <v>77.600000000000023</v>
      </c>
      <c r="R151">
        <f t="shared" si="31"/>
        <v>72.600000000000023</v>
      </c>
      <c r="S151">
        <f t="shared" si="32"/>
        <v>5</v>
      </c>
      <c r="T151" s="1">
        <v>105</v>
      </c>
      <c r="V151">
        <f t="shared" si="26"/>
        <v>5</v>
      </c>
      <c r="W151">
        <f t="shared" si="27"/>
        <v>104.88088481701516</v>
      </c>
      <c r="X151">
        <f t="shared" si="28"/>
        <v>105</v>
      </c>
      <c r="Y151">
        <f t="shared" si="29"/>
        <v>4.7673129462279612E-2</v>
      </c>
    </row>
    <row r="152" spans="1:28" x14ac:dyDescent="0.2">
      <c r="A152" s="1" t="s">
        <v>24</v>
      </c>
      <c r="B152" s="1" t="s">
        <v>25</v>
      </c>
      <c r="C152" s="1" t="s">
        <v>25</v>
      </c>
      <c r="D152" s="1" t="s">
        <v>26</v>
      </c>
      <c r="E152" s="1" t="s">
        <v>27</v>
      </c>
      <c r="F152" s="1">
        <v>55.227691</v>
      </c>
      <c r="G152" s="1">
        <v>-132.97393199999999</v>
      </c>
      <c r="H152" s="3">
        <v>43294</v>
      </c>
      <c r="I152" s="1">
        <v>7</v>
      </c>
      <c r="J152" s="1">
        <v>383.6</v>
      </c>
      <c r="K152" s="1">
        <v>-1.1499999999999999</v>
      </c>
      <c r="L152" s="1">
        <f t="shared" si="25"/>
        <v>-35.052</v>
      </c>
      <c r="M152" s="1">
        <v>306</v>
      </c>
      <c r="N152" s="1">
        <v>310</v>
      </c>
      <c r="Q152">
        <f t="shared" si="30"/>
        <v>77.600000000000023</v>
      </c>
      <c r="R152">
        <f t="shared" si="31"/>
        <v>73.600000000000023</v>
      </c>
      <c r="S152">
        <f t="shared" si="32"/>
        <v>4</v>
      </c>
      <c r="T152" s="1">
        <v>123</v>
      </c>
      <c r="V152">
        <f t="shared" si="26"/>
        <v>4</v>
      </c>
      <c r="W152">
        <f t="shared" si="27"/>
        <v>122.93494214420895</v>
      </c>
      <c r="X152">
        <f t="shared" si="28"/>
        <v>123</v>
      </c>
      <c r="Y152">
        <f t="shared" si="29"/>
        <v>3.2537535140398054E-2</v>
      </c>
    </row>
    <row r="153" spans="1:28" x14ac:dyDescent="0.2">
      <c r="A153" s="1" t="s">
        <v>24</v>
      </c>
      <c r="B153" s="1" t="s">
        <v>25</v>
      </c>
      <c r="C153" s="1" t="s">
        <v>25</v>
      </c>
      <c r="D153" s="1" t="s">
        <v>26</v>
      </c>
      <c r="E153" s="1" t="s">
        <v>27</v>
      </c>
      <c r="F153" s="1">
        <v>55.227691</v>
      </c>
      <c r="G153" s="1">
        <v>-132.97393199999999</v>
      </c>
      <c r="H153" s="3">
        <v>43294</v>
      </c>
      <c r="I153" s="1">
        <v>6</v>
      </c>
      <c r="J153" s="1">
        <v>383.6</v>
      </c>
      <c r="K153" s="1">
        <v>-1.1499999999999999</v>
      </c>
      <c r="L153" s="1">
        <f t="shared" si="25"/>
        <v>-35.052</v>
      </c>
      <c r="M153" s="1">
        <v>291</v>
      </c>
      <c r="N153" s="1">
        <v>297</v>
      </c>
      <c r="Q153">
        <f t="shared" si="30"/>
        <v>92.600000000000023</v>
      </c>
      <c r="R153">
        <f t="shared" si="31"/>
        <v>86.600000000000023</v>
      </c>
      <c r="S153">
        <f t="shared" si="32"/>
        <v>6</v>
      </c>
      <c r="T153" s="1">
        <v>124</v>
      </c>
      <c r="V153">
        <f t="shared" si="26"/>
        <v>6</v>
      </c>
      <c r="W153">
        <f t="shared" si="27"/>
        <v>123.85475364312829</v>
      </c>
      <c r="X153">
        <f t="shared" si="28"/>
        <v>124</v>
      </c>
      <c r="Y153">
        <f t="shared" si="29"/>
        <v>4.8443841059893723E-2</v>
      </c>
    </row>
    <row r="154" spans="1:28" x14ac:dyDescent="0.2">
      <c r="A154" s="1" t="s">
        <v>24</v>
      </c>
      <c r="B154" s="1" t="s">
        <v>25</v>
      </c>
      <c r="C154" s="1" t="s">
        <v>25</v>
      </c>
      <c r="D154" s="1" t="s">
        <v>26</v>
      </c>
      <c r="E154" s="1" t="s">
        <v>27</v>
      </c>
      <c r="F154" s="1">
        <v>55.227691</v>
      </c>
      <c r="G154" s="1">
        <v>-132.97393199999999</v>
      </c>
      <c r="H154" s="3">
        <v>43294</v>
      </c>
      <c r="I154" s="1">
        <v>8</v>
      </c>
      <c r="J154" s="1">
        <v>383.6</v>
      </c>
      <c r="K154" s="1">
        <v>-1.1499999999999999</v>
      </c>
      <c r="L154" s="1">
        <f t="shared" si="25"/>
        <v>-35.052</v>
      </c>
      <c r="M154" s="1">
        <v>304</v>
      </c>
      <c r="N154" s="1">
        <v>310</v>
      </c>
      <c r="Q154">
        <f t="shared" si="30"/>
        <v>79.600000000000023</v>
      </c>
      <c r="R154">
        <f t="shared" si="31"/>
        <v>73.600000000000023</v>
      </c>
      <c r="S154">
        <f t="shared" si="32"/>
        <v>6</v>
      </c>
      <c r="T154" s="1">
        <v>160</v>
      </c>
      <c r="V154">
        <f t="shared" si="26"/>
        <v>6</v>
      </c>
      <c r="W154">
        <f t="shared" si="27"/>
        <v>159.88746042138513</v>
      </c>
      <c r="X154">
        <f t="shared" si="28"/>
        <v>160</v>
      </c>
      <c r="Y154">
        <f t="shared" si="29"/>
        <v>3.7526395029272061E-2</v>
      </c>
    </row>
    <row r="155" spans="1:28" x14ac:dyDescent="0.2">
      <c r="A155" s="1" t="s">
        <v>24</v>
      </c>
      <c r="B155" s="1" t="s">
        <v>25</v>
      </c>
      <c r="C155" s="1" t="s">
        <v>25</v>
      </c>
      <c r="D155" s="1" t="s">
        <v>26</v>
      </c>
      <c r="E155" s="1" t="s">
        <v>27</v>
      </c>
      <c r="F155" s="1">
        <v>55.227691</v>
      </c>
      <c r="G155" s="1">
        <v>-132.97393199999999</v>
      </c>
      <c r="H155" s="3">
        <v>43294</v>
      </c>
      <c r="I155" s="1">
        <v>11</v>
      </c>
      <c r="J155" s="1">
        <v>383.6</v>
      </c>
      <c r="K155" s="1">
        <v>-1.1499999999999999</v>
      </c>
      <c r="L155" s="1">
        <f t="shared" si="25"/>
        <v>-35.052</v>
      </c>
      <c r="M155" s="1">
        <v>308</v>
      </c>
      <c r="N155" s="1">
        <v>317</v>
      </c>
      <c r="Q155">
        <f t="shared" si="30"/>
        <v>75.600000000000023</v>
      </c>
      <c r="R155">
        <f t="shared" si="31"/>
        <v>66.600000000000023</v>
      </c>
      <c r="S155">
        <f t="shared" si="32"/>
        <v>9</v>
      </c>
      <c r="T155" s="1">
        <v>258</v>
      </c>
      <c r="V155">
        <f t="shared" si="26"/>
        <v>9</v>
      </c>
      <c r="W155">
        <f t="shared" si="27"/>
        <v>257.84297547150669</v>
      </c>
      <c r="X155">
        <f t="shared" si="28"/>
        <v>258</v>
      </c>
      <c r="Y155">
        <f t="shared" si="29"/>
        <v>3.4904964866861607E-2</v>
      </c>
    </row>
    <row r="156" spans="1:28" x14ac:dyDescent="0.2">
      <c r="A156" s="1" t="s">
        <v>24</v>
      </c>
      <c r="B156" s="1" t="s">
        <v>25</v>
      </c>
      <c r="C156" s="1" t="s">
        <v>25</v>
      </c>
      <c r="D156" s="1" t="s">
        <v>26</v>
      </c>
      <c r="E156" s="1" t="s">
        <v>27</v>
      </c>
      <c r="F156" s="1">
        <v>55.227691</v>
      </c>
      <c r="G156" s="1">
        <v>-132.97393199999999</v>
      </c>
      <c r="H156" s="3">
        <v>43294</v>
      </c>
      <c r="I156" s="1">
        <v>10</v>
      </c>
      <c r="J156" s="1">
        <v>383.6</v>
      </c>
      <c r="K156" s="1">
        <v>-1.1499999999999999</v>
      </c>
      <c r="L156" s="1">
        <f t="shared" si="25"/>
        <v>-35.052</v>
      </c>
      <c r="M156" s="1">
        <v>308</v>
      </c>
      <c r="N156" s="1">
        <v>325</v>
      </c>
      <c r="Q156">
        <f t="shared" si="30"/>
        <v>75.600000000000023</v>
      </c>
      <c r="R156">
        <f t="shared" si="31"/>
        <v>58.600000000000023</v>
      </c>
      <c r="S156">
        <f t="shared" si="32"/>
        <v>17</v>
      </c>
      <c r="T156" s="1">
        <v>371</v>
      </c>
      <c r="V156">
        <f t="shared" si="26"/>
        <v>17</v>
      </c>
      <c r="W156">
        <f t="shared" si="27"/>
        <v>370.6103074659419</v>
      </c>
      <c r="X156">
        <f t="shared" si="28"/>
        <v>371</v>
      </c>
      <c r="Y156">
        <f t="shared" si="29"/>
        <v>4.5870283846766065E-2</v>
      </c>
    </row>
    <row r="157" spans="1:28" x14ac:dyDescent="0.2">
      <c r="A157" s="4" t="s">
        <v>36</v>
      </c>
      <c r="B157" s="4" t="s">
        <v>25</v>
      </c>
      <c r="C157" s="4" t="s">
        <v>25</v>
      </c>
      <c r="D157" s="4" t="s">
        <v>26</v>
      </c>
      <c r="E157" s="4" t="s">
        <v>33</v>
      </c>
      <c r="F157" s="4">
        <v>55.084800000000001</v>
      </c>
      <c r="G157" s="4">
        <v>-132.82599999999999</v>
      </c>
      <c r="H157" s="5">
        <v>43323</v>
      </c>
      <c r="I157" s="4">
        <v>9</v>
      </c>
      <c r="J157" s="4">
        <v>426.3</v>
      </c>
      <c r="K157" s="4">
        <v>-1.21</v>
      </c>
      <c r="L157" s="1">
        <f t="shared" si="25"/>
        <v>-36.880800000000001</v>
      </c>
      <c r="M157" s="4">
        <v>363</v>
      </c>
      <c r="N157" s="4">
        <v>366</v>
      </c>
      <c r="O157" s="4"/>
      <c r="P157" s="4"/>
      <c r="Q157">
        <f t="shared" si="30"/>
        <v>63.300000000000011</v>
      </c>
      <c r="R157">
        <f t="shared" si="31"/>
        <v>60.300000000000011</v>
      </c>
      <c r="S157">
        <f t="shared" si="32"/>
        <v>3</v>
      </c>
      <c r="T157" s="4">
        <v>13</v>
      </c>
      <c r="V157">
        <f t="shared" si="26"/>
        <v>3</v>
      </c>
      <c r="W157">
        <f t="shared" si="27"/>
        <v>12.649110640673518</v>
      </c>
      <c r="X157">
        <f t="shared" si="28"/>
        <v>13</v>
      </c>
      <c r="Y157">
        <f t="shared" si="29"/>
        <v>0.23717082451262844</v>
      </c>
      <c r="AA157">
        <f>AVERAGE(X157:X167)</f>
        <v>67.818181818181813</v>
      </c>
      <c r="AB157">
        <f>AVERAGE(Y157:Y167)</f>
        <v>6.9110041374041351E-2</v>
      </c>
    </row>
    <row r="158" spans="1:28" x14ac:dyDescent="0.2">
      <c r="A158" s="4" t="s">
        <v>36</v>
      </c>
      <c r="B158" s="4" t="s">
        <v>25</v>
      </c>
      <c r="C158" s="4" t="s">
        <v>25</v>
      </c>
      <c r="D158" s="4" t="s">
        <v>26</v>
      </c>
      <c r="E158" s="4" t="s">
        <v>33</v>
      </c>
      <c r="F158" s="4">
        <v>55.084800000000001</v>
      </c>
      <c r="G158" s="4">
        <v>-132.82599999999999</v>
      </c>
      <c r="H158" s="5">
        <v>43323</v>
      </c>
      <c r="I158" s="4">
        <v>2</v>
      </c>
      <c r="J158" s="4">
        <v>426.3</v>
      </c>
      <c r="K158" s="4">
        <v>-1.21</v>
      </c>
      <c r="L158" s="1">
        <f t="shared" si="25"/>
        <v>-36.880800000000001</v>
      </c>
      <c r="M158" s="4">
        <v>359</v>
      </c>
      <c r="N158" s="4">
        <v>360</v>
      </c>
      <c r="O158" s="4"/>
      <c r="P158" s="4"/>
      <c r="Q158">
        <f t="shared" si="30"/>
        <v>67.300000000000011</v>
      </c>
      <c r="R158">
        <f t="shared" si="31"/>
        <v>66.300000000000011</v>
      </c>
      <c r="S158">
        <f t="shared" si="32"/>
        <v>1</v>
      </c>
      <c r="T158" s="4">
        <v>21</v>
      </c>
      <c r="V158">
        <f t="shared" si="26"/>
        <v>1</v>
      </c>
      <c r="W158">
        <f t="shared" si="27"/>
        <v>20.976176963403031</v>
      </c>
      <c r="X158">
        <f t="shared" si="28"/>
        <v>21</v>
      </c>
      <c r="Y158">
        <f t="shared" si="29"/>
        <v>4.7673129462279619E-2</v>
      </c>
    </row>
    <row r="159" spans="1:28" x14ac:dyDescent="0.2">
      <c r="A159" s="4" t="s">
        <v>36</v>
      </c>
      <c r="B159" s="4" t="s">
        <v>25</v>
      </c>
      <c r="C159" s="4" t="s">
        <v>25</v>
      </c>
      <c r="D159" s="4" t="s">
        <v>26</v>
      </c>
      <c r="E159" s="4" t="s">
        <v>33</v>
      </c>
      <c r="F159" s="4">
        <v>55.084800000000001</v>
      </c>
      <c r="G159" s="4">
        <v>-132.82599999999999</v>
      </c>
      <c r="H159" s="5">
        <v>43323</v>
      </c>
      <c r="I159" s="4">
        <v>11</v>
      </c>
      <c r="J159" s="4">
        <v>426.3</v>
      </c>
      <c r="K159" s="4">
        <v>-1.21</v>
      </c>
      <c r="L159" s="1">
        <f t="shared" si="25"/>
        <v>-36.880800000000001</v>
      </c>
      <c r="M159" s="4">
        <v>362</v>
      </c>
      <c r="N159" s="4">
        <v>363</v>
      </c>
      <c r="O159" s="4"/>
      <c r="P159" s="4"/>
      <c r="Q159">
        <f t="shared" si="30"/>
        <v>64.300000000000011</v>
      </c>
      <c r="R159">
        <f t="shared" si="31"/>
        <v>63.300000000000011</v>
      </c>
      <c r="S159">
        <f t="shared" si="32"/>
        <v>1</v>
      </c>
      <c r="T159" s="4">
        <v>43</v>
      </c>
      <c r="V159">
        <f t="shared" si="26"/>
        <v>1</v>
      </c>
      <c r="W159">
        <f t="shared" si="27"/>
        <v>42.988370520409354</v>
      </c>
      <c r="X159">
        <f t="shared" si="28"/>
        <v>43</v>
      </c>
      <c r="Y159">
        <f t="shared" si="29"/>
        <v>2.3262105259961773E-2</v>
      </c>
    </row>
    <row r="160" spans="1:28" x14ac:dyDescent="0.2">
      <c r="A160" s="4" t="s">
        <v>36</v>
      </c>
      <c r="B160" s="4" t="s">
        <v>25</v>
      </c>
      <c r="C160" s="4" t="s">
        <v>25</v>
      </c>
      <c r="D160" s="4" t="s">
        <v>26</v>
      </c>
      <c r="E160" s="4" t="s">
        <v>33</v>
      </c>
      <c r="F160" s="4">
        <v>55.084800000000001</v>
      </c>
      <c r="G160" s="4">
        <v>-132.82599999999999</v>
      </c>
      <c r="H160" s="5">
        <v>43323</v>
      </c>
      <c r="I160" s="4">
        <v>10</v>
      </c>
      <c r="J160" s="4">
        <v>426.3</v>
      </c>
      <c r="K160" s="4">
        <v>-1.21</v>
      </c>
      <c r="L160" s="1">
        <f t="shared" si="25"/>
        <v>-36.880800000000001</v>
      </c>
      <c r="M160" s="4">
        <v>363</v>
      </c>
      <c r="N160" s="4">
        <v>365</v>
      </c>
      <c r="O160" s="4"/>
      <c r="P160" s="4"/>
      <c r="Q160">
        <f t="shared" si="30"/>
        <v>63.300000000000011</v>
      </c>
      <c r="R160">
        <f t="shared" si="31"/>
        <v>61.300000000000011</v>
      </c>
      <c r="S160">
        <f t="shared" si="32"/>
        <v>2</v>
      </c>
      <c r="T160" s="4">
        <v>46</v>
      </c>
      <c r="V160">
        <f t="shared" si="26"/>
        <v>2</v>
      </c>
      <c r="W160">
        <f t="shared" si="27"/>
        <v>45.956501172304229</v>
      </c>
      <c r="X160">
        <f t="shared" si="28"/>
        <v>46</v>
      </c>
      <c r="Y160">
        <f t="shared" si="29"/>
        <v>4.3519413988924463E-2</v>
      </c>
    </row>
    <row r="161" spans="1:28" x14ac:dyDescent="0.2">
      <c r="A161" s="4" t="s">
        <v>36</v>
      </c>
      <c r="B161" s="4" t="s">
        <v>25</v>
      </c>
      <c r="C161" s="4" t="s">
        <v>25</v>
      </c>
      <c r="D161" s="4" t="s">
        <v>26</v>
      </c>
      <c r="E161" s="4" t="s">
        <v>33</v>
      </c>
      <c r="F161" s="4">
        <v>55.084800000000001</v>
      </c>
      <c r="G161" s="4">
        <v>-132.82599999999999</v>
      </c>
      <c r="H161" s="5">
        <v>43323</v>
      </c>
      <c r="I161" s="4">
        <v>8</v>
      </c>
      <c r="J161" s="4">
        <v>426.3</v>
      </c>
      <c r="K161" s="4">
        <v>-1.21</v>
      </c>
      <c r="L161" s="1">
        <f t="shared" si="25"/>
        <v>-36.880800000000001</v>
      </c>
      <c r="M161" s="4">
        <v>363</v>
      </c>
      <c r="N161" s="4">
        <v>366</v>
      </c>
      <c r="O161" s="4"/>
      <c r="P161" s="4"/>
      <c r="Q161">
        <f t="shared" si="30"/>
        <v>63.300000000000011</v>
      </c>
      <c r="R161">
        <f t="shared" si="31"/>
        <v>60.300000000000011</v>
      </c>
      <c r="S161">
        <f t="shared" si="32"/>
        <v>3</v>
      </c>
      <c r="T161" s="4">
        <v>48</v>
      </c>
      <c r="V161">
        <f t="shared" si="26"/>
        <v>3</v>
      </c>
      <c r="W161">
        <f t="shared" si="27"/>
        <v>47.90615826801394</v>
      </c>
      <c r="X161">
        <f t="shared" si="28"/>
        <v>48</v>
      </c>
      <c r="Y161">
        <f t="shared" si="29"/>
        <v>6.262242910851494E-2</v>
      </c>
    </row>
    <row r="162" spans="1:28" x14ac:dyDescent="0.2">
      <c r="A162" s="4" t="s">
        <v>36</v>
      </c>
      <c r="B162" s="4" t="s">
        <v>25</v>
      </c>
      <c r="C162" s="4" t="s">
        <v>25</v>
      </c>
      <c r="D162" s="4" t="s">
        <v>26</v>
      </c>
      <c r="E162" s="4" t="s">
        <v>33</v>
      </c>
      <c r="F162" s="4">
        <v>55.084800000000001</v>
      </c>
      <c r="G162" s="4">
        <v>-132.82599999999999</v>
      </c>
      <c r="H162" s="5">
        <v>43323</v>
      </c>
      <c r="I162" s="4">
        <v>4</v>
      </c>
      <c r="J162" s="4">
        <v>426.3</v>
      </c>
      <c r="K162" s="4">
        <v>-1.21</v>
      </c>
      <c r="L162" s="1">
        <f t="shared" si="25"/>
        <v>-36.880800000000001</v>
      </c>
      <c r="M162" s="4">
        <v>363</v>
      </c>
      <c r="N162" s="4">
        <v>365</v>
      </c>
      <c r="O162" s="4"/>
      <c r="P162" s="4"/>
      <c r="Q162">
        <f t="shared" si="30"/>
        <v>63.300000000000011</v>
      </c>
      <c r="R162">
        <f t="shared" si="31"/>
        <v>61.300000000000011</v>
      </c>
      <c r="S162">
        <f t="shared" si="32"/>
        <v>2</v>
      </c>
      <c r="T162" s="4">
        <v>51</v>
      </c>
      <c r="V162">
        <f t="shared" si="26"/>
        <v>2</v>
      </c>
      <c r="W162">
        <f t="shared" si="27"/>
        <v>50.960769224963627</v>
      </c>
      <c r="X162">
        <f t="shared" si="28"/>
        <v>51</v>
      </c>
      <c r="Y162">
        <f t="shared" si="29"/>
        <v>3.9245875413911148E-2</v>
      </c>
    </row>
    <row r="163" spans="1:28" x14ac:dyDescent="0.2">
      <c r="A163" s="4" t="s">
        <v>36</v>
      </c>
      <c r="B163" s="4" t="s">
        <v>25</v>
      </c>
      <c r="C163" s="4" t="s">
        <v>25</v>
      </c>
      <c r="D163" s="4" t="s">
        <v>26</v>
      </c>
      <c r="E163" s="4" t="s">
        <v>33</v>
      </c>
      <c r="F163" s="4">
        <v>55.084800000000001</v>
      </c>
      <c r="G163" s="4">
        <v>-132.82599999999999</v>
      </c>
      <c r="H163" s="5">
        <v>43323</v>
      </c>
      <c r="I163" s="4">
        <v>7</v>
      </c>
      <c r="J163" s="4">
        <v>426.3</v>
      </c>
      <c r="K163" s="4">
        <v>-1.21</v>
      </c>
      <c r="L163" s="1">
        <f t="shared" si="25"/>
        <v>-36.880800000000001</v>
      </c>
      <c r="M163" s="4">
        <v>363</v>
      </c>
      <c r="N163" s="4">
        <v>367</v>
      </c>
      <c r="O163" s="4"/>
      <c r="P163" s="4"/>
      <c r="Q163">
        <f t="shared" si="30"/>
        <v>63.300000000000011</v>
      </c>
      <c r="R163">
        <f t="shared" si="31"/>
        <v>59.300000000000011</v>
      </c>
      <c r="S163">
        <f t="shared" si="32"/>
        <v>4</v>
      </c>
      <c r="T163" s="4">
        <v>57</v>
      </c>
      <c r="V163">
        <f t="shared" si="26"/>
        <v>4</v>
      </c>
      <c r="W163">
        <f t="shared" si="27"/>
        <v>56.859475903318</v>
      </c>
      <c r="X163">
        <f t="shared" si="28"/>
        <v>57</v>
      </c>
      <c r="Y163">
        <f t="shared" si="29"/>
        <v>7.0348872135252705E-2</v>
      </c>
    </row>
    <row r="164" spans="1:28" x14ac:dyDescent="0.2">
      <c r="A164" s="4" t="s">
        <v>36</v>
      </c>
      <c r="B164" s="4" t="s">
        <v>25</v>
      </c>
      <c r="C164" s="4" t="s">
        <v>25</v>
      </c>
      <c r="D164" s="4" t="s">
        <v>26</v>
      </c>
      <c r="E164" s="4" t="s">
        <v>33</v>
      </c>
      <c r="F164" s="4">
        <v>55.084800000000001</v>
      </c>
      <c r="G164" s="4">
        <v>-132.82599999999999</v>
      </c>
      <c r="H164" s="5">
        <v>43323</v>
      </c>
      <c r="I164" s="4">
        <v>6</v>
      </c>
      <c r="J164" s="4">
        <v>426.3</v>
      </c>
      <c r="K164" s="4">
        <v>-1.21</v>
      </c>
      <c r="L164" s="1">
        <f t="shared" si="25"/>
        <v>-36.880800000000001</v>
      </c>
      <c r="M164" s="4">
        <v>363</v>
      </c>
      <c r="N164" s="4">
        <v>368</v>
      </c>
      <c r="O164" s="4"/>
      <c r="P164" s="4"/>
      <c r="Q164">
        <f t="shared" si="30"/>
        <v>63.300000000000011</v>
      </c>
      <c r="R164">
        <f t="shared" si="31"/>
        <v>58.300000000000011</v>
      </c>
      <c r="S164">
        <f t="shared" si="32"/>
        <v>5</v>
      </c>
      <c r="T164" s="4">
        <v>71</v>
      </c>
      <c r="V164">
        <f t="shared" si="26"/>
        <v>5</v>
      </c>
      <c r="W164">
        <f t="shared" si="27"/>
        <v>70.823724838503097</v>
      </c>
      <c r="X164">
        <f t="shared" si="28"/>
        <v>71</v>
      </c>
      <c r="Y164">
        <f t="shared" si="29"/>
        <v>7.0597811840613131E-2</v>
      </c>
    </row>
    <row r="165" spans="1:28" x14ac:dyDescent="0.2">
      <c r="A165" s="4" t="s">
        <v>36</v>
      </c>
      <c r="B165" s="4" t="s">
        <v>25</v>
      </c>
      <c r="C165" s="4" t="s">
        <v>25</v>
      </c>
      <c r="D165" s="4" t="s">
        <v>26</v>
      </c>
      <c r="E165" s="4" t="s">
        <v>33</v>
      </c>
      <c r="F165" s="4">
        <v>55.084800000000001</v>
      </c>
      <c r="G165" s="4">
        <v>-132.82599999999999</v>
      </c>
      <c r="H165" s="5">
        <v>43323</v>
      </c>
      <c r="I165" s="4">
        <v>3</v>
      </c>
      <c r="J165" s="4">
        <v>426.3</v>
      </c>
      <c r="K165" s="4">
        <v>-1.21</v>
      </c>
      <c r="L165" s="1">
        <f t="shared" si="25"/>
        <v>-36.880800000000001</v>
      </c>
      <c r="M165" s="4">
        <v>368</v>
      </c>
      <c r="N165" s="4">
        <v>372</v>
      </c>
      <c r="O165" s="4"/>
      <c r="P165" s="4"/>
      <c r="Q165">
        <f t="shared" si="30"/>
        <v>58.300000000000011</v>
      </c>
      <c r="R165">
        <f t="shared" si="31"/>
        <v>54.300000000000011</v>
      </c>
      <c r="S165">
        <f t="shared" si="32"/>
        <v>4</v>
      </c>
      <c r="T165" s="4">
        <v>109</v>
      </c>
      <c r="V165">
        <f t="shared" si="26"/>
        <v>4</v>
      </c>
      <c r="W165">
        <f t="shared" si="27"/>
        <v>108.92658077806354</v>
      </c>
      <c r="X165">
        <f t="shared" si="28"/>
        <v>109</v>
      </c>
      <c r="Y165">
        <f t="shared" si="29"/>
        <v>3.6721982563190404E-2</v>
      </c>
    </row>
    <row r="166" spans="1:28" x14ac:dyDescent="0.2">
      <c r="A166" s="4" t="s">
        <v>36</v>
      </c>
      <c r="B166" s="4" t="s">
        <v>25</v>
      </c>
      <c r="C166" s="4" t="s">
        <v>25</v>
      </c>
      <c r="D166" s="4" t="s">
        <v>26</v>
      </c>
      <c r="E166" s="4" t="s">
        <v>33</v>
      </c>
      <c r="F166" s="4">
        <v>55.084800000000001</v>
      </c>
      <c r="G166" s="4">
        <v>-132.82599999999999</v>
      </c>
      <c r="H166" s="5">
        <v>43323</v>
      </c>
      <c r="I166" s="4">
        <v>5</v>
      </c>
      <c r="J166" s="4">
        <v>426.3</v>
      </c>
      <c r="K166" s="4">
        <v>-1.21</v>
      </c>
      <c r="L166" s="1">
        <f t="shared" si="25"/>
        <v>-36.880800000000001</v>
      </c>
      <c r="M166" s="4">
        <v>366</v>
      </c>
      <c r="N166" s="4">
        <v>376</v>
      </c>
      <c r="O166" s="4"/>
      <c r="P166" s="4"/>
      <c r="Q166">
        <f t="shared" si="30"/>
        <v>60.300000000000011</v>
      </c>
      <c r="R166">
        <f t="shared" si="31"/>
        <v>50.300000000000011</v>
      </c>
      <c r="S166">
        <f t="shared" si="32"/>
        <v>10</v>
      </c>
      <c r="T166" s="4">
        <v>127</v>
      </c>
      <c r="V166">
        <f t="shared" si="26"/>
        <v>10</v>
      </c>
      <c r="W166">
        <f t="shared" si="27"/>
        <v>126.60568707605516</v>
      </c>
      <c r="X166">
        <f t="shared" si="28"/>
        <v>127</v>
      </c>
      <c r="Y166">
        <f t="shared" si="29"/>
        <v>7.8985393397002404E-2</v>
      </c>
    </row>
    <row r="167" spans="1:28" x14ac:dyDescent="0.2">
      <c r="A167" s="4" t="s">
        <v>36</v>
      </c>
      <c r="B167" s="4" t="s">
        <v>25</v>
      </c>
      <c r="C167" s="4" t="s">
        <v>25</v>
      </c>
      <c r="D167" s="4" t="s">
        <v>26</v>
      </c>
      <c r="E167" s="4" t="s">
        <v>33</v>
      </c>
      <c r="F167" s="4">
        <v>55.084800000000001</v>
      </c>
      <c r="G167" s="4">
        <v>-132.82599999999999</v>
      </c>
      <c r="H167" s="5">
        <v>43323</v>
      </c>
      <c r="I167" s="4">
        <v>1</v>
      </c>
      <c r="J167" s="4">
        <v>426.3</v>
      </c>
      <c r="K167" s="4">
        <v>-1.21</v>
      </c>
      <c r="L167" s="1">
        <f t="shared" si="25"/>
        <v>-36.880800000000001</v>
      </c>
      <c r="M167" s="4">
        <v>362</v>
      </c>
      <c r="N167" s="4">
        <v>370</v>
      </c>
      <c r="O167" s="4"/>
      <c r="P167" s="4"/>
      <c r="Q167">
        <f t="shared" si="30"/>
        <v>64.300000000000011</v>
      </c>
      <c r="R167">
        <f t="shared" si="31"/>
        <v>56.300000000000011</v>
      </c>
      <c r="S167">
        <f t="shared" si="32"/>
        <v>8</v>
      </c>
      <c r="T167" s="4">
        <v>160</v>
      </c>
      <c r="V167">
        <f t="shared" si="26"/>
        <v>8</v>
      </c>
      <c r="W167">
        <f t="shared" si="27"/>
        <v>159.79987484350542</v>
      </c>
      <c r="X167">
        <f t="shared" si="28"/>
        <v>160</v>
      </c>
      <c r="Y167">
        <f t="shared" si="29"/>
        <v>5.0062617432175889E-2</v>
      </c>
    </row>
    <row r="168" spans="1:28" x14ac:dyDescent="0.2">
      <c r="A168" s="1" t="s">
        <v>40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55.192860000000003</v>
      </c>
      <c r="G168" s="1">
        <v>-132.9</v>
      </c>
      <c r="H168" s="3">
        <v>43265</v>
      </c>
      <c r="I168" s="1">
        <v>5</v>
      </c>
      <c r="J168" s="1">
        <v>428.18181820000001</v>
      </c>
      <c r="K168" s="1">
        <v>-2.2799999999999998</v>
      </c>
      <c r="L168" s="1">
        <f t="shared" si="25"/>
        <v>-69.494399999999999</v>
      </c>
      <c r="M168" s="1">
        <v>404</v>
      </c>
      <c r="N168" s="1">
        <v>406</v>
      </c>
      <c r="Q168">
        <f t="shared" si="30"/>
        <v>24.181818200000009</v>
      </c>
      <c r="R168">
        <f t="shared" si="31"/>
        <v>22.181818200000009</v>
      </c>
      <c r="S168">
        <f t="shared" si="32"/>
        <v>2</v>
      </c>
      <c r="T168" s="1">
        <v>19</v>
      </c>
      <c r="U168" s="4"/>
      <c r="V168">
        <f t="shared" si="26"/>
        <v>2</v>
      </c>
      <c r="W168">
        <f t="shared" si="27"/>
        <v>18.894443627691185</v>
      </c>
      <c r="X168">
        <f t="shared" si="28"/>
        <v>19</v>
      </c>
      <c r="Y168">
        <f t="shared" si="29"/>
        <v>0.10585122480499262</v>
      </c>
      <c r="AA168">
        <f>AVERAGE(X168:X178)</f>
        <v>95.272727272727266</v>
      </c>
      <c r="AB168">
        <f>AVERAGE(Y168:Y178)</f>
        <v>5.4705528284251285E-2</v>
      </c>
    </row>
    <row r="169" spans="1:28" x14ac:dyDescent="0.2">
      <c r="A169" s="1" t="s">
        <v>40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55.192860000000003</v>
      </c>
      <c r="G169" s="1">
        <v>-132.9</v>
      </c>
      <c r="H169" s="3">
        <v>43265</v>
      </c>
      <c r="I169" s="1">
        <v>9</v>
      </c>
      <c r="J169" s="1">
        <v>428.18181820000001</v>
      </c>
      <c r="K169" s="1">
        <v>-2.2799999999999998</v>
      </c>
      <c r="L169" s="1">
        <f t="shared" si="25"/>
        <v>-69.494399999999999</v>
      </c>
      <c r="M169" s="1">
        <v>407</v>
      </c>
      <c r="N169" s="1">
        <v>408</v>
      </c>
      <c r="Q169">
        <f t="shared" si="30"/>
        <v>21.181818200000009</v>
      </c>
      <c r="R169">
        <f t="shared" si="31"/>
        <v>20.181818200000009</v>
      </c>
      <c r="S169">
        <f t="shared" si="32"/>
        <v>1</v>
      </c>
      <c r="T169" s="1">
        <v>31</v>
      </c>
      <c r="U169" s="4"/>
      <c r="V169">
        <f t="shared" si="26"/>
        <v>1</v>
      </c>
      <c r="W169">
        <f t="shared" si="27"/>
        <v>30.983866769659336</v>
      </c>
      <c r="X169">
        <f t="shared" si="28"/>
        <v>31</v>
      </c>
      <c r="Y169">
        <f t="shared" si="29"/>
        <v>3.2274861218395137E-2</v>
      </c>
    </row>
    <row r="170" spans="1:28" x14ac:dyDescent="0.2">
      <c r="A170" s="1" t="s">
        <v>40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55.192860000000003</v>
      </c>
      <c r="G170" s="1">
        <v>-132.9</v>
      </c>
      <c r="H170" s="3">
        <v>43265</v>
      </c>
      <c r="I170" s="1">
        <v>7</v>
      </c>
      <c r="J170" s="1">
        <v>428.18181820000001</v>
      </c>
      <c r="K170" s="1">
        <v>-2.2799999999999998</v>
      </c>
      <c r="L170" s="1">
        <f t="shared" si="25"/>
        <v>-69.494399999999999</v>
      </c>
      <c r="M170" s="1">
        <v>413</v>
      </c>
      <c r="N170" s="1">
        <v>415</v>
      </c>
      <c r="Q170">
        <f t="shared" si="30"/>
        <v>15.181818200000009</v>
      </c>
      <c r="R170">
        <f t="shared" si="31"/>
        <v>13.181818200000009</v>
      </c>
      <c r="S170">
        <f t="shared" si="32"/>
        <v>2</v>
      </c>
      <c r="T170" s="1">
        <v>46</v>
      </c>
      <c r="U170" s="4"/>
      <c r="V170">
        <f t="shared" si="26"/>
        <v>2</v>
      </c>
      <c r="W170">
        <f t="shared" si="27"/>
        <v>45.956501172304229</v>
      </c>
      <c r="X170">
        <f t="shared" si="28"/>
        <v>46</v>
      </c>
      <c r="Y170">
        <f t="shared" si="29"/>
        <v>4.3519413988924463E-2</v>
      </c>
    </row>
    <row r="171" spans="1:28" x14ac:dyDescent="0.2">
      <c r="A171" s="1" t="s">
        <v>40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55.192860000000003</v>
      </c>
      <c r="G171" s="1">
        <v>-132.9</v>
      </c>
      <c r="H171" s="3">
        <v>43265</v>
      </c>
      <c r="I171" s="1">
        <v>8</v>
      </c>
      <c r="J171" s="1">
        <v>428.18181820000001</v>
      </c>
      <c r="K171" s="1">
        <v>-2.2799999999999998</v>
      </c>
      <c r="L171" s="1">
        <f t="shared" si="25"/>
        <v>-69.494399999999999</v>
      </c>
      <c r="M171" s="1">
        <v>413</v>
      </c>
      <c r="N171" s="1">
        <v>420</v>
      </c>
      <c r="Q171">
        <f t="shared" si="30"/>
        <v>15.181818200000009</v>
      </c>
      <c r="R171">
        <f t="shared" si="31"/>
        <v>8.1818182000000093</v>
      </c>
      <c r="S171">
        <f t="shared" si="32"/>
        <v>7</v>
      </c>
      <c r="T171" s="1">
        <v>106</v>
      </c>
      <c r="U171" s="4"/>
      <c r="V171">
        <f t="shared" si="26"/>
        <v>7</v>
      </c>
      <c r="W171">
        <f t="shared" si="27"/>
        <v>105.76861538282516</v>
      </c>
      <c r="X171">
        <f t="shared" si="28"/>
        <v>106</v>
      </c>
      <c r="Y171">
        <f t="shared" si="29"/>
        <v>6.6182203243029966E-2</v>
      </c>
    </row>
    <row r="172" spans="1:28" x14ac:dyDescent="0.2">
      <c r="A172" s="1" t="s">
        <v>40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55.192860000000003</v>
      </c>
      <c r="G172" s="1">
        <v>-132.9</v>
      </c>
      <c r="H172" s="3">
        <v>43265</v>
      </c>
      <c r="I172" s="1">
        <v>6</v>
      </c>
      <c r="J172" s="1">
        <v>428.18181820000001</v>
      </c>
      <c r="K172" s="1">
        <v>-2.2799999999999998</v>
      </c>
      <c r="L172" s="1">
        <f t="shared" si="25"/>
        <v>-69.494399999999999</v>
      </c>
      <c r="M172" s="1">
        <v>404</v>
      </c>
      <c r="N172" s="1">
        <v>410</v>
      </c>
      <c r="Q172">
        <f t="shared" si="30"/>
        <v>24.181818200000009</v>
      </c>
      <c r="R172">
        <f t="shared" si="31"/>
        <v>18.181818200000009</v>
      </c>
      <c r="S172">
        <f t="shared" si="32"/>
        <v>6</v>
      </c>
      <c r="T172" s="1">
        <v>109</v>
      </c>
      <c r="U172" s="4"/>
      <c r="V172">
        <f t="shared" si="26"/>
        <v>6</v>
      </c>
      <c r="W172">
        <f t="shared" si="27"/>
        <v>108.83473710171766</v>
      </c>
      <c r="X172">
        <f t="shared" si="28"/>
        <v>109</v>
      </c>
      <c r="Y172">
        <f t="shared" si="29"/>
        <v>5.512945737528966E-2</v>
      </c>
    </row>
    <row r="173" spans="1:28" x14ac:dyDescent="0.2">
      <c r="A173" s="1" t="s">
        <v>40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55.192860000000003</v>
      </c>
      <c r="G173" s="1">
        <v>-132.9</v>
      </c>
      <c r="H173" s="3">
        <v>43265</v>
      </c>
      <c r="I173" s="1">
        <v>2</v>
      </c>
      <c r="J173" s="1">
        <v>428.18181820000001</v>
      </c>
      <c r="K173" s="1">
        <v>-2.2799999999999998</v>
      </c>
      <c r="L173" s="1">
        <f t="shared" si="25"/>
        <v>-69.494399999999999</v>
      </c>
      <c r="M173" s="1">
        <v>383</v>
      </c>
      <c r="N173" s="1">
        <v>390</v>
      </c>
      <c r="Q173">
        <f t="shared" si="30"/>
        <v>45.181818200000009</v>
      </c>
      <c r="R173">
        <f t="shared" si="31"/>
        <v>38.181818200000009</v>
      </c>
      <c r="S173">
        <f t="shared" si="32"/>
        <v>7</v>
      </c>
      <c r="T173" s="1">
        <v>110</v>
      </c>
      <c r="U173" s="4"/>
      <c r="V173">
        <f t="shared" si="26"/>
        <v>7</v>
      </c>
      <c r="W173">
        <f t="shared" si="27"/>
        <v>109.77704678119193</v>
      </c>
      <c r="X173">
        <f t="shared" si="28"/>
        <v>110</v>
      </c>
      <c r="Y173">
        <f t="shared" si="29"/>
        <v>6.3765606793489624E-2</v>
      </c>
    </row>
    <row r="174" spans="1:28" x14ac:dyDescent="0.2">
      <c r="A174" s="1" t="s">
        <v>40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55.192860000000003</v>
      </c>
      <c r="G174" s="1">
        <v>-132.9</v>
      </c>
      <c r="H174" s="3">
        <v>43265</v>
      </c>
      <c r="I174" s="1">
        <v>10</v>
      </c>
      <c r="J174" s="1">
        <v>428.18181820000001</v>
      </c>
      <c r="K174" s="1">
        <v>-2.2799999999999998</v>
      </c>
      <c r="L174" s="1">
        <f t="shared" si="25"/>
        <v>-69.494399999999999</v>
      </c>
      <c r="M174" s="1">
        <v>400</v>
      </c>
      <c r="N174" s="1">
        <v>408</v>
      </c>
      <c r="Q174">
        <f t="shared" si="30"/>
        <v>28.181818200000009</v>
      </c>
      <c r="R174">
        <f t="shared" si="31"/>
        <v>20.181818200000009</v>
      </c>
      <c r="S174">
        <f t="shared" si="32"/>
        <v>8</v>
      </c>
      <c r="T174" s="1">
        <v>111</v>
      </c>
      <c r="U174" s="4"/>
      <c r="V174">
        <f t="shared" si="26"/>
        <v>8</v>
      </c>
      <c r="W174">
        <f t="shared" si="27"/>
        <v>110.71133636624572</v>
      </c>
      <c r="X174">
        <f t="shared" si="28"/>
        <v>111</v>
      </c>
      <c r="Y174">
        <f t="shared" si="29"/>
        <v>7.225998946968798E-2</v>
      </c>
    </row>
    <row r="175" spans="1:28" x14ac:dyDescent="0.2">
      <c r="A175" s="1" t="s">
        <v>40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55.192860000000003</v>
      </c>
      <c r="G175" s="1">
        <v>-132.9</v>
      </c>
      <c r="H175" s="3">
        <v>43265</v>
      </c>
      <c r="I175" s="1">
        <v>3</v>
      </c>
      <c r="J175" s="1">
        <v>428.18181820000001</v>
      </c>
      <c r="K175" s="1">
        <v>-2.2799999999999998</v>
      </c>
      <c r="L175" s="1">
        <f t="shared" si="25"/>
        <v>-69.494399999999999</v>
      </c>
      <c r="M175" s="1">
        <v>385</v>
      </c>
      <c r="N175" s="1">
        <v>390</v>
      </c>
      <c r="Q175">
        <f t="shared" si="30"/>
        <v>43.181818200000009</v>
      </c>
      <c r="R175">
        <f t="shared" si="31"/>
        <v>38.181818200000009</v>
      </c>
      <c r="S175">
        <f t="shared" si="32"/>
        <v>5</v>
      </c>
      <c r="T175" s="1">
        <v>115</v>
      </c>
      <c r="U175" s="4"/>
      <c r="V175">
        <f t="shared" si="26"/>
        <v>5</v>
      </c>
      <c r="W175">
        <f t="shared" si="27"/>
        <v>114.89125293076057</v>
      </c>
      <c r="X175">
        <f t="shared" si="28"/>
        <v>115</v>
      </c>
      <c r="Y175">
        <f t="shared" si="29"/>
        <v>4.3519413988924463E-2</v>
      </c>
    </row>
    <row r="176" spans="1:28" x14ac:dyDescent="0.2">
      <c r="A176" s="1" t="s">
        <v>40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55.192860000000003</v>
      </c>
      <c r="G176" s="1">
        <v>-132.9</v>
      </c>
      <c r="H176" s="3">
        <v>43265</v>
      </c>
      <c r="I176" s="1">
        <v>4</v>
      </c>
      <c r="J176" s="1">
        <v>428.18181820000001</v>
      </c>
      <c r="K176" s="1">
        <v>-2.2799999999999998</v>
      </c>
      <c r="L176" s="1">
        <f t="shared" si="25"/>
        <v>-69.494399999999999</v>
      </c>
      <c r="M176" s="1">
        <v>396</v>
      </c>
      <c r="N176" s="1">
        <v>400</v>
      </c>
      <c r="Q176">
        <f t="shared" ref="Q176:Q207" si="33">J176-M176</f>
        <v>32.181818200000009</v>
      </c>
      <c r="R176">
        <f t="shared" ref="R176:R207" si="34">J176-N176</f>
        <v>28.181818200000009</v>
      </c>
      <c r="S176">
        <f t="shared" ref="S176:S207" si="35">Q176-R176</f>
        <v>4</v>
      </c>
      <c r="T176" s="1">
        <v>126</v>
      </c>
      <c r="U176" s="4"/>
      <c r="V176">
        <f t="shared" si="26"/>
        <v>4</v>
      </c>
      <c r="W176">
        <f t="shared" si="27"/>
        <v>125.93649193144932</v>
      </c>
      <c r="X176">
        <f t="shared" si="28"/>
        <v>126</v>
      </c>
      <c r="Y176">
        <f t="shared" si="29"/>
        <v>3.1762040840214202E-2</v>
      </c>
    </row>
    <row r="177" spans="1:28" x14ac:dyDescent="0.2">
      <c r="A177" s="1" t="s">
        <v>40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55.192860000000003</v>
      </c>
      <c r="G177" s="1">
        <v>-132.9</v>
      </c>
      <c r="H177" s="3">
        <v>43265</v>
      </c>
      <c r="I177" s="1">
        <v>11</v>
      </c>
      <c r="J177" s="1">
        <v>428.18181820000001</v>
      </c>
      <c r="K177" s="1">
        <v>-2.2799999999999998</v>
      </c>
      <c r="L177" s="1">
        <f t="shared" si="25"/>
        <v>-69.494399999999999</v>
      </c>
      <c r="M177" s="1">
        <v>400</v>
      </c>
      <c r="N177" s="1">
        <v>406</v>
      </c>
      <c r="Q177">
        <f t="shared" si="33"/>
        <v>28.181818200000009</v>
      </c>
      <c r="R177">
        <f t="shared" si="34"/>
        <v>22.181818200000009</v>
      </c>
      <c r="S177">
        <f t="shared" si="35"/>
        <v>6</v>
      </c>
      <c r="T177" s="1">
        <v>132</v>
      </c>
      <c r="U177" s="4"/>
      <c r="V177">
        <f t="shared" si="26"/>
        <v>6</v>
      </c>
      <c r="W177">
        <f t="shared" si="27"/>
        <v>131.86356585501545</v>
      </c>
      <c r="X177">
        <f t="shared" si="28"/>
        <v>132</v>
      </c>
      <c r="Y177">
        <f t="shared" si="29"/>
        <v>4.5501575519329013E-2</v>
      </c>
    </row>
    <row r="178" spans="1:28" x14ac:dyDescent="0.2">
      <c r="A178" s="1" t="s">
        <v>40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55.192860000000003</v>
      </c>
      <c r="G178" s="1">
        <v>-132.9</v>
      </c>
      <c r="H178" s="3">
        <v>43265</v>
      </c>
      <c r="I178" s="1">
        <v>1</v>
      </c>
      <c r="J178" s="1">
        <v>428.18181820000001</v>
      </c>
      <c r="K178" s="1">
        <v>-2.2799999999999998</v>
      </c>
      <c r="L178" s="1">
        <f t="shared" si="25"/>
        <v>-69.494399999999999</v>
      </c>
      <c r="M178" s="1">
        <v>380</v>
      </c>
      <c r="N178" s="1">
        <v>386</v>
      </c>
      <c r="Q178">
        <f t="shared" si="33"/>
        <v>48.181818200000009</v>
      </c>
      <c r="R178">
        <f t="shared" si="34"/>
        <v>42.181818200000009</v>
      </c>
      <c r="S178">
        <f t="shared" si="35"/>
        <v>6</v>
      </c>
      <c r="T178" s="1">
        <v>143</v>
      </c>
      <c r="U178" s="4"/>
      <c r="V178">
        <f t="shared" si="26"/>
        <v>6</v>
      </c>
      <c r="W178">
        <f t="shared" si="27"/>
        <v>142.87407042567241</v>
      </c>
      <c r="X178">
        <f t="shared" si="28"/>
        <v>143</v>
      </c>
      <c r="Y178">
        <f t="shared" si="29"/>
        <v>4.1995023884487066E-2</v>
      </c>
    </row>
    <row r="179" spans="1:28" x14ac:dyDescent="0.2">
      <c r="A179" s="1" t="s">
        <v>46</v>
      </c>
      <c r="B179" s="1" t="s">
        <v>25</v>
      </c>
      <c r="C179" s="1" t="s">
        <v>25</v>
      </c>
      <c r="D179" s="1" t="s">
        <v>26</v>
      </c>
      <c r="E179" s="1" t="s">
        <v>35</v>
      </c>
      <c r="F179" s="1">
        <v>55.21407</v>
      </c>
      <c r="G179" s="1">
        <v>-132.84723299999999</v>
      </c>
      <c r="H179" s="3">
        <v>43267</v>
      </c>
      <c r="I179" s="1">
        <v>10</v>
      </c>
      <c r="J179" s="1">
        <v>358.7</v>
      </c>
      <c r="K179" s="1">
        <f t="shared" ref="K179:K189" si="36">(-0.88)*0.82</f>
        <v>-0.72159999999999991</v>
      </c>
      <c r="L179" s="1">
        <f t="shared" si="25"/>
        <v>-21.994367999999998</v>
      </c>
      <c r="M179" s="1">
        <v>327</v>
      </c>
      <c r="N179" s="1">
        <v>331</v>
      </c>
      <c r="Q179">
        <f t="shared" si="33"/>
        <v>31.699999999999989</v>
      </c>
      <c r="R179">
        <f t="shared" si="34"/>
        <v>27.699999999999989</v>
      </c>
      <c r="S179">
        <f t="shared" si="35"/>
        <v>4</v>
      </c>
      <c r="T179" s="1">
        <v>117</v>
      </c>
      <c r="V179">
        <f t="shared" si="26"/>
        <v>4</v>
      </c>
      <c r="W179">
        <f t="shared" si="27"/>
        <v>116.93160394008115</v>
      </c>
      <c r="X179">
        <f t="shared" si="28"/>
        <v>117</v>
      </c>
      <c r="Y179">
        <f t="shared" si="29"/>
        <v>3.4208031577585354E-2</v>
      </c>
      <c r="AA179">
        <f>AVERAGE(X179:X189)</f>
        <v>412.90909090909093</v>
      </c>
      <c r="AB179">
        <f>AVERAGE(Y179:Y189)</f>
        <v>4.6655724871335187E-2</v>
      </c>
    </row>
    <row r="180" spans="1:28" x14ac:dyDescent="0.2">
      <c r="A180" s="1" t="s">
        <v>46</v>
      </c>
      <c r="B180" s="1" t="s">
        <v>25</v>
      </c>
      <c r="C180" s="1" t="s">
        <v>25</v>
      </c>
      <c r="D180" s="1" t="s">
        <v>26</v>
      </c>
      <c r="E180" s="1" t="s">
        <v>35</v>
      </c>
      <c r="F180" s="1">
        <v>55.21407</v>
      </c>
      <c r="G180" s="1">
        <v>-132.84723299999999</v>
      </c>
      <c r="H180" s="3">
        <v>43267</v>
      </c>
      <c r="I180" s="1">
        <v>7</v>
      </c>
      <c r="J180" s="1">
        <v>358.7</v>
      </c>
      <c r="K180" s="1">
        <f t="shared" si="36"/>
        <v>-0.72159999999999991</v>
      </c>
      <c r="L180" s="1">
        <f t="shared" si="25"/>
        <v>-21.994367999999998</v>
      </c>
      <c r="M180" s="1">
        <v>305</v>
      </c>
      <c r="N180" s="1">
        <v>312</v>
      </c>
      <c r="Q180">
        <f t="shared" si="33"/>
        <v>53.699999999999989</v>
      </c>
      <c r="R180">
        <f t="shared" si="34"/>
        <v>46.699999999999989</v>
      </c>
      <c r="S180">
        <f t="shared" si="35"/>
        <v>7</v>
      </c>
      <c r="T180" s="1">
        <v>155</v>
      </c>
      <c r="V180">
        <f t="shared" si="26"/>
        <v>7</v>
      </c>
      <c r="W180">
        <f t="shared" si="27"/>
        <v>154.84185480676729</v>
      </c>
      <c r="X180">
        <f t="shared" si="28"/>
        <v>155</v>
      </c>
      <c r="Y180">
        <f t="shared" si="29"/>
        <v>4.5207415067040832E-2</v>
      </c>
    </row>
    <row r="181" spans="1:28" x14ac:dyDescent="0.2">
      <c r="A181" s="1" t="s">
        <v>46</v>
      </c>
      <c r="B181" s="1" t="s">
        <v>25</v>
      </c>
      <c r="C181" s="1" t="s">
        <v>25</v>
      </c>
      <c r="D181" s="1" t="s">
        <v>26</v>
      </c>
      <c r="E181" s="1" t="s">
        <v>35</v>
      </c>
      <c r="F181" s="1">
        <v>55.21407</v>
      </c>
      <c r="G181" s="1">
        <v>-132.84723299999999</v>
      </c>
      <c r="H181" s="3">
        <v>43267</v>
      </c>
      <c r="I181" s="1">
        <v>11</v>
      </c>
      <c r="J181" s="1">
        <v>358.7</v>
      </c>
      <c r="K181" s="1">
        <f t="shared" si="36"/>
        <v>-0.72159999999999991</v>
      </c>
      <c r="L181" s="1">
        <f t="shared" si="25"/>
        <v>-21.994367999999998</v>
      </c>
      <c r="M181" s="1">
        <v>330</v>
      </c>
      <c r="N181" s="1">
        <v>340</v>
      </c>
      <c r="Q181">
        <f t="shared" si="33"/>
        <v>28.699999999999989</v>
      </c>
      <c r="R181">
        <f t="shared" si="34"/>
        <v>18.699999999999989</v>
      </c>
      <c r="S181">
        <f t="shared" si="35"/>
        <v>10</v>
      </c>
      <c r="T181" s="1">
        <v>190</v>
      </c>
      <c r="V181">
        <f t="shared" si="26"/>
        <v>10</v>
      </c>
      <c r="W181">
        <f t="shared" si="27"/>
        <v>189.73665961010275</v>
      </c>
      <c r="X181">
        <f t="shared" si="28"/>
        <v>190</v>
      </c>
      <c r="Y181">
        <f t="shared" si="29"/>
        <v>5.2704627669472995E-2</v>
      </c>
    </row>
    <row r="182" spans="1:28" x14ac:dyDescent="0.2">
      <c r="A182" s="1" t="s">
        <v>46</v>
      </c>
      <c r="B182" s="1" t="s">
        <v>25</v>
      </c>
      <c r="C182" s="1" t="s">
        <v>25</v>
      </c>
      <c r="D182" s="1" t="s">
        <v>26</v>
      </c>
      <c r="E182" s="1" t="s">
        <v>35</v>
      </c>
      <c r="F182" s="1">
        <v>55.21407</v>
      </c>
      <c r="G182" s="1">
        <v>-132.84723299999999</v>
      </c>
      <c r="H182" s="3">
        <v>43267</v>
      </c>
      <c r="I182" s="1">
        <v>6</v>
      </c>
      <c r="J182" s="1">
        <v>358.7</v>
      </c>
      <c r="K182" s="1">
        <f t="shared" si="36"/>
        <v>-0.72159999999999991</v>
      </c>
      <c r="L182" s="1">
        <f t="shared" si="25"/>
        <v>-21.994367999999998</v>
      </c>
      <c r="M182" s="1">
        <v>301</v>
      </c>
      <c r="N182" s="1">
        <v>306</v>
      </c>
      <c r="Q182">
        <f t="shared" si="33"/>
        <v>57.699999999999989</v>
      </c>
      <c r="R182">
        <f t="shared" si="34"/>
        <v>52.699999999999989</v>
      </c>
      <c r="S182">
        <f t="shared" si="35"/>
        <v>5</v>
      </c>
      <c r="T182" s="1">
        <v>211</v>
      </c>
      <c r="V182">
        <f t="shared" si="26"/>
        <v>5</v>
      </c>
      <c r="W182">
        <f t="shared" si="27"/>
        <v>210.94074997496335</v>
      </c>
      <c r="X182">
        <f t="shared" si="28"/>
        <v>211</v>
      </c>
      <c r="Y182">
        <f t="shared" si="29"/>
        <v>2.370333849952393E-2</v>
      </c>
    </row>
    <row r="183" spans="1:28" x14ac:dyDescent="0.2">
      <c r="A183" s="1" t="s">
        <v>46</v>
      </c>
      <c r="B183" s="1" t="s">
        <v>25</v>
      </c>
      <c r="C183" s="1" t="s">
        <v>25</v>
      </c>
      <c r="D183" s="1" t="s">
        <v>26</v>
      </c>
      <c r="E183" s="1" t="s">
        <v>35</v>
      </c>
      <c r="F183" s="1">
        <v>55.21407</v>
      </c>
      <c r="G183" s="1">
        <v>-132.84723299999999</v>
      </c>
      <c r="H183" s="3">
        <v>43267</v>
      </c>
      <c r="I183" s="1">
        <v>9</v>
      </c>
      <c r="J183" s="1">
        <v>358.7</v>
      </c>
      <c r="K183" s="1">
        <f t="shared" si="36"/>
        <v>-0.72159999999999991</v>
      </c>
      <c r="L183" s="1">
        <f t="shared" si="25"/>
        <v>-21.994367999999998</v>
      </c>
      <c r="M183" s="1">
        <v>304</v>
      </c>
      <c r="N183" s="1">
        <v>318</v>
      </c>
      <c r="Q183">
        <f t="shared" si="33"/>
        <v>54.699999999999989</v>
      </c>
      <c r="R183">
        <f t="shared" si="34"/>
        <v>40.699999999999989</v>
      </c>
      <c r="S183">
        <f t="shared" si="35"/>
        <v>14</v>
      </c>
      <c r="T183" s="1">
        <v>293</v>
      </c>
      <c r="V183">
        <f t="shared" si="26"/>
        <v>14</v>
      </c>
      <c r="W183">
        <f t="shared" si="27"/>
        <v>292.66533788612549</v>
      </c>
      <c r="X183">
        <f t="shared" si="28"/>
        <v>293</v>
      </c>
      <c r="Y183">
        <f t="shared" si="29"/>
        <v>4.7836208076842107E-2</v>
      </c>
    </row>
    <row r="184" spans="1:28" x14ac:dyDescent="0.2">
      <c r="A184" s="1" t="s">
        <v>46</v>
      </c>
      <c r="B184" s="1" t="s">
        <v>25</v>
      </c>
      <c r="C184" s="1" t="s">
        <v>25</v>
      </c>
      <c r="D184" s="1" t="s">
        <v>26</v>
      </c>
      <c r="E184" s="1" t="s">
        <v>35</v>
      </c>
      <c r="F184" s="1">
        <v>55.21407</v>
      </c>
      <c r="G184" s="1">
        <v>-132.84723299999999</v>
      </c>
      <c r="H184" s="3">
        <v>43267</v>
      </c>
      <c r="I184" s="1">
        <v>3</v>
      </c>
      <c r="J184" s="1">
        <v>358.7</v>
      </c>
      <c r="K184" s="1">
        <f t="shared" si="36"/>
        <v>-0.72159999999999991</v>
      </c>
      <c r="L184" s="1">
        <f t="shared" si="25"/>
        <v>-21.994367999999998</v>
      </c>
      <c r="M184" s="1">
        <v>320</v>
      </c>
      <c r="N184" s="1">
        <v>343</v>
      </c>
      <c r="Q184">
        <f t="shared" si="33"/>
        <v>38.699999999999989</v>
      </c>
      <c r="R184">
        <f t="shared" si="34"/>
        <v>15.699999999999989</v>
      </c>
      <c r="S184">
        <f t="shared" si="35"/>
        <v>23</v>
      </c>
      <c r="T184" s="1">
        <v>350</v>
      </c>
      <c r="V184">
        <f t="shared" si="26"/>
        <v>23</v>
      </c>
      <c r="W184">
        <f t="shared" si="27"/>
        <v>349.24346808494499</v>
      </c>
      <c r="X184">
        <f t="shared" si="28"/>
        <v>350</v>
      </c>
      <c r="Y184">
        <f t="shared" si="29"/>
        <v>6.5856636134439622E-2</v>
      </c>
    </row>
    <row r="185" spans="1:28" x14ac:dyDescent="0.2">
      <c r="A185" s="1" t="s">
        <v>46</v>
      </c>
      <c r="B185" s="1" t="s">
        <v>25</v>
      </c>
      <c r="C185" s="1" t="s">
        <v>25</v>
      </c>
      <c r="D185" s="1" t="s">
        <v>26</v>
      </c>
      <c r="E185" s="1" t="s">
        <v>35</v>
      </c>
      <c r="F185" s="1">
        <v>55.21407</v>
      </c>
      <c r="G185" s="1">
        <v>-132.84723299999999</v>
      </c>
      <c r="H185" s="3">
        <v>43267</v>
      </c>
      <c r="I185" s="1">
        <v>4</v>
      </c>
      <c r="J185" s="1">
        <v>358.7</v>
      </c>
      <c r="K185" s="1">
        <f t="shared" si="36"/>
        <v>-0.72159999999999991</v>
      </c>
      <c r="L185" s="1">
        <f t="shared" si="25"/>
        <v>-21.994367999999998</v>
      </c>
      <c r="M185" s="1">
        <v>312</v>
      </c>
      <c r="N185" s="1">
        <v>332</v>
      </c>
      <c r="Q185">
        <f t="shared" si="33"/>
        <v>46.699999999999989</v>
      </c>
      <c r="R185">
        <f t="shared" si="34"/>
        <v>26.699999999999989</v>
      </c>
      <c r="S185">
        <f t="shared" si="35"/>
        <v>20</v>
      </c>
      <c r="T185" s="1">
        <v>398</v>
      </c>
      <c r="V185">
        <f t="shared" si="26"/>
        <v>20</v>
      </c>
      <c r="W185">
        <f t="shared" si="27"/>
        <v>397.49716980124526</v>
      </c>
      <c r="X185">
        <f t="shared" si="28"/>
        <v>398</v>
      </c>
      <c r="Y185">
        <f t="shared" si="29"/>
        <v>5.0314823650191798E-2</v>
      </c>
    </row>
    <row r="186" spans="1:28" x14ac:dyDescent="0.2">
      <c r="A186" s="1" t="s">
        <v>46</v>
      </c>
      <c r="B186" s="1" t="s">
        <v>25</v>
      </c>
      <c r="C186" s="1" t="s">
        <v>25</v>
      </c>
      <c r="D186" s="1" t="s">
        <v>26</v>
      </c>
      <c r="E186" s="1" t="s">
        <v>35</v>
      </c>
      <c r="F186" s="1">
        <v>55.21407</v>
      </c>
      <c r="G186" s="1">
        <v>-132.84723299999999</v>
      </c>
      <c r="H186" s="3">
        <v>43267</v>
      </c>
      <c r="I186" s="1">
        <v>8</v>
      </c>
      <c r="J186" s="1">
        <v>358.7</v>
      </c>
      <c r="K186" s="1">
        <f t="shared" si="36"/>
        <v>-0.72159999999999991</v>
      </c>
      <c r="L186" s="1">
        <f t="shared" si="25"/>
        <v>-21.994367999999998</v>
      </c>
      <c r="M186" s="1">
        <v>302</v>
      </c>
      <c r="N186" s="1">
        <v>323</v>
      </c>
      <c r="Q186">
        <f t="shared" si="33"/>
        <v>56.699999999999989</v>
      </c>
      <c r="R186">
        <f t="shared" si="34"/>
        <v>35.699999999999989</v>
      </c>
      <c r="S186">
        <f t="shared" si="35"/>
        <v>21</v>
      </c>
      <c r="T186" s="1">
        <v>440</v>
      </c>
      <c r="V186">
        <f t="shared" si="26"/>
        <v>21</v>
      </c>
      <c r="W186">
        <f t="shared" si="27"/>
        <v>439.4985779271646</v>
      </c>
      <c r="X186">
        <f t="shared" si="28"/>
        <v>440</v>
      </c>
      <c r="Y186">
        <f t="shared" si="29"/>
        <v>4.7781724571314084E-2</v>
      </c>
    </row>
    <row r="187" spans="1:28" x14ac:dyDescent="0.2">
      <c r="A187" s="1" t="s">
        <v>46</v>
      </c>
      <c r="B187" s="1" t="s">
        <v>25</v>
      </c>
      <c r="C187" s="1" t="s">
        <v>25</v>
      </c>
      <c r="D187" s="1" t="s">
        <v>26</v>
      </c>
      <c r="E187" s="1" t="s">
        <v>35</v>
      </c>
      <c r="F187" s="1">
        <v>55.21407</v>
      </c>
      <c r="G187" s="1">
        <v>-132.84723299999999</v>
      </c>
      <c r="H187" s="3">
        <v>43267</v>
      </c>
      <c r="I187" s="1">
        <v>5</v>
      </c>
      <c r="J187" s="1">
        <v>358.7</v>
      </c>
      <c r="K187" s="1">
        <f t="shared" si="36"/>
        <v>-0.72159999999999991</v>
      </c>
      <c r="L187" s="1">
        <f t="shared" si="25"/>
        <v>-21.994367999999998</v>
      </c>
      <c r="M187" s="1">
        <v>296</v>
      </c>
      <c r="N187" s="1">
        <v>320</v>
      </c>
      <c r="Q187">
        <f t="shared" si="33"/>
        <v>62.699999999999989</v>
      </c>
      <c r="R187">
        <f t="shared" si="34"/>
        <v>38.699999999999989</v>
      </c>
      <c r="S187">
        <f t="shared" si="35"/>
        <v>24</v>
      </c>
      <c r="T187" s="1">
        <v>500</v>
      </c>
      <c r="V187">
        <f t="shared" si="26"/>
        <v>24</v>
      </c>
      <c r="W187">
        <f t="shared" si="27"/>
        <v>499.42366784124278</v>
      </c>
      <c r="X187">
        <f t="shared" si="28"/>
        <v>500</v>
      </c>
      <c r="Y187">
        <f t="shared" si="29"/>
        <v>4.8055391735317476E-2</v>
      </c>
    </row>
    <row r="188" spans="1:28" x14ac:dyDescent="0.2">
      <c r="A188" s="1" t="s">
        <v>46</v>
      </c>
      <c r="B188" s="1" t="s">
        <v>25</v>
      </c>
      <c r="C188" s="1" t="s">
        <v>25</v>
      </c>
      <c r="D188" s="1" t="s">
        <v>26</v>
      </c>
      <c r="E188" s="1" t="s">
        <v>35</v>
      </c>
      <c r="F188" s="1">
        <v>55.21407</v>
      </c>
      <c r="G188" s="1">
        <v>-132.84723299999999</v>
      </c>
      <c r="H188" s="3">
        <v>43267</v>
      </c>
      <c r="I188" s="1">
        <v>1</v>
      </c>
      <c r="J188" s="1">
        <v>358.7</v>
      </c>
      <c r="K188" s="1">
        <f t="shared" si="36"/>
        <v>-0.72159999999999991</v>
      </c>
      <c r="L188" s="1">
        <f t="shared" si="25"/>
        <v>-21.994367999999998</v>
      </c>
      <c r="M188" s="1">
        <v>313</v>
      </c>
      <c r="N188" s="1">
        <v>353</v>
      </c>
      <c r="Q188">
        <f t="shared" si="33"/>
        <v>45.699999999999989</v>
      </c>
      <c r="R188">
        <f t="shared" si="34"/>
        <v>5.6999999999999886</v>
      </c>
      <c r="S188">
        <f t="shared" si="35"/>
        <v>40</v>
      </c>
      <c r="T188" s="1">
        <v>823</v>
      </c>
      <c r="V188">
        <f t="shared" si="26"/>
        <v>40</v>
      </c>
      <c r="W188">
        <f t="shared" si="27"/>
        <v>822.02737180704639</v>
      </c>
      <c r="X188">
        <f t="shared" si="28"/>
        <v>823</v>
      </c>
      <c r="Y188">
        <f t="shared" si="29"/>
        <v>4.8660180149559737E-2</v>
      </c>
    </row>
    <row r="189" spans="1:28" x14ac:dyDescent="0.2">
      <c r="A189" s="1" t="s">
        <v>46</v>
      </c>
      <c r="B189" s="1" t="s">
        <v>25</v>
      </c>
      <c r="C189" s="1" t="s">
        <v>25</v>
      </c>
      <c r="D189" s="1" t="s">
        <v>26</v>
      </c>
      <c r="E189" s="1" t="s">
        <v>35</v>
      </c>
      <c r="F189" s="1">
        <v>55.21407</v>
      </c>
      <c r="G189" s="1">
        <v>-132.84723299999999</v>
      </c>
      <c r="H189" s="3">
        <v>43267</v>
      </c>
      <c r="I189" s="1">
        <v>2</v>
      </c>
      <c r="J189" s="1">
        <v>358.7</v>
      </c>
      <c r="K189" s="1">
        <f t="shared" si="36"/>
        <v>-0.72159999999999991</v>
      </c>
      <c r="L189" s="1">
        <f t="shared" si="25"/>
        <v>-21.994367999999998</v>
      </c>
      <c r="M189" s="1">
        <v>308</v>
      </c>
      <c r="N189" s="1">
        <v>360</v>
      </c>
      <c r="Q189">
        <f t="shared" si="33"/>
        <v>50.699999999999989</v>
      </c>
      <c r="R189">
        <f t="shared" si="34"/>
        <v>-1.3000000000000114</v>
      </c>
      <c r="S189">
        <f t="shared" si="35"/>
        <v>52</v>
      </c>
      <c r="T189" s="1">
        <v>1065</v>
      </c>
      <c r="V189">
        <f t="shared" si="26"/>
        <v>52</v>
      </c>
      <c r="W189">
        <f t="shared" si="27"/>
        <v>1063.7297589143589</v>
      </c>
      <c r="X189">
        <f t="shared" si="28"/>
        <v>1065</v>
      </c>
      <c r="Y189">
        <f t="shared" si="29"/>
        <v>4.8884596453399147E-2</v>
      </c>
    </row>
    <row r="190" spans="1:28" x14ac:dyDescent="0.2">
      <c r="A190" s="1" t="s">
        <v>47</v>
      </c>
      <c r="B190" s="1" t="s">
        <v>25</v>
      </c>
      <c r="C190" s="1" t="s">
        <v>25</v>
      </c>
      <c r="D190" s="1" t="s">
        <v>26</v>
      </c>
      <c r="E190" s="1" t="s">
        <v>33</v>
      </c>
      <c r="F190" s="1">
        <v>55.247154999999999</v>
      </c>
      <c r="G190" s="1">
        <v>-132.87913699999999</v>
      </c>
      <c r="H190" s="3">
        <v>43266</v>
      </c>
      <c r="I190" s="1">
        <v>8</v>
      </c>
      <c r="J190" s="1">
        <v>403.4</v>
      </c>
      <c r="K190" s="1">
        <v>-1.595</v>
      </c>
      <c r="L190" s="1">
        <f t="shared" si="25"/>
        <v>-48.615600000000001</v>
      </c>
      <c r="M190" s="1">
        <v>374</v>
      </c>
      <c r="N190" s="1">
        <v>374</v>
      </c>
      <c r="Q190">
        <f t="shared" si="33"/>
        <v>29.399999999999977</v>
      </c>
      <c r="R190">
        <f t="shared" si="34"/>
        <v>29.399999999999977</v>
      </c>
      <c r="S190">
        <f t="shared" si="35"/>
        <v>0</v>
      </c>
      <c r="T190" s="1">
        <v>19</v>
      </c>
      <c r="V190">
        <f t="shared" si="26"/>
        <v>0</v>
      </c>
      <c r="W190">
        <f t="shared" si="27"/>
        <v>19</v>
      </c>
      <c r="X190">
        <f t="shared" si="28"/>
        <v>19</v>
      </c>
      <c r="Y190">
        <f t="shared" si="29"/>
        <v>0</v>
      </c>
      <c r="AA190">
        <f>AVERAGE(X190:X200)</f>
        <v>142.18181818181819</v>
      </c>
      <c r="AB190">
        <f>AVERAGE(Y190:Y200)</f>
        <v>3.6486258154232683E-2</v>
      </c>
    </row>
    <row r="191" spans="1:28" x14ac:dyDescent="0.2">
      <c r="A191" s="1" t="s">
        <v>47</v>
      </c>
      <c r="B191" s="1" t="s">
        <v>25</v>
      </c>
      <c r="C191" s="1" t="s">
        <v>25</v>
      </c>
      <c r="D191" s="1" t="s">
        <v>26</v>
      </c>
      <c r="E191" s="1" t="s">
        <v>33</v>
      </c>
      <c r="F191" s="1">
        <v>55.247154999999999</v>
      </c>
      <c r="G191" s="1">
        <v>-132.87913699999999</v>
      </c>
      <c r="H191" s="3">
        <v>43266</v>
      </c>
      <c r="I191" s="1">
        <v>10</v>
      </c>
      <c r="J191" s="1">
        <v>403.4</v>
      </c>
      <c r="K191" s="1">
        <v>-1.595</v>
      </c>
      <c r="L191" s="1">
        <f t="shared" si="25"/>
        <v>-48.615600000000001</v>
      </c>
      <c r="M191" s="1">
        <v>372</v>
      </c>
      <c r="N191" s="1">
        <v>372</v>
      </c>
      <c r="Q191">
        <f t="shared" si="33"/>
        <v>31.399999999999977</v>
      </c>
      <c r="R191">
        <f t="shared" si="34"/>
        <v>31.399999999999977</v>
      </c>
      <c r="S191">
        <f t="shared" si="35"/>
        <v>0</v>
      </c>
      <c r="T191" s="1">
        <v>28</v>
      </c>
      <c r="V191">
        <f t="shared" si="26"/>
        <v>0</v>
      </c>
      <c r="W191">
        <f t="shared" si="27"/>
        <v>28</v>
      </c>
      <c r="X191">
        <f t="shared" si="28"/>
        <v>28</v>
      </c>
      <c r="Y191">
        <f t="shared" si="29"/>
        <v>0</v>
      </c>
    </row>
    <row r="192" spans="1:28" x14ac:dyDescent="0.2">
      <c r="A192" s="1" t="s">
        <v>47</v>
      </c>
      <c r="B192" s="1" t="s">
        <v>25</v>
      </c>
      <c r="C192" s="1" t="s">
        <v>25</v>
      </c>
      <c r="D192" s="1" t="s">
        <v>26</v>
      </c>
      <c r="E192" s="1" t="s">
        <v>33</v>
      </c>
      <c r="F192" s="1">
        <v>55.247154999999999</v>
      </c>
      <c r="G192" s="1">
        <v>-132.87913699999999</v>
      </c>
      <c r="H192" s="3">
        <v>43266</v>
      </c>
      <c r="I192" s="1">
        <v>9</v>
      </c>
      <c r="J192" s="1">
        <v>403.4</v>
      </c>
      <c r="K192" s="1">
        <v>-1.595</v>
      </c>
      <c r="L192" s="1">
        <f t="shared" si="25"/>
        <v>-48.615600000000001</v>
      </c>
      <c r="M192" s="1">
        <v>370</v>
      </c>
      <c r="N192" s="1">
        <v>374</v>
      </c>
      <c r="Q192">
        <f t="shared" si="33"/>
        <v>33.399999999999977</v>
      </c>
      <c r="R192">
        <f t="shared" si="34"/>
        <v>29.399999999999977</v>
      </c>
      <c r="S192">
        <f t="shared" si="35"/>
        <v>4</v>
      </c>
      <c r="T192" s="1">
        <v>63</v>
      </c>
      <c r="V192">
        <f t="shared" si="26"/>
        <v>4</v>
      </c>
      <c r="W192">
        <f t="shared" si="27"/>
        <v>62.872887638472598</v>
      </c>
      <c r="X192">
        <f t="shared" si="28"/>
        <v>63</v>
      </c>
      <c r="Y192">
        <f t="shared" si="29"/>
        <v>6.3620427663518941E-2</v>
      </c>
    </row>
    <row r="193" spans="1:28" x14ac:dyDescent="0.2">
      <c r="A193" s="1" t="s">
        <v>47</v>
      </c>
      <c r="B193" s="1" t="s">
        <v>25</v>
      </c>
      <c r="C193" s="1" t="s">
        <v>25</v>
      </c>
      <c r="D193" s="1" t="s">
        <v>26</v>
      </c>
      <c r="E193" s="1" t="s">
        <v>33</v>
      </c>
      <c r="F193" s="1">
        <v>55.247154999999999</v>
      </c>
      <c r="G193" s="1">
        <v>-132.87913699999999</v>
      </c>
      <c r="H193" s="3">
        <v>43266</v>
      </c>
      <c r="I193" s="1">
        <v>6</v>
      </c>
      <c r="J193" s="1">
        <v>403.4</v>
      </c>
      <c r="K193" s="1">
        <v>-1.595</v>
      </c>
      <c r="L193" s="1">
        <f t="shared" si="25"/>
        <v>-48.615600000000001</v>
      </c>
      <c r="M193" s="1">
        <v>369</v>
      </c>
      <c r="N193" s="1">
        <v>370</v>
      </c>
      <c r="Q193">
        <f t="shared" si="33"/>
        <v>34.399999999999977</v>
      </c>
      <c r="R193">
        <f t="shared" si="34"/>
        <v>33.399999999999977</v>
      </c>
      <c r="S193">
        <f t="shared" si="35"/>
        <v>1</v>
      </c>
      <c r="T193" s="1">
        <v>64</v>
      </c>
      <c r="V193">
        <f t="shared" si="26"/>
        <v>1</v>
      </c>
      <c r="W193">
        <f t="shared" si="27"/>
        <v>63.992187023104627</v>
      </c>
      <c r="X193">
        <f t="shared" si="28"/>
        <v>64</v>
      </c>
      <c r="Y193">
        <f t="shared" si="29"/>
        <v>1.5626907697949846E-2</v>
      </c>
    </row>
    <row r="194" spans="1:28" x14ac:dyDescent="0.2">
      <c r="A194" s="1" t="s">
        <v>47</v>
      </c>
      <c r="B194" s="1" t="s">
        <v>25</v>
      </c>
      <c r="C194" s="1" t="s">
        <v>25</v>
      </c>
      <c r="D194" s="1" t="s">
        <v>26</v>
      </c>
      <c r="E194" s="1" t="s">
        <v>33</v>
      </c>
      <c r="F194" s="1">
        <v>55.247154999999999</v>
      </c>
      <c r="G194" s="1">
        <v>-132.87913699999999</v>
      </c>
      <c r="H194" s="3">
        <v>43266</v>
      </c>
      <c r="I194" s="1">
        <v>5</v>
      </c>
      <c r="J194" s="1">
        <v>403.4</v>
      </c>
      <c r="K194" s="1">
        <v>-1.595</v>
      </c>
      <c r="L194" s="1">
        <f t="shared" si="25"/>
        <v>-48.615600000000001</v>
      </c>
      <c r="M194" s="1">
        <v>362</v>
      </c>
      <c r="N194" s="1">
        <v>367</v>
      </c>
      <c r="Q194">
        <f t="shared" si="33"/>
        <v>41.399999999999977</v>
      </c>
      <c r="R194">
        <f t="shared" si="34"/>
        <v>36.399999999999977</v>
      </c>
      <c r="S194">
        <f t="shared" si="35"/>
        <v>5</v>
      </c>
      <c r="T194" s="1">
        <v>90</v>
      </c>
      <c r="V194">
        <f t="shared" si="26"/>
        <v>5</v>
      </c>
      <c r="W194">
        <f t="shared" si="27"/>
        <v>89.861003778057139</v>
      </c>
      <c r="X194">
        <f t="shared" si="28"/>
        <v>90</v>
      </c>
      <c r="Y194">
        <f t="shared" si="29"/>
        <v>5.5641488407465724E-2</v>
      </c>
    </row>
    <row r="195" spans="1:28" x14ac:dyDescent="0.2">
      <c r="A195" s="1" t="s">
        <v>47</v>
      </c>
      <c r="B195" s="1" t="s">
        <v>25</v>
      </c>
      <c r="C195" s="1" t="s">
        <v>25</v>
      </c>
      <c r="D195" s="1" t="s">
        <v>26</v>
      </c>
      <c r="E195" s="1" t="s">
        <v>33</v>
      </c>
      <c r="F195" s="1">
        <v>55.247154999999999</v>
      </c>
      <c r="G195" s="1">
        <v>-132.87913699999999</v>
      </c>
      <c r="H195" s="3">
        <v>43266</v>
      </c>
      <c r="I195" s="1">
        <v>7</v>
      </c>
      <c r="J195" s="1">
        <v>403.4</v>
      </c>
      <c r="K195" s="1">
        <v>-1.595</v>
      </c>
      <c r="L195" s="1">
        <f t="shared" ref="L195:L258" si="37">K195*30.48</f>
        <v>-48.615600000000001</v>
      </c>
      <c r="M195" s="1">
        <v>359</v>
      </c>
      <c r="N195" s="1">
        <v>359</v>
      </c>
      <c r="Q195">
        <f t="shared" si="33"/>
        <v>44.399999999999977</v>
      </c>
      <c r="R195">
        <f t="shared" si="34"/>
        <v>44.399999999999977</v>
      </c>
      <c r="S195">
        <f t="shared" si="35"/>
        <v>0</v>
      </c>
      <c r="T195" s="1">
        <v>110</v>
      </c>
      <c r="V195">
        <f t="shared" si="26"/>
        <v>0</v>
      </c>
      <c r="W195">
        <f t="shared" si="27"/>
        <v>110</v>
      </c>
      <c r="X195">
        <f t="shared" si="28"/>
        <v>110</v>
      </c>
      <c r="Y195">
        <f t="shared" si="29"/>
        <v>0</v>
      </c>
    </row>
    <row r="196" spans="1:28" x14ac:dyDescent="0.2">
      <c r="A196" s="1" t="s">
        <v>47</v>
      </c>
      <c r="B196" s="1" t="s">
        <v>25</v>
      </c>
      <c r="C196" s="1" t="s">
        <v>25</v>
      </c>
      <c r="D196" s="1" t="s">
        <v>26</v>
      </c>
      <c r="E196" s="1" t="s">
        <v>33</v>
      </c>
      <c r="F196" s="1">
        <v>55.247154999999999</v>
      </c>
      <c r="G196" s="1">
        <v>-132.87913699999999</v>
      </c>
      <c r="H196" s="3">
        <v>43266</v>
      </c>
      <c r="I196" s="1">
        <v>11</v>
      </c>
      <c r="J196" s="1">
        <v>403.4</v>
      </c>
      <c r="K196" s="1">
        <v>-1.595</v>
      </c>
      <c r="L196" s="1">
        <f t="shared" si="37"/>
        <v>-48.615600000000001</v>
      </c>
      <c r="M196" s="1">
        <v>372</v>
      </c>
      <c r="N196" s="1">
        <v>384</v>
      </c>
      <c r="Q196">
        <f t="shared" si="33"/>
        <v>31.399999999999977</v>
      </c>
      <c r="R196">
        <f t="shared" si="34"/>
        <v>19.399999999999977</v>
      </c>
      <c r="S196">
        <f t="shared" si="35"/>
        <v>12</v>
      </c>
      <c r="T196" s="1">
        <v>194</v>
      </c>
      <c r="V196">
        <f t="shared" ref="V196:V259" si="38">S196</f>
        <v>12</v>
      </c>
      <c r="W196">
        <f t="shared" ref="W196:W259" si="39">SQRT((X196^2)-(V196^2))</f>
        <v>193.62851029742495</v>
      </c>
      <c r="X196">
        <f t="shared" ref="X196:X259" si="40">T196</f>
        <v>194</v>
      </c>
      <c r="Y196">
        <f t="shared" ref="Y196:Y259" si="41">V196/W196</f>
        <v>6.1974344488666899E-2</v>
      </c>
    </row>
    <row r="197" spans="1:28" x14ac:dyDescent="0.2">
      <c r="A197" s="1" t="s">
        <v>47</v>
      </c>
      <c r="B197" s="1" t="s">
        <v>25</v>
      </c>
      <c r="C197" s="1" t="s">
        <v>25</v>
      </c>
      <c r="D197" s="1" t="s">
        <v>26</v>
      </c>
      <c r="E197" s="1" t="s">
        <v>33</v>
      </c>
      <c r="F197" s="1">
        <v>55.247154999999999</v>
      </c>
      <c r="G197" s="1">
        <v>-132.87913699999999</v>
      </c>
      <c r="H197" s="3">
        <v>43266</v>
      </c>
      <c r="I197" s="1">
        <v>2</v>
      </c>
      <c r="J197" s="1">
        <v>403.4</v>
      </c>
      <c r="K197" s="1">
        <v>-1.595</v>
      </c>
      <c r="L197" s="1">
        <f t="shared" si="37"/>
        <v>-48.615600000000001</v>
      </c>
      <c r="M197" s="1">
        <v>380</v>
      </c>
      <c r="N197" s="1">
        <v>388</v>
      </c>
      <c r="Q197">
        <f t="shared" si="33"/>
        <v>23.399999999999977</v>
      </c>
      <c r="R197">
        <f t="shared" si="34"/>
        <v>15.399999999999977</v>
      </c>
      <c r="S197">
        <f t="shared" si="35"/>
        <v>8</v>
      </c>
      <c r="T197" s="1">
        <v>200</v>
      </c>
      <c r="V197">
        <f t="shared" si="38"/>
        <v>8</v>
      </c>
      <c r="W197">
        <f t="shared" si="39"/>
        <v>199.83993594874875</v>
      </c>
      <c r="X197">
        <f t="shared" si="40"/>
        <v>200</v>
      </c>
      <c r="Y197">
        <f t="shared" si="41"/>
        <v>4.0032038451271783E-2</v>
      </c>
    </row>
    <row r="198" spans="1:28" x14ac:dyDescent="0.2">
      <c r="A198" s="1" t="s">
        <v>47</v>
      </c>
      <c r="B198" s="1" t="s">
        <v>25</v>
      </c>
      <c r="C198" s="1" t="s">
        <v>25</v>
      </c>
      <c r="D198" s="1" t="s">
        <v>26</v>
      </c>
      <c r="E198" s="1" t="s">
        <v>33</v>
      </c>
      <c r="F198" s="1">
        <v>55.247154999999999</v>
      </c>
      <c r="G198" s="1">
        <v>-132.87913699999999</v>
      </c>
      <c r="H198" s="3">
        <v>43266</v>
      </c>
      <c r="I198" s="1">
        <v>1</v>
      </c>
      <c r="J198" s="1">
        <v>403.4</v>
      </c>
      <c r="K198" s="1">
        <v>-1.595</v>
      </c>
      <c r="L198" s="1">
        <f t="shared" si="37"/>
        <v>-48.615600000000001</v>
      </c>
      <c r="M198" s="1">
        <v>376</v>
      </c>
      <c r="N198" s="1">
        <v>393</v>
      </c>
      <c r="Q198">
        <f t="shared" si="33"/>
        <v>27.399999999999977</v>
      </c>
      <c r="R198">
        <f t="shared" si="34"/>
        <v>10.399999999999977</v>
      </c>
      <c r="S198">
        <f t="shared" si="35"/>
        <v>17</v>
      </c>
      <c r="T198" s="1">
        <v>230</v>
      </c>
      <c r="V198">
        <f t="shared" si="38"/>
        <v>17</v>
      </c>
      <c r="W198">
        <f t="shared" si="39"/>
        <v>229.37087870956941</v>
      </c>
      <c r="X198">
        <f t="shared" si="40"/>
        <v>230</v>
      </c>
      <c r="Y198">
        <f t="shared" si="41"/>
        <v>7.4115773090469295E-2</v>
      </c>
    </row>
    <row r="199" spans="1:28" x14ac:dyDescent="0.2">
      <c r="A199" s="1" t="s">
        <v>47</v>
      </c>
      <c r="B199" s="1" t="s">
        <v>25</v>
      </c>
      <c r="C199" s="1" t="s">
        <v>25</v>
      </c>
      <c r="D199" s="1" t="s">
        <v>26</v>
      </c>
      <c r="E199" s="1" t="s">
        <v>33</v>
      </c>
      <c r="F199" s="1">
        <v>55.247154999999999</v>
      </c>
      <c r="G199" s="1">
        <v>-132.87913699999999</v>
      </c>
      <c r="H199" s="3">
        <v>43266</v>
      </c>
      <c r="I199" s="1">
        <v>3</v>
      </c>
      <c r="J199" s="1">
        <v>403.4</v>
      </c>
      <c r="K199" s="1">
        <v>-1.595</v>
      </c>
      <c r="L199" s="1">
        <f t="shared" si="37"/>
        <v>-48.615600000000001</v>
      </c>
      <c r="M199" s="1">
        <v>360</v>
      </c>
      <c r="N199" s="1">
        <v>372</v>
      </c>
      <c r="Q199">
        <f t="shared" si="33"/>
        <v>43.399999999999977</v>
      </c>
      <c r="R199">
        <f t="shared" si="34"/>
        <v>31.399999999999977</v>
      </c>
      <c r="S199">
        <f t="shared" si="35"/>
        <v>12</v>
      </c>
      <c r="T199" s="1">
        <v>236</v>
      </c>
      <c r="V199">
        <f t="shared" si="38"/>
        <v>12</v>
      </c>
      <c r="W199">
        <f t="shared" si="39"/>
        <v>235.69471780249975</v>
      </c>
      <c r="X199">
        <f t="shared" si="40"/>
        <v>236</v>
      </c>
      <c r="Y199">
        <f t="shared" si="41"/>
        <v>5.0913317497659802E-2</v>
      </c>
    </row>
    <row r="200" spans="1:28" x14ac:dyDescent="0.2">
      <c r="A200" s="1" t="s">
        <v>47</v>
      </c>
      <c r="B200" s="1" t="s">
        <v>25</v>
      </c>
      <c r="C200" s="1" t="s">
        <v>25</v>
      </c>
      <c r="D200" s="1" t="s">
        <v>26</v>
      </c>
      <c r="E200" s="1" t="s">
        <v>33</v>
      </c>
      <c r="F200" s="1">
        <v>55.247154999999999</v>
      </c>
      <c r="G200" s="1">
        <v>-132.87913699999999</v>
      </c>
      <c r="H200" s="3">
        <v>43266</v>
      </c>
      <c r="I200" s="1">
        <v>4</v>
      </c>
      <c r="J200" s="1">
        <v>403.4</v>
      </c>
      <c r="K200" s="1">
        <v>-1.595</v>
      </c>
      <c r="L200" s="1">
        <f t="shared" si="37"/>
        <v>-48.615600000000001</v>
      </c>
      <c r="M200" s="1">
        <v>346</v>
      </c>
      <c r="N200" s="1">
        <v>359</v>
      </c>
      <c r="Q200">
        <f t="shared" si="33"/>
        <v>57.399999999999977</v>
      </c>
      <c r="R200">
        <f t="shared" si="34"/>
        <v>44.399999999999977</v>
      </c>
      <c r="S200">
        <f t="shared" si="35"/>
        <v>13</v>
      </c>
      <c r="T200" s="1">
        <v>330</v>
      </c>
      <c r="V200">
        <f t="shared" si="38"/>
        <v>13</v>
      </c>
      <c r="W200">
        <f t="shared" si="39"/>
        <v>329.74383997278858</v>
      </c>
      <c r="X200">
        <f t="shared" si="40"/>
        <v>330</v>
      </c>
      <c r="Y200">
        <f t="shared" si="41"/>
        <v>3.9424542399557179E-2</v>
      </c>
    </row>
    <row r="201" spans="1:28" x14ac:dyDescent="0.2">
      <c r="A201" s="1" t="s">
        <v>48</v>
      </c>
      <c r="B201" s="1" t="s">
        <v>25</v>
      </c>
      <c r="C201" s="1" t="s">
        <v>25</v>
      </c>
      <c r="D201" s="1" t="s">
        <v>26</v>
      </c>
      <c r="E201" s="1" t="s">
        <v>33</v>
      </c>
      <c r="F201" s="1">
        <v>55.241886999999998</v>
      </c>
      <c r="G201" s="1">
        <v>-132.837131</v>
      </c>
      <c r="H201" s="3">
        <v>43267</v>
      </c>
      <c r="I201" s="1">
        <v>4</v>
      </c>
      <c r="J201" s="1">
        <v>319.3</v>
      </c>
      <c r="K201" s="1">
        <v>0.375</v>
      </c>
      <c r="L201" s="1">
        <f t="shared" si="37"/>
        <v>11.43</v>
      </c>
      <c r="M201" s="1">
        <v>342</v>
      </c>
      <c r="N201" s="1">
        <v>349</v>
      </c>
      <c r="Q201">
        <f t="shared" si="33"/>
        <v>-22.699999999999989</v>
      </c>
      <c r="R201">
        <f t="shared" si="34"/>
        <v>-29.699999999999989</v>
      </c>
      <c r="S201">
        <f t="shared" si="35"/>
        <v>7</v>
      </c>
      <c r="T201" s="1">
        <v>81</v>
      </c>
      <c r="V201">
        <f t="shared" si="38"/>
        <v>7</v>
      </c>
      <c r="W201">
        <f t="shared" si="39"/>
        <v>80.696964007328063</v>
      </c>
      <c r="X201">
        <f t="shared" si="40"/>
        <v>81</v>
      </c>
      <c r="Y201">
        <f t="shared" si="41"/>
        <v>8.674427949190669E-2</v>
      </c>
      <c r="AA201" s="10">
        <f>AVERAGE(X201:X211)</f>
        <v>196.36363636363637</v>
      </c>
      <c r="AB201" s="10">
        <f>AVERAGE(Y201:Y211)</f>
        <v>6.0790006467639532E-2</v>
      </c>
    </row>
    <row r="202" spans="1:28" x14ac:dyDescent="0.2">
      <c r="A202" s="1" t="s">
        <v>48</v>
      </c>
      <c r="B202" s="1" t="s">
        <v>25</v>
      </c>
      <c r="C202" s="1" t="s">
        <v>25</v>
      </c>
      <c r="D202" s="1" t="s">
        <v>26</v>
      </c>
      <c r="E202" s="1" t="s">
        <v>33</v>
      </c>
      <c r="F202" s="1">
        <v>55.241886999999998</v>
      </c>
      <c r="G202" s="1">
        <v>-132.837131</v>
      </c>
      <c r="H202" s="3">
        <v>43267</v>
      </c>
      <c r="I202" s="1">
        <v>1</v>
      </c>
      <c r="J202" s="1">
        <v>319.3</v>
      </c>
      <c r="K202" s="1">
        <v>0.375</v>
      </c>
      <c r="L202" s="1">
        <f t="shared" si="37"/>
        <v>11.43</v>
      </c>
      <c r="M202" s="1">
        <v>368</v>
      </c>
      <c r="N202" s="1">
        <v>378</v>
      </c>
      <c r="Q202">
        <f t="shared" si="33"/>
        <v>-48.699999999999989</v>
      </c>
      <c r="R202">
        <f t="shared" si="34"/>
        <v>-58.699999999999989</v>
      </c>
      <c r="S202">
        <f t="shared" si="35"/>
        <v>10</v>
      </c>
      <c r="T202" s="1">
        <v>105</v>
      </c>
      <c r="V202">
        <f t="shared" si="38"/>
        <v>10</v>
      </c>
      <c r="W202">
        <f t="shared" si="39"/>
        <v>104.52272480183436</v>
      </c>
      <c r="X202">
        <f t="shared" si="40"/>
        <v>105</v>
      </c>
      <c r="Y202">
        <f t="shared" si="41"/>
        <v>9.5672974646987985E-2</v>
      </c>
    </row>
    <row r="203" spans="1:28" x14ac:dyDescent="0.2">
      <c r="A203" s="1" t="s">
        <v>48</v>
      </c>
      <c r="B203" s="1" t="s">
        <v>25</v>
      </c>
      <c r="C203" s="1" t="s">
        <v>25</v>
      </c>
      <c r="D203" s="1" t="s">
        <v>26</v>
      </c>
      <c r="E203" s="1" t="s">
        <v>33</v>
      </c>
      <c r="F203" s="1">
        <v>55.241886999999998</v>
      </c>
      <c r="G203" s="1">
        <v>-132.837131</v>
      </c>
      <c r="H203" s="3">
        <v>43267</v>
      </c>
      <c r="I203" s="1">
        <v>3</v>
      </c>
      <c r="J203" s="1">
        <v>319.3</v>
      </c>
      <c r="K203" s="1">
        <v>0.375</v>
      </c>
      <c r="L203" s="1">
        <f t="shared" si="37"/>
        <v>11.43</v>
      </c>
      <c r="M203" s="1">
        <v>347</v>
      </c>
      <c r="N203" s="1">
        <v>358</v>
      </c>
      <c r="Q203">
        <f t="shared" si="33"/>
        <v>-27.699999999999989</v>
      </c>
      <c r="R203">
        <f t="shared" si="34"/>
        <v>-38.699999999999989</v>
      </c>
      <c r="S203">
        <f t="shared" si="35"/>
        <v>11</v>
      </c>
      <c r="T203" s="1">
        <v>125</v>
      </c>
      <c r="V203">
        <f t="shared" si="38"/>
        <v>11</v>
      </c>
      <c r="W203">
        <f t="shared" si="39"/>
        <v>124.51505933018704</v>
      </c>
      <c r="X203">
        <f t="shared" si="40"/>
        <v>125</v>
      </c>
      <c r="Y203">
        <f t="shared" si="41"/>
        <v>8.8342727852944891E-2</v>
      </c>
    </row>
    <row r="204" spans="1:28" x14ac:dyDescent="0.2">
      <c r="A204" s="1" t="s">
        <v>48</v>
      </c>
      <c r="B204" s="1" t="s">
        <v>25</v>
      </c>
      <c r="C204" s="1" t="s">
        <v>25</v>
      </c>
      <c r="D204" s="1" t="s">
        <v>26</v>
      </c>
      <c r="E204" s="1" t="s">
        <v>33</v>
      </c>
      <c r="F204" s="1">
        <v>55.241886999999998</v>
      </c>
      <c r="G204" s="1">
        <v>-132.837131</v>
      </c>
      <c r="H204" s="3">
        <v>43267</v>
      </c>
      <c r="I204" s="1">
        <v>2</v>
      </c>
      <c r="J204" s="1">
        <v>319.3</v>
      </c>
      <c r="K204" s="1">
        <v>0.375</v>
      </c>
      <c r="L204" s="1">
        <f t="shared" si="37"/>
        <v>11.43</v>
      </c>
      <c r="M204" s="1">
        <v>366</v>
      </c>
      <c r="N204" s="1">
        <v>374</v>
      </c>
      <c r="Q204">
        <f t="shared" si="33"/>
        <v>-46.699999999999989</v>
      </c>
      <c r="R204">
        <f t="shared" si="34"/>
        <v>-54.699999999999989</v>
      </c>
      <c r="S204">
        <f t="shared" si="35"/>
        <v>8</v>
      </c>
      <c r="T204" s="1">
        <v>143</v>
      </c>
      <c r="V204">
        <f t="shared" si="38"/>
        <v>8</v>
      </c>
      <c r="W204">
        <f t="shared" si="39"/>
        <v>142.77604841148951</v>
      </c>
      <c r="X204">
        <f t="shared" si="40"/>
        <v>143</v>
      </c>
      <c r="Y204">
        <f t="shared" si="41"/>
        <v>5.6031807078337811E-2</v>
      </c>
    </row>
    <row r="205" spans="1:28" x14ac:dyDescent="0.2">
      <c r="A205" s="1" t="s">
        <v>48</v>
      </c>
      <c r="B205" s="1" t="s">
        <v>25</v>
      </c>
      <c r="C205" s="1" t="s">
        <v>25</v>
      </c>
      <c r="D205" s="1" t="s">
        <v>26</v>
      </c>
      <c r="E205" s="1" t="s">
        <v>33</v>
      </c>
      <c r="F205" s="1">
        <v>55.241886999999998</v>
      </c>
      <c r="G205" s="1">
        <v>-132.837131</v>
      </c>
      <c r="H205" s="3">
        <v>43267</v>
      </c>
      <c r="I205" s="1">
        <v>7</v>
      </c>
      <c r="J205" s="1">
        <v>319.3</v>
      </c>
      <c r="K205" s="1">
        <v>0.375</v>
      </c>
      <c r="L205" s="1">
        <f t="shared" si="37"/>
        <v>11.43</v>
      </c>
      <c r="M205" s="1">
        <v>354</v>
      </c>
      <c r="N205" s="1">
        <v>361</v>
      </c>
      <c r="Q205">
        <f t="shared" si="33"/>
        <v>-34.699999999999989</v>
      </c>
      <c r="R205">
        <f t="shared" si="34"/>
        <v>-41.699999999999989</v>
      </c>
      <c r="S205">
        <f t="shared" si="35"/>
        <v>7</v>
      </c>
      <c r="T205" s="1">
        <v>200</v>
      </c>
      <c r="V205">
        <f t="shared" si="38"/>
        <v>7</v>
      </c>
      <c r="W205">
        <f t="shared" si="39"/>
        <v>199.87746246137908</v>
      </c>
      <c r="X205">
        <f t="shared" si="40"/>
        <v>200</v>
      </c>
      <c r="Y205">
        <f t="shared" si="41"/>
        <v>3.5021457215830727E-2</v>
      </c>
    </row>
    <row r="206" spans="1:28" x14ac:dyDescent="0.2">
      <c r="A206" s="1" t="s">
        <v>48</v>
      </c>
      <c r="B206" s="1" t="s">
        <v>25</v>
      </c>
      <c r="C206" s="1" t="s">
        <v>25</v>
      </c>
      <c r="D206" s="1" t="s">
        <v>26</v>
      </c>
      <c r="E206" s="1" t="s">
        <v>33</v>
      </c>
      <c r="F206" s="1">
        <v>55.241886999999998</v>
      </c>
      <c r="G206" s="1">
        <v>-132.837131</v>
      </c>
      <c r="H206" s="3">
        <v>43267</v>
      </c>
      <c r="I206" s="1">
        <v>5</v>
      </c>
      <c r="J206" s="1">
        <v>319.3</v>
      </c>
      <c r="K206" s="1">
        <v>0.375</v>
      </c>
      <c r="L206" s="1">
        <f t="shared" si="37"/>
        <v>11.43</v>
      </c>
      <c r="M206" s="1">
        <v>340</v>
      </c>
      <c r="N206" s="1">
        <v>350</v>
      </c>
      <c r="Q206">
        <f t="shared" si="33"/>
        <v>-20.699999999999989</v>
      </c>
      <c r="R206">
        <f t="shared" si="34"/>
        <v>-30.699999999999989</v>
      </c>
      <c r="S206">
        <f t="shared" si="35"/>
        <v>10</v>
      </c>
      <c r="T206" s="1">
        <v>210</v>
      </c>
      <c r="V206">
        <f t="shared" si="38"/>
        <v>10</v>
      </c>
      <c r="W206">
        <f t="shared" si="39"/>
        <v>209.76176963403032</v>
      </c>
      <c r="X206">
        <f t="shared" si="40"/>
        <v>210</v>
      </c>
      <c r="Y206">
        <f t="shared" si="41"/>
        <v>4.7673129462279612E-2</v>
      </c>
    </row>
    <row r="207" spans="1:28" x14ac:dyDescent="0.2">
      <c r="A207" s="1" t="s">
        <v>48</v>
      </c>
      <c r="B207" s="1" t="s">
        <v>25</v>
      </c>
      <c r="C207" s="1" t="s">
        <v>25</v>
      </c>
      <c r="D207" s="1" t="s">
        <v>26</v>
      </c>
      <c r="E207" s="1" t="s">
        <v>33</v>
      </c>
      <c r="F207" s="1">
        <v>55.241886999999998</v>
      </c>
      <c r="G207" s="1">
        <v>-132.837131</v>
      </c>
      <c r="H207" s="3">
        <v>43267</v>
      </c>
      <c r="I207" s="1">
        <v>9</v>
      </c>
      <c r="J207" s="1">
        <v>319.3</v>
      </c>
      <c r="K207" s="1">
        <v>0.375</v>
      </c>
      <c r="L207" s="1">
        <f t="shared" si="37"/>
        <v>11.43</v>
      </c>
      <c r="M207" s="1">
        <v>384</v>
      </c>
      <c r="N207" s="1">
        <v>392</v>
      </c>
      <c r="Q207">
        <f t="shared" si="33"/>
        <v>-64.699999999999989</v>
      </c>
      <c r="R207">
        <f t="shared" si="34"/>
        <v>-72.699999999999989</v>
      </c>
      <c r="S207">
        <f t="shared" si="35"/>
        <v>8</v>
      </c>
      <c r="T207" s="1">
        <v>231</v>
      </c>
      <c r="V207">
        <f t="shared" si="38"/>
        <v>8</v>
      </c>
      <c r="W207">
        <f t="shared" si="39"/>
        <v>230.86143029964967</v>
      </c>
      <c r="X207">
        <f t="shared" si="40"/>
        <v>231</v>
      </c>
      <c r="Y207">
        <f t="shared" si="41"/>
        <v>3.4652821779784924E-2</v>
      </c>
    </row>
    <row r="208" spans="1:28" x14ac:dyDescent="0.2">
      <c r="A208" s="1" t="s">
        <v>48</v>
      </c>
      <c r="B208" s="1" t="s">
        <v>25</v>
      </c>
      <c r="C208" s="1" t="s">
        <v>25</v>
      </c>
      <c r="D208" s="1" t="s">
        <v>26</v>
      </c>
      <c r="E208" s="1" t="s">
        <v>33</v>
      </c>
      <c r="F208" s="1">
        <v>55.241886999999998</v>
      </c>
      <c r="G208" s="1">
        <v>-132.837131</v>
      </c>
      <c r="H208" s="3">
        <v>43267</v>
      </c>
      <c r="I208" s="1">
        <v>8</v>
      </c>
      <c r="J208" s="1">
        <v>319.3</v>
      </c>
      <c r="K208" s="1">
        <v>0.375</v>
      </c>
      <c r="L208" s="1">
        <f t="shared" si="37"/>
        <v>11.43</v>
      </c>
      <c r="M208" s="1">
        <v>366</v>
      </c>
      <c r="N208" s="1">
        <v>380</v>
      </c>
      <c r="Q208">
        <f t="shared" ref="Q208:Q239" si="42">J208-M208</f>
        <v>-46.699999999999989</v>
      </c>
      <c r="R208">
        <f t="shared" ref="R208:R239" si="43">J208-N208</f>
        <v>-60.699999999999989</v>
      </c>
      <c r="S208">
        <f t="shared" ref="S208:S239" si="44">Q208-R208</f>
        <v>14</v>
      </c>
      <c r="T208" s="1">
        <v>235</v>
      </c>
      <c r="V208">
        <f t="shared" si="38"/>
        <v>14</v>
      </c>
      <c r="W208">
        <f t="shared" si="39"/>
        <v>234.58260805098064</v>
      </c>
      <c r="X208">
        <f t="shared" si="40"/>
        <v>235</v>
      </c>
      <c r="Y208">
        <f t="shared" si="41"/>
        <v>5.9680468711292747E-2</v>
      </c>
    </row>
    <row r="209" spans="1:28" x14ac:dyDescent="0.2">
      <c r="A209" s="1" t="s">
        <v>48</v>
      </c>
      <c r="B209" s="1" t="s">
        <v>25</v>
      </c>
      <c r="C209" s="1" t="s">
        <v>25</v>
      </c>
      <c r="D209" s="1" t="s">
        <v>26</v>
      </c>
      <c r="E209" s="1" t="s">
        <v>33</v>
      </c>
      <c r="F209" s="1">
        <v>55.241886999999998</v>
      </c>
      <c r="G209" s="1">
        <v>-132.837131</v>
      </c>
      <c r="H209" s="3">
        <v>43267</v>
      </c>
      <c r="I209" s="1">
        <v>10</v>
      </c>
      <c r="J209" s="1">
        <v>319.3</v>
      </c>
      <c r="K209" s="1">
        <v>0.375</v>
      </c>
      <c r="L209" s="1">
        <f t="shared" si="37"/>
        <v>11.43</v>
      </c>
      <c r="M209" s="1">
        <v>293</v>
      </c>
      <c r="N209" s="1">
        <v>405</v>
      </c>
      <c r="Q209">
        <f t="shared" si="42"/>
        <v>26.300000000000011</v>
      </c>
      <c r="R209">
        <f t="shared" si="43"/>
        <v>-85.699999999999989</v>
      </c>
      <c r="S209">
        <f t="shared" si="44"/>
        <v>112</v>
      </c>
      <c r="T209" s="1">
        <v>235</v>
      </c>
      <c r="V209">
        <f t="shared" si="38"/>
        <v>112</v>
      </c>
      <c r="W209">
        <f t="shared" si="39"/>
        <v>206.59380436015016</v>
      </c>
      <c r="X209">
        <f t="shared" si="40"/>
        <v>235</v>
      </c>
      <c r="Z209">
        <f>V209/W209</f>
        <v>0.54212661578540378</v>
      </c>
    </row>
    <row r="210" spans="1:28" x14ac:dyDescent="0.2">
      <c r="A210" s="1" t="s">
        <v>48</v>
      </c>
      <c r="B210" s="1" t="s">
        <v>25</v>
      </c>
      <c r="C210" s="1" t="s">
        <v>25</v>
      </c>
      <c r="D210" s="1" t="s">
        <v>26</v>
      </c>
      <c r="E210" s="1" t="s">
        <v>33</v>
      </c>
      <c r="F210" s="1">
        <v>55.241886999999998</v>
      </c>
      <c r="G210" s="1">
        <v>-132.837131</v>
      </c>
      <c r="H210" s="3">
        <v>43267</v>
      </c>
      <c r="I210" s="1">
        <v>11</v>
      </c>
      <c r="J210" s="1">
        <v>319.3</v>
      </c>
      <c r="K210" s="1">
        <v>0.375</v>
      </c>
      <c r="L210" s="1">
        <f t="shared" si="37"/>
        <v>11.43</v>
      </c>
      <c r="M210" s="1">
        <v>395</v>
      </c>
      <c r="N210" s="1">
        <v>411</v>
      </c>
      <c r="Q210">
        <f t="shared" si="42"/>
        <v>-75.699999999999989</v>
      </c>
      <c r="R210">
        <f t="shared" si="43"/>
        <v>-91.699999999999989</v>
      </c>
      <c r="S210">
        <f t="shared" si="44"/>
        <v>16</v>
      </c>
      <c r="T210" s="1">
        <v>255</v>
      </c>
      <c r="V210">
        <f t="shared" si="38"/>
        <v>16</v>
      </c>
      <c r="W210">
        <f t="shared" si="39"/>
        <v>254.4975441924735</v>
      </c>
      <c r="X210">
        <f t="shared" si="40"/>
        <v>255</v>
      </c>
      <c r="Y210">
        <f t="shared" si="41"/>
        <v>6.2868976008269017E-2</v>
      </c>
    </row>
    <row r="211" spans="1:28" x14ac:dyDescent="0.2">
      <c r="A211" s="1" t="s">
        <v>48</v>
      </c>
      <c r="B211" s="1" t="s">
        <v>25</v>
      </c>
      <c r="C211" s="1" t="s">
        <v>25</v>
      </c>
      <c r="D211" s="1" t="s">
        <v>26</v>
      </c>
      <c r="E211" s="1" t="s">
        <v>33</v>
      </c>
      <c r="F211" s="1">
        <v>55.241886999999998</v>
      </c>
      <c r="G211" s="1">
        <v>-132.837131</v>
      </c>
      <c r="H211" s="3">
        <v>43267</v>
      </c>
      <c r="I211" s="1">
        <v>6</v>
      </c>
      <c r="J211" s="1">
        <v>319.3</v>
      </c>
      <c r="K211" s="1">
        <v>0.375</v>
      </c>
      <c r="L211" s="1">
        <f t="shared" si="37"/>
        <v>11.43</v>
      </c>
      <c r="M211" s="1">
        <v>336</v>
      </c>
      <c r="N211" s="1">
        <v>350</v>
      </c>
      <c r="Q211">
        <f t="shared" si="42"/>
        <v>-16.699999999999989</v>
      </c>
      <c r="R211">
        <f t="shared" si="43"/>
        <v>-30.699999999999989</v>
      </c>
      <c r="S211">
        <f t="shared" si="44"/>
        <v>14</v>
      </c>
      <c r="T211" s="1">
        <v>340</v>
      </c>
      <c r="V211">
        <f t="shared" si="38"/>
        <v>14</v>
      </c>
      <c r="W211">
        <f t="shared" si="39"/>
        <v>339.71164242633779</v>
      </c>
      <c r="X211">
        <f t="shared" si="40"/>
        <v>340</v>
      </c>
      <c r="Y211">
        <f t="shared" si="41"/>
        <v>4.1211422428760962E-2</v>
      </c>
    </row>
    <row r="212" spans="1:28" x14ac:dyDescent="0.2">
      <c r="A212" s="1" t="s">
        <v>49</v>
      </c>
      <c r="B212" s="1" t="s">
        <v>29</v>
      </c>
      <c r="C212" s="1" t="s">
        <v>25</v>
      </c>
      <c r="D212" s="1" t="s">
        <v>26</v>
      </c>
      <c r="E212" s="1" t="s">
        <v>27</v>
      </c>
      <c r="F212" s="1">
        <v>55.496090000000002</v>
      </c>
      <c r="G212" s="1">
        <v>-133.17096799999999</v>
      </c>
      <c r="H212" s="3">
        <v>43279</v>
      </c>
      <c r="I212" s="1">
        <v>4</v>
      </c>
      <c r="J212" s="1">
        <v>370.6</v>
      </c>
      <c r="K212" s="1">
        <v>-0.76</v>
      </c>
      <c r="L212" s="1">
        <f t="shared" si="37"/>
        <v>-23.1648</v>
      </c>
      <c r="M212" s="1">
        <v>284</v>
      </c>
      <c r="N212" s="1">
        <v>293</v>
      </c>
      <c r="Q212">
        <f t="shared" si="42"/>
        <v>86.600000000000023</v>
      </c>
      <c r="R212">
        <f t="shared" si="43"/>
        <v>77.600000000000023</v>
      </c>
      <c r="S212">
        <f t="shared" si="44"/>
        <v>9</v>
      </c>
      <c r="T212" s="1">
        <v>696</v>
      </c>
      <c r="V212">
        <f t="shared" si="38"/>
        <v>9</v>
      </c>
      <c r="W212">
        <f t="shared" si="39"/>
        <v>695.94180791212705</v>
      </c>
      <c r="X212">
        <f t="shared" si="40"/>
        <v>696</v>
      </c>
      <c r="Y212">
        <f t="shared" si="41"/>
        <v>1.2932115728182238E-2</v>
      </c>
      <c r="AA212">
        <f>AVERAGE(X212:X222)</f>
        <v>953.18181818181813</v>
      </c>
      <c r="AB212">
        <f>AVERAGE(Y212:Y222)</f>
        <v>1.6119133118750226E-2</v>
      </c>
    </row>
    <row r="213" spans="1:28" x14ac:dyDescent="0.2">
      <c r="A213" s="1" t="s">
        <v>49</v>
      </c>
      <c r="B213" s="1" t="s">
        <v>29</v>
      </c>
      <c r="C213" s="1" t="s">
        <v>25</v>
      </c>
      <c r="D213" s="1" t="s">
        <v>26</v>
      </c>
      <c r="E213" s="1" t="s">
        <v>27</v>
      </c>
      <c r="F213" s="1">
        <v>55.496090000000002</v>
      </c>
      <c r="G213" s="1">
        <v>-133.17096799999999</v>
      </c>
      <c r="H213" s="3">
        <v>43279</v>
      </c>
      <c r="I213" s="1">
        <v>2</v>
      </c>
      <c r="J213" s="1">
        <v>370.6</v>
      </c>
      <c r="K213" s="1">
        <v>-0.76</v>
      </c>
      <c r="L213" s="1">
        <f t="shared" si="37"/>
        <v>-23.1648</v>
      </c>
      <c r="M213" s="1">
        <v>281</v>
      </c>
      <c r="N213" s="1">
        <v>292</v>
      </c>
      <c r="Q213">
        <f t="shared" si="42"/>
        <v>89.600000000000023</v>
      </c>
      <c r="R213">
        <f t="shared" si="43"/>
        <v>78.600000000000023</v>
      </c>
      <c r="S213">
        <f t="shared" si="44"/>
        <v>11</v>
      </c>
      <c r="T213" s="1">
        <v>715</v>
      </c>
      <c r="V213">
        <f t="shared" si="38"/>
        <v>11</v>
      </c>
      <c r="W213">
        <f t="shared" si="39"/>
        <v>714.9153796079645</v>
      </c>
      <c r="X213">
        <f t="shared" si="40"/>
        <v>715</v>
      </c>
      <c r="Y213">
        <f t="shared" si="41"/>
        <v>1.5386436372416592E-2</v>
      </c>
    </row>
    <row r="214" spans="1:28" x14ac:dyDescent="0.2">
      <c r="A214" s="1" t="s">
        <v>49</v>
      </c>
      <c r="B214" s="1" t="s">
        <v>29</v>
      </c>
      <c r="C214" s="1" t="s">
        <v>25</v>
      </c>
      <c r="D214" s="1" t="s">
        <v>26</v>
      </c>
      <c r="E214" s="1" t="s">
        <v>27</v>
      </c>
      <c r="F214" s="1">
        <v>55.496090000000002</v>
      </c>
      <c r="G214" s="1">
        <v>-133.17096799999999</v>
      </c>
      <c r="H214" s="3">
        <v>43279</v>
      </c>
      <c r="I214" s="1">
        <v>1</v>
      </c>
      <c r="J214" s="1">
        <v>370.6</v>
      </c>
      <c r="K214" s="1">
        <v>-0.76</v>
      </c>
      <c r="L214" s="1">
        <f t="shared" si="37"/>
        <v>-23.1648</v>
      </c>
      <c r="M214" s="1">
        <v>286</v>
      </c>
      <c r="N214" s="1">
        <v>300</v>
      </c>
      <c r="Q214">
        <f t="shared" si="42"/>
        <v>84.600000000000023</v>
      </c>
      <c r="R214">
        <f t="shared" si="43"/>
        <v>70.600000000000023</v>
      </c>
      <c r="S214">
        <f t="shared" si="44"/>
        <v>14</v>
      </c>
      <c r="T214" s="1">
        <v>780</v>
      </c>
      <c r="V214">
        <f t="shared" si="38"/>
        <v>14</v>
      </c>
      <c r="W214">
        <f t="shared" si="39"/>
        <v>779.87434885371113</v>
      </c>
      <c r="X214">
        <f t="shared" si="40"/>
        <v>780</v>
      </c>
      <c r="Y214">
        <f t="shared" si="41"/>
        <v>1.7951609795318606E-2</v>
      </c>
    </row>
    <row r="215" spans="1:28" x14ac:dyDescent="0.2">
      <c r="A215" s="1" t="s">
        <v>49</v>
      </c>
      <c r="B215" s="1" t="s">
        <v>29</v>
      </c>
      <c r="C215" s="1" t="s">
        <v>25</v>
      </c>
      <c r="D215" s="1" t="s">
        <v>26</v>
      </c>
      <c r="E215" s="1" t="s">
        <v>27</v>
      </c>
      <c r="F215" s="1">
        <v>55.496090000000002</v>
      </c>
      <c r="G215" s="1">
        <v>-133.17096799999999</v>
      </c>
      <c r="H215" s="3">
        <v>43279</v>
      </c>
      <c r="I215" s="1">
        <v>3</v>
      </c>
      <c r="J215" s="1">
        <v>370.6</v>
      </c>
      <c r="K215" s="1">
        <v>-0.76</v>
      </c>
      <c r="L215" s="1">
        <f t="shared" si="37"/>
        <v>-23.1648</v>
      </c>
      <c r="M215" s="1">
        <v>280</v>
      </c>
      <c r="N215" s="1">
        <v>297</v>
      </c>
      <c r="Q215">
        <f t="shared" si="42"/>
        <v>90.600000000000023</v>
      </c>
      <c r="R215">
        <f t="shared" si="43"/>
        <v>73.600000000000023</v>
      </c>
      <c r="S215">
        <f t="shared" si="44"/>
        <v>17</v>
      </c>
      <c r="T215" s="1">
        <v>821</v>
      </c>
      <c r="V215">
        <f t="shared" si="38"/>
        <v>17</v>
      </c>
      <c r="W215">
        <f t="shared" si="39"/>
        <v>820.82397625800377</v>
      </c>
      <c r="X215">
        <f t="shared" si="40"/>
        <v>821</v>
      </c>
      <c r="Y215">
        <f t="shared" si="41"/>
        <v>2.0710895991976373E-2</v>
      </c>
    </row>
    <row r="216" spans="1:28" x14ac:dyDescent="0.2">
      <c r="A216" s="1" t="s">
        <v>49</v>
      </c>
      <c r="B216" s="1" t="s">
        <v>29</v>
      </c>
      <c r="C216" s="1" t="s">
        <v>25</v>
      </c>
      <c r="D216" s="1" t="s">
        <v>26</v>
      </c>
      <c r="E216" s="1" t="s">
        <v>27</v>
      </c>
      <c r="F216" s="1">
        <v>55.496090000000002</v>
      </c>
      <c r="G216" s="1">
        <v>-133.17096799999999</v>
      </c>
      <c r="H216" s="3">
        <v>43279</v>
      </c>
      <c r="I216" s="1">
        <v>9</v>
      </c>
      <c r="J216" s="1">
        <v>370.6</v>
      </c>
      <c r="K216" s="1">
        <v>-0.76</v>
      </c>
      <c r="L216" s="1">
        <f t="shared" si="37"/>
        <v>-23.1648</v>
      </c>
      <c r="M216" s="1">
        <v>270</v>
      </c>
      <c r="N216" s="1">
        <v>283</v>
      </c>
      <c r="Q216">
        <f t="shared" si="42"/>
        <v>100.60000000000002</v>
      </c>
      <c r="R216">
        <f t="shared" si="43"/>
        <v>87.600000000000023</v>
      </c>
      <c r="S216">
        <f t="shared" si="44"/>
        <v>13</v>
      </c>
      <c r="T216" s="1">
        <v>844</v>
      </c>
      <c r="V216">
        <f t="shared" si="38"/>
        <v>13</v>
      </c>
      <c r="W216">
        <f t="shared" si="39"/>
        <v>843.89987557766585</v>
      </c>
      <c r="X216">
        <f t="shared" si="40"/>
        <v>844</v>
      </c>
      <c r="Y216">
        <f t="shared" si="41"/>
        <v>1.5404671070843857E-2</v>
      </c>
    </row>
    <row r="217" spans="1:28" x14ac:dyDescent="0.2">
      <c r="A217" s="1" t="s">
        <v>49</v>
      </c>
      <c r="B217" s="1" t="s">
        <v>29</v>
      </c>
      <c r="C217" s="1" t="s">
        <v>25</v>
      </c>
      <c r="D217" s="1" t="s">
        <v>26</v>
      </c>
      <c r="E217" s="1" t="s">
        <v>27</v>
      </c>
      <c r="F217" s="1">
        <v>55.496090000000002</v>
      </c>
      <c r="G217" s="1">
        <v>-133.17096799999999</v>
      </c>
      <c r="H217" s="3">
        <v>43279</v>
      </c>
      <c r="I217" s="1">
        <v>5</v>
      </c>
      <c r="J217" s="1">
        <v>370.6</v>
      </c>
      <c r="K217" s="1">
        <v>-0.76</v>
      </c>
      <c r="L217" s="1">
        <f t="shared" si="37"/>
        <v>-23.1648</v>
      </c>
      <c r="M217" s="1">
        <v>278</v>
      </c>
      <c r="N217" s="1">
        <v>291</v>
      </c>
      <c r="Q217">
        <f t="shared" si="42"/>
        <v>92.600000000000023</v>
      </c>
      <c r="R217">
        <f t="shared" si="43"/>
        <v>79.600000000000023</v>
      </c>
      <c r="S217">
        <f t="shared" si="44"/>
        <v>13</v>
      </c>
      <c r="T217" s="1">
        <v>883</v>
      </c>
      <c r="V217">
        <f t="shared" si="38"/>
        <v>13</v>
      </c>
      <c r="W217">
        <f t="shared" si="39"/>
        <v>882.90429832456925</v>
      </c>
      <c r="X217">
        <f t="shared" si="40"/>
        <v>883</v>
      </c>
      <c r="Y217">
        <f t="shared" si="41"/>
        <v>1.4724132643446481E-2</v>
      </c>
    </row>
    <row r="218" spans="1:28" x14ac:dyDescent="0.2">
      <c r="A218" s="1" t="s">
        <v>49</v>
      </c>
      <c r="B218" s="1" t="s">
        <v>29</v>
      </c>
      <c r="C218" s="1" t="s">
        <v>25</v>
      </c>
      <c r="D218" s="1" t="s">
        <v>26</v>
      </c>
      <c r="E218" s="1" t="s">
        <v>27</v>
      </c>
      <c r="F218" s="1">
        <v>55.496090000000002</v>
      </c>
      <c r="G218" s="1">
        <v>-133.17096799999999</v>
      </c>
      <c r="H218" s="3">
        <v>43279</v>
      </c>
      <c r="I218" s="1">
        <v>11</v>
      </c>
      <c r="J218" s="1">
        <v>370.6</v>
      </c>
      <c r="K218" s="1">
        <v>-0.76</v>
      </c>
      <c r="L218" s="1">
        <f t="shared" si="37"/>
        <v>-23.1648</v>
      </c>
      <c r="M218" s="1">
        <v>263</v>
      </c>
      <c r="N218" s="1">
        <v>283</v>
      </c>
      <c r="Q218">
        <f t="shared" si="42"/>
        <v>107.60000000000002</v>
      </c>
      <c r="R218">
        <f t="shared" si="43"/>
        <v>87.600000000000023</v>
      </c>
      <c r="S218">
        <f t="shared" si="44"/>
        <v>20</v>
      </c>
      <c r="T218" s="1">
        <v>1030</v>
      </c>
      <c r="V218">
        <f t="shared" si="38"/>
        <v>20</v>
      </c>
      <c r="W218">
        <f t="shared" si="39"/>
        <v>1029.805806936434</v>
      </c>
      <c r="X218">
        <f t="shared" si="40"/>
        <v>1030</v>
      </c>
      <c r="Y218">
        <f t="shared" si="41"/>
        <v>1.9421137330248639E-2</v>
      </c>
    </row>
    <row r="219" spans="1:28" x14ac:dyDescent="0.2">
      <c r="A219" s="1" t="s">
        <v>49</v>
      </c>
      <c r="B219" s="1" t="s">
        <v>29</v>
      </c>
      <c r="C219" s="1" t="s">
        <v>25</v>
      </c>
      <c r="D219" s="1" t="s">
        <v>26</v>
      </c>
      <c r="E219" s="1" t="s">
        <v>27</v>
      </c>
      <c r="F219" s="1">
        <v>55.496090000000002</v>
      </c>
      <c r="G219" s="1">
        <v>-133.17096799999999</v>
      </c>
      <c r="H219" s="3">
        <v>43279</v>
      </c>
      <c r="I219" s="1">
        <v>7</v>
      </c>
      <c r="J219" s="1">
        <v>370.6</v>
      </c>
      <c r="K219" s="1">
        <v>-0.76</v>
      </c>
      <c r="L219" s="1">
        <f t="shared" si="37"/>
        <v>-23.1648</v>
      </c>
      <c r="M219" s="1">
        <v>274</v>
      </c>
      <c r="N219" s="1">
        <v>290</v>
      </c>
      <c r="Q219">
        <f t="shared" si="42"/>
        <v>96.600000000000023</v>
      </c>
      <c r="R219">
        <f t="shared" si="43"/>
        <v>80.600000000000023</v>
      </c>
      <c r="S219">
        <f t="shared" si="44"/>
        <v>16</v>
      </c>
      <c r="T219" s="1">
        <v>1065</v>
      </c>
      <c r="V219">
        <f t="shared" si="38"/>
        <v>16</v>
      </c>
      <c r="W219">
        <f t="shared" si="39"/>
        <v>1064.8798054240676</v>
      </c>
      <c r="X219">
        <f t="shared" si="40"/>
        <v>1065</v>
      </c>
      <c r="Y219">
        <f t="shared" si="41"/>
        <v>1.5025169900398582E-2</v>
      </c>
    </row>
    <row r="220" spans="1:28" x14ac:dyDescent="0.2">
      <c r="A220" s="1" t="s">
        <v>49</v>
      </c>
      <c r="B220" s="1" t="s">
        <v>29</v>
      </c>
      <c r="C220" s="1" t="s">
        <v>25</v>
      </c>
      <c r="D220" s="1" t="s">
        <v>26</v>
      </c>
      <c r="E220" s="1" t="s">
        <v>27</v>
      </c>
      <c r="F220" s="1">
        <v>55.496090000000002</v>
      </c>
      <c r="G220" s="1">
        <v>-133.17096799999999</v>
      </c>
      <c r="H220" s="3">
        <v>43279</v>
      </c>
      <c r="I220" s="1">
        <v>8</v>
      </c>
      <c r="J220" s="1">
        <v>370.6</v>
      </c>
      <c r="K220" s="1">
        <v>-0.76</v>
      </c>
      <c r="L220" s="1">
        <f t="shared" si="37"/>
        <v>-23.1648</v>
      </c>
      <c r="M220" s="1">
        <v>275</v>
      </c>
      <c r="N220" s="1">
        <v>290</v>
      </c>
      <c r="Q220">
        <f t="shared" si="42"/>
        <v>95.600000000000023</v>
      </c>
      <c r="R220">
        <f t="shared" si="43"/>
        <v>80.600000000000023</v>
      </c>
      <c r="S220">
        <f t="shared" si="44"/>
        <v>15</v>
      </c>
      <c r="T220" s="1">
        <v>1121</v>
      </c>
      <c r="V220">
        <f t="shared" si="38"/>
        <v>15</v>
      </c>
      <c r="W220">
        <f t="shared" si="39"/>
        <v>1120.8996386831427</v>
      </c>
      <c r="X220">
        <f t="shared" si="40"/>
        <v>1121</v>
      </c>
      <c r="Y220">
        <f t="shared" si="41"/>
        <v>1.3382107980356142E-2</v>
      </c>
    </row>
    <row r="221" spans="1:28" x14ac:dyDescent="0.2">
      <c r="A221" s="1" t="s">
        <v>49</v>
      </c>
      <c r="B221" s="1" t="s">
        <v>29</v>
      </c>
      <c r="C221" s="1" t="s">
        <v>25</v>
      </c>
      <c r="D221" s="1" t="s">
        <v>26</v>
      </c>
      <c r="E221" s="1" t="s">
        <v>27</v>
      </c>
      <c r="F221" s="1">
        <v>55.496090000000002</v>
      </c>
      <c r="G221" s="1">
        <v>-133.17096799999999</v>
      </c>
      <c r="H221" s="3">
        <v>43279</v>
      </c>
      <c r="I221" s="1">
        <v>6</v>
      </c>
      <c r="J221" s="1">
        <v>370.6</v>
      </c>
      <c r="K221" s="1">
        <v>-0.76</v>
      </c>
      <c r="L221" s="1">
        <f t="shared" si="37"/>
        <v>-23.1648</v>
      </c>
      <c r="M221" s="1">
        <v>274</v>
      </c>
      <c r="N221" s="1">
        <v>290</v>
      </c>
      <c r="Q221">
        <f t="shared" si="42"/>
        <v>96.600000000000023</v>
      </c>
      <c r="R221">
        <f t="shared" si="43"/>
        <v>80.600000000000023</v>
      </c>
      <c r="S221">
        <f t="shared" si="44"/>
        <v>16</v>
      </c>
      <c r="T221" s="1">
        <v>1257</v>
      </c>
      <c r="V221">
        <f t="shared" si="38"/>
        <v>16</v>
      </c>
      <c r="W221">
        <f t="shared" si="39"/>
        <v>1256.8981661216633</v>
      </c>
      <c r="X221">
        <f t="shared" si="40"/>
        <v>1257</v>
      </c>
      <c r="Y221">
        <f t="shared" si="41"/>
        <v>1.2729750453348388E-2</v>
      </c>
    </row>
    <row r="222" spans="1:28" x14ac:dyDescent="0.2">
      <c r="A222" s="1" t="s">
        <v>49</v>
      </c>
      <c r="B222" s="1" t="s">
        <v>29</v>
      </c>
      <c r="C222" s="1" t="s">
        <v>25</v>
      </c>
      <c r="D222" s="1" t="s">
        <v>26</v>
      </c>
      <c r="E222" s="1" t="s">
        <v>27</v>
      </c>
      <c r="F222" s="1">
        <v>55.496090000000002</v>
      </c>
      <c r="G222" s="1">
        <v>-133.17096799999999</v>
      </c>
      <c r="H222" s="3">
        <v>43279</v>
      </c>
      <c r="I222" s="1">
        <v>10</v>
      </c>
      <c r="J222" s="1">
        <v>370.6</v>
      </c>
      <c r="K222" s="1">
        <v>-0.76</v>
      </c>
      <c r="L222" s="1">
        <f t="shared" si="37"/>
        <v>-23.1648</v>
      </c>
      <c r="M222" s="1">
        <v>264</v>
      </c>
      <c r="N222" s="1">
        <v>289</v>
      </c>
      <c r="Q222">
        <f t="shared" si="42"/>
        <v>106.60000000000002</v>
      </c>
      <c r="R222">
        <f t="shared" si="43"/>
        <v>81.600000000000023</v>
      </c>
      <c r="S222">
        <f t="shared" si="44"/>
        <v>25</v>
      </c>
      <c r="T222" s="1">
        <v>1273</v>
      </c>
      <c r="V222">
        <f t="shared" si="38"/>
        <v>25</v>
      </c>
      <c r="W222">
        <f t="shared" si="39"/>
        <v>1272.754493215404</v>
      </c>
      <c r="X222">
        <f t="shared" si="40"/>
        <v>1273</v>
      </c>
      <c r="Y222">
        <f t="shared" si="41"/>
        <v>1.9642437039716614E-2</v>
      </c>
    </row>
    <row r="223" spans="1:28" x14ac:dyDescent="0.2">
      <c r="A223" s="4" t="s">
        <v>50</v>
      </c>
      <c r="B223" s="4" t="s">
        <v>25</v>
      </c>
      <c r="C223" s="4" t="s">
        <v>25</v>
      </c>
      <c r="D223" s="4" t="s">
        <v>26</v>
      </c>
      <c r="E223" s="4" t="s">
        <v>35</v>
      </c>
      <c r="F223" s="4">
        <v>55.228333999999997</v>
      </c>
      <c r="G223" s="4">
        <v>-132.910392</v>
      </c>
      <c r="H223" s="5">
        <v>43266</v>
      </c>
      <c r="I223" s="4">
        <v>1</v>
      </c>
      <c r="J223" s="4">
        <v>379</v>
      </c>
      <c r="K223" s="4">
        <v>-2.2200000000000002</v>
      </c>
      <c r="L223" s="1">
        <f t="shared" si="37"/>
        <v>-67.665600000000012</v>
      </c>
      <c r="M223" s="4">
        <v>352</v>
      </c>
      <c r="N223" s="4">
        <v>355</v>
      </c>
      <c r="O223" s="4"/>
      <c r="P223" s="4"/>
      <c r="Q223">
        <f t="shared" si="42"/>
        <v>27</v>
      </c>
      <c r="R223">
        <f t="shared" si="43"/>
        <v>24</v>
      </c>
      <c r="S223">
        <f t="shared" si="44"/>
        <v>3</v>
      </c>
      <c r="T223" s="4">
        <v>19</v>
      </c>
      <c r="V223">
        <f t="shared" si="38"/>
        <v>3</v>
      </c>
      <c r="W223">
        <f t="shared" si="39"/>
        <v>18.761663039293719</v>
      </c>
      <c r="X223">
        <f t="shared" si="40"/>
        <v>19</v>
      </c>
      <c r="Y223">
        <f t="shared" si="41"/>
        <v>0.15990053726670783</v>
      </c>
      <c r="AA223">
        <f>AVERAGE(X223:X233)</f>
        <v>118.54545454545455</v>
      </c>
      <c r="AB223">
        <f>AVERAGE(Y223:Y233)</f>
        <v>7.2425057586773006E-2</v>
      </c>
    </row>
    <row r="224" spans="1:28" x14ac:dyDescent="0.2">
      <c r="A224" s="4" t="s">
        <v>50</v>
      </c>
      <c r="B224" s="4" t="s">
        <v>25</v>
      </c>
      <c r="C224" s="4" t="s">
        <v>25</v>
      </c>
      <c r="D224" s="4" t="s">
        <v>26</v>
      </c>
      <c r="E224" s="4" t="s">
        <v>35</v>
      </c>
      <c r="F224" s="4">
        <v>55.228333999999997</v>
      </c>
      <c r="G224" s="4">
        <v>-132.910392</v>
      </c>
      <c r="H224" s="5">
        <v>43266</v>
      </c>
      <c r="I224" s="4">
        <v>6</v>
      </c>
      <c r="J224" s="4">
        <v>379</v>
      </c>
      <c r="K224" s="4">
        <v>-2.2200000000000002</v>
      </c>
      <c r="L224" s="1">
        <f t="shared" si="37"/>
        <v>-67.665600000000012</v>
      </c>
      <c r="M224" s="4">
        <v>343</v>
      </c>
      <c r="N224" s="4">
        <v>343</v>
      </c>
      <c r="O224" s="4"/>
      <c r="P224" s="4"/>
      <c r="Q224">
        <f t="shared" si="42"/>
        <v>36</v>
      </c>
      <c r="R224">
        <f t="shared" si="43"/>
        <v>36</v>
      </c>
      <c r="S224">
        <f t="shared" si="44"/>
        <v>0</v>
      </c>
      <c r="T224" s="4">
        <v>30</v>
      </c>
      <c r="V224">
        <f t="shared" si="38"/>
        <v>0</v>
      </c>
      <c r="W224">
        <f t="shared" si="39"/>
        <v>30</v>
      </c>
      <c r="X224">
        <f t="shared" si="40"/>
        <v>30</v>
      </c>
      <c r="Y224">
        <f t="shared" si="41"/>
        <v>0</v>
      </c>
    </row>
    <row r="225" spans="1:28" x14ac:dyDescent="0.2">
      <c r="A225" s="4" t="s">
        <v>50</v>
      </c>
      <c r="B225" s="4" t="s">
        <v>25</v>
      </c>
      <c r="C225" s="4" t="s">
        <v>25</v>
      </c>
      <c r="D225" s="4" t="s">
        <v>26</v>
      </c>
      <c r="E225" s="4" t="s">
        <v>35</v>
      </c>
      <c r="F225" s="4">
        <v>55.228333999999997</v>
      </c>
      <c r="G225" s="4">
        <v>-132.910392</v>
      </c>
      <c r="H225" s="5">
        <v>43266</v>
      </c>
      <c r="I225" s="4">
        <v>2</v>
      </c>
      <c r="J225" s="4">
        <v>379</v>
      </c>
      <c r="K225" s="4">
        <v>-2.2200000000000002</v>
      </c>
      <c r="L225" s="1">
        <f t="shared" si="37"/>
        <v>-67.665600000000012</v>
      </c>
      <c r="M225" s="4">
        <v>346</v>
      </c>
      <c r="N225" s="4">
        <v>356</v>
      </c>
      <c r="O225" s="4"/>
      <c r="P225" s="4"/>
      <c r="Q225">
        <f t="shared" si="42"/>
        <v>33</v>
      </c>
      <c r="R225">
        <f t="shared" si="43"/>
        <v>23</v>
      </c>
      <c r="S225">
        <f t="shared" si="44"/>
        <v>10</v>
      </c>
      <c r="T225" s="4">
        <v>53</v>
      </c>
      <c r="V225">
        <f t="shared" si="38"/>
        <v>10</v>
      </c>
      <c r="W225">
        <f t="shared" si="39"/>
        <v>52.04805471869242</v>
      </c>
      <c r="X225">
        <f t="shared" si="40"/>
        <v>53</v>
      </c>
      <c r="Y225">
        <f t="shared" si="41"/>
        <v>0.19213013923474498</v>
      </c>
    </row>
    <row r="226" spans="1:28" x14ac:dyDescent="0.2">
      <c r="A226" s="4" t="s">
        <v>50</v>
      </c>
      <c r="B226" s="4" t="s">
        <v>25</v>
      </c>
      <c r="C226" s="4" t="s">
        <v>25</v>
      </c>
      <c r="D226" s="4" t="s">
        <v>26</v>
      </c>
      <c r="E226" s="4" t="s">
        <v>35</v>
      </c>
      <c r="F226" s="4">
        <v>55.228333999999997</v>
      </c>
      <c r="G226" s="4">
        <v>-132.910392</v>
      </c>
      <c r="H226" s="5">
        <v>43266</v>
      </c>
      <c r="I226" s="4">
        <v>3</v>
      </c>
      <c r="J226" s="4">
        <v>379</v>
      </c>
      <c r="K226" s="4">
        <v>-2.2200000000000002</v>
      </c>
      <c r="L226" s="1">
        <f t="shared" si="37"/>
        <v>-67.665600000000012</v>
      </c>
      <c r="M226" s="4">
        <v>348</v>
      </c>
      <c r="N226" s="4">
        <v>355</v>
      </c>
      <c r="O226" s="4"/>
      <c r="P226" s="4"/>
      <c r="Q226">
        <f t="shared" si="42"/>
        <v>31</v>
      </c>
      <c r="R226">
        <f t="shared" si="43"/>
        <v>24</v>
      </c>
      <c r="S226">
        <f t="shared" si="44"/>
        <v>7</v>
      </c>
      <c r="T226" s="4">
        <v>53</v>
      </c>
      <c r="V226">
        <f t="shared" si="38"/>
        <v>7</v>
      </c>
      <c r="W226">
        <f t="shared" si="39"/>
        <v>52.535702146254792</v>
      </c>
      <c r="X226">
        <f t="shared" si="40"/>
        <v>53</v>
      </c>
      <c r="Y226">
        <f t="shared" si="41"/>
        <v>0.13324272283470417</v>
      </c>
    </row>
    <row r="227" spans="1:28" x14ac:dyDescent="0.2">
      <c r="A227" s="4" t="s">
        <v>50</v>
      </c>
      <c r="B227" s="4" t="s">
        <v>25</v>
      </c>
      <c r="C227" s="4" t="s">
        <v>25</v>
      </c>
      <c r="D227" s="4" t="s">
        <v>26</v>
      </c>
      <c r="E227" s="4" t="s">
        <v>35</v>
      </c>
      <c r="F227" s="4">
        <v>55.228333999999997</v>
      </c>
      <c r="G227" s="4">
        <v>-132.910392</v>
      </c>
      <c r="H227" s="5">
        <v>43266</v>
      </c>
      <c r="I227" s="4">
        <v>7</v>
      </c>
      <c r="J227" s="4">
        <v>379</v>
      </c>
      <c r="K227" s="4">
        <v>-2.2200000000000002</v>
      </c>
      <c r="L227" s="1">
        <f t="shared" si="37"/>
        <v>-67.665600000000012</v>
      </c>
      <c r="M227" s="4">
        <v>341</v>
      </c>
      <c r="N227" s="4">
        <v>343</v>
      </c>
      <c r="O227" s="4"/>
      <c r="P227" s="4"/>
      <c r="Q227">
        <f t="shared" si="42"/>
        <v>38</v>
      </c>
      <c r="R227">
        <f t="shared" si="43"/>
        <v>36</v>
      </c>
      <c r="S227">
        <f t="shared" si="44"/>
        <v>2</v>
      </c>
      <c r="T227" s="4">
        <v>65</v>
      </c>
      <c r="V227">
        <f t="shared" si="38"/>
        <v>2</v>
      </c>
      <c r="W227">
        <f t="shared" si="39"/>
        <v>64.969223483123145</v>
      </c>
      <c r="X227">
        <f t="shared" si="40"/>
        <v>65</v>
      </c>
      <c r="Y227">
        <f t="shared" si="41"/>
        <v>3.0783806435974011E-2</v>
      </c>
    </row>
    <row r="228" spans="1:28" x14ac:dyDescent="0.2">
      <c r="A228" s="4" t="s">
        <v>50</v>
      </c>
      <c r="B228" s="4" t="s">
        <v>25</v>
      </c>
      <c r="C228" s="4" t="s">
        <v>25</v>
      </c>
      <c r="D228" s="4" t="s">
        <v>26</v>
      </c>
      <c r="E228" s="4" t="s">
        <v>35</v>
      </c>
      <c r="F228" s="4">
        <v>55.228333999999997</v>
      </c>
      <c r="G228" s="4">
        <v>-132.910392</v>
      </c>
      <c r="H228" s="5">
        <v>43266</v>
      </c>
      <c r="I228" s="4">
        <v>4</v>
      </c>
      <c r="J228" s="4">
        <v>379</v>
      </c>
      <c r="K228" s="4">
        <v>-2.2200000000000002</v>
      </c>
      <c r="L228" s="1">
        <f t="shared" si="37"/>
        <v>-67.665600000000012</v>
      </c>
      <c r="M228" s="4">
        <v>346</v>
      </c>
      <c r="N228" s="4">
        <v>350</v>
      </c>
      <c r="O228" s="4"/>
      <c r="P228" s="4"/>
      <c r="Q228">
        <f t="shared" si="42"/>
        <v>33</v>
      </c>
      <c r="R228">
        <f t="shared" si="43"/>
        <v>29</v>
      </c>
      <c r="S228">
        <f t="shared" si="44"/>
        <v>4</v>
      </c>
      <c r="T228" s="4">
        <v>95</v>
      </c>
      <c r="V228">
        <f t="shared" si="38"/>
        <v>4</v>
      </c>
      <c r="W228">
        <f t="shared" si="39"/>
        <v>94.915752117338243</v>
      </c>
      <c r="X228">
        <f t="shared" si="40"/>
        <v>95</v>
      </c>
      <c r="Y228">
        <f t="shared" si="41"/>
        <v>4.2142636082734268E-2</v>
      </c>
    </row>
    <row r="229" spans="1:28" x14ac:dyDescent="0.2">
      <c r="A229" s="4" t="s">
        <v>50</v>
      </c>
      <c r="B229" s="4" t="s">
        <v>25</v>
      </c>
      <c r="C229" s="4" t="s">
        <v>25</v>
      </c>
      <c r="D229" s="4" t="s">
        <v>26</v>
      </c>
      <c r="E229" s="4" t="s">
        <v>35</v>
      </c>
      <c r="F229" s="4">
        <v>55.228333999999997</v>
      </c>
      <c r="G229" s="4">
        <v>-132.910392</v>
      </c>
      <c r="H229" s="5">
        <v>43266</v>
      </c>
      <c r="I229" s="4">
        <v>10</v>
      </c>
      <c r="J229" s="4">
        <v>379</v>
      </c>
      <c r="K229" s="4">
        <v>-2.2200000000000002</v>
      </c>
      <c r="L229" s="1">
        <f t="shared" si="37"/>
        <v>-67.665600000000012</v>
      </c>
      <c r="M229" s="4">
        <v>348</v>
      </c>
      <c r="N229" s="4">
        <v>351</v>
      </c>
      <c r="O229" s="4"/>
      <c r="P229" s="4"/>
      <c r="Q229">
        <f t="shared" si="42"/>
        <v>31</v>
      </c>
      <c r="R229">
        <f t="shared" si="43"/>
        <v>28</v>
      </c>
      <c r="S229">
        <f t="shared" si="44"/>
        <v>3</v>
      </c>
      <c r="T229" s="4">
        <v>124</v>
      </c>
      <c r="V229">
        <f t="shared" si="38"/>
        <v>3</v>
      </c>
      <c r="W229">
        <f t="shared" si="39"/>
        <v>123.9637043654311</v>
      </c>
      <c r="X229">
        <f t="shared" si="40"/>
        <v>124</v>
      </c>
      <c r="Y229">
        <f t="shared" si="41"/>
        <v>2.4200632074984921E-2</v>
      </c>
    </row>
    <row r="230" spans="1:28" x14ac:dyDescent="0.2">
      <c r="A230" s="4" t="s">
        <v>50</v>
      </c>
      <c r="B230" s="4" t="s">
        <v>25</v>
      </c>
      <c r="C230" s="4" t="s">
        <v>25</v>
      </c>
      <c r="D230" s="4" t="s">
        <v>26</v>
      </c>
      <c r="E230" s="4" t="s">
        <v>35</v>
      </c>
      <c r="F230" s="4">
        <v>55.228333999999997</v>
      </c>
      <c r="G230" s="4">
        <v>-132.910392</v>
      </c>
      <c r="H230" s="5">
        <v>43266</v>
      </c>
      <c r="I230" s="4">
        <v>8</v>
      </c>
      <c r="J230" s="4">
        <v>379</v>
      </c>
      <c r="K230" s="4">
        <v>-2.2200000000000002</v>
      </c>
      <c r="L230" s="1">
        <f t="shared" si="37"/>
        <v>-67.665600000000012</v>
      </c>
      <c r="M230" s="4">
        <v>343</v>
      </c>
      <c r="N230" s="4">
        <v>351</v>
      </c>
      <c r="O230" s="4"/>
      <c r="P230" s="4"/>
      <c r="Q230">
        <f t="shared" si="42"/>
        <v>36</v>
      </c>
      <c r="R230">
        <f t="shared" si="43"/>
        <v>28</v>
      </c>
      <c r="S230">
        <f t="shared" si="44"/>
        <v>8</v>
      </c>
      <c r="T230" s="4">
        <v>132</v>
      </c>
      <c r="V230">
        <f t="shared" si="38"/>
        <v>8</v>
      </c>
      <c r="W230">
        <f t="shared" si="39"/>
        <v>131.75735273600483</v>
      </c>
      <c r="X230">
        <f t="shared" si="40"/>
        <v>132</v>
      </c>
      <c r="Y230">
        <f t="shared" si="41"/>
        <v>6.0717674071891624E-2</v>
      </c>
    </row>
    <row r="231" spans="1:28" x14ac:dyDescent="0.2">
      <c r="A231" s="4" t="s">
        <v>50</v>
      </c>
      <c r="B231" s="4" t="s">
        <v>25</v>
      </c>
      <c r="C231" s="4" t="s">
        <v>25</v>
      </c>
      <c r="D231" s="4" t="s">
        <v>26</v>
      </c>
      <c r="E231" s="4" t="s">
        <v>35</v>
      </c>
      <c r="F231" s="4">
        <v>55.228333999999997</v>
      </c>
      <c r="G231" s="4">
        <v>-132.910392</v>
      </c>
      <c r="H231" s="5">
        <v>43266</v>
      </c>
      <c r="I231" s="4">
        <v>9</v>
      </c>
      <c r="J231" s="4">
        <v>379</v>
      </c>
      <c r="K231" s="4">
        <v>-2.2200000000000002</v>
      </c>
      <c r="L231" s="1">
        <f t="shared" si="37"/>
        <v>-67.665600000000012</v>
      </c>
      <c r="M231" s="4">
        <v>341</v>
      </c>
      <c r="N231" s="4">
        <v>351</v>
      </c>
      <c r="O231" s="4"/>
      <c r="P231" s="4"/>
      <c r="Q231">
        <f t="shared" si="42"/>
        <v>38</v>
      </c>
      <c r="R231">
        <f t="shared" si="43"/>
        <v>28</v>
      </c>
      <c r="S231">
        <f t="shared" si="44"/>
        <v>10</v>
      </c>
      <c r="T231" s="4">
        <v>219</v>
      </c>
      <c r="V231">
        <f t="shared" si="38"/>
        <v>10</v>
      </c>
      <c r="W231">
        <f t="shared" si="39"/>
        <v>218.77157036507279</v>
      </c>
      <c r="X231">
        <f t="shared" si="40"/>
        <v>219</v>
      </c>
      <c r="Y231">
        <f t="shared" si="41"/>
        <v>4.5709778392652223E-2</v>
      </c>
    </row>
    <row r="232" spans="1:28" x14ac:dyDescent="0.2">
      <c r="A232" s="4" t="s">
        <v>50</v>
      </c>
      <c r="B232" s="4" t="s">
        <v>25</v>
      </c>
      <c r="C232" s="4" t="s">
        <v>25</v>
      </c>
      <c r="D232" s="4" t="s">
        <v>26</v>
      </c>
      <c r="E232" s="4" t="s">
        <v>35</v>
      </c>
      <c r="F232" s="4">
        <v>55.228333999999997</v>
      </c>
      <c r="G232" s="4">
        <v>-132.910392</v>
      </c>
      <c r="H232" s="5">
        <v>43266</v>
      </c>
      <c r="I232" s="4">
        <v>5</v>
      </c>
      <c r="J232" s="4">
        <v>379</v>
      </c>
      <c r="K232" s="4">
        <v>-2.2200000000000002</v>
      </c>
      <c r="L232" s="1">
        <f t="shared" si="37"/>
        <v>-67.665600000000012</v>
      </c>
      <c r="M232" s="4">
        <v>339</v>
      </c>
      <c r="N232" s="4">
        <v>350</v>
      </c>
      <c r="O232" s="4"/>
      <c r="P232" s="4"/>
      <c r="Q232">
        <f t="shared" si="42"/>
        <v>40</v>
      </c>
      <c r="R232">
        <f t="shared" si="43"/>
        <v>29</v>
      </c>
      <c r="S232">
        <f t="shared" si="44"/>
        <v>11</v>
      </c>
      <c r="T232" s="4">
        <v>228</v>
      </c>
      <c r="V232">
        <f t="shared" si="38"/>
        <v>11</v>
      </c>
      <c r="W232">
        <f t="shared" si="39"/>
        <v>227.73449453255867</v>
      </c>
      <c r="X232">
        <f t="shared" si="40"/>
        <v>228</v>
      </c>
      <c r="Y232">
        <f t="shared" si="41"/>
        <v>4.8301861439911796E-2</v>
      </c>
    </row>
    <row r="233" spans="1:28" x14ac:dyDescent="0.2">
      <c r="A233" s="4" t="s">
        <v>50</v>
      </c>
      <c r="B233" s="4" t="s">
        <v>25</v>
      </c>
      <c r="C233" s="4" t="s">
        <v>25</v>
      </c>
      <c r="D233" s="4" t="s">
        <v>26</v>
      </c>
      <c r="E233" s="4" t="s">
        <v>35</v>
      </c>
      <c r="F233" s="4">
        <v>55.228333999999997</v>
      </c>
      <c r="G233" s="4">
        <v>-132.910392</v>
      </c>
      <c r="H233" s="5">
        <v>43266</v>
      </c>
      <c r="I233" s="4">
        <v>11</v>
      </c>
      <c r="J233" s="4">
        <v>379</v>
      </c>
      <c r="K233" s="4">
        <v>-2.2200000000000002</v>
      </c>
      <c r="L233" s="1">
        <f t="shared" si="37"/>
        <v>-67.665600000000012</v>
      </c>
      <c r="M233" s="4">
        <v>337</v>
      </c>
      <c r="N233" s="4">
        <v>354</v>
      </c>
      <c r="O233" s="4"/>
      <c r="P233" s="4"/>
      <c r="Q233">
        <f t="shared" si="42"/>
        <v>42</v>
      </c>
      <c r="R233">
        <f t="shared" si="43"/>
        <v>25</v>
      </c>
      <c r="S233">
        <f t="shared" si="44"/>
        <v>17</v>
      </c>
      <c r="T233" s="4">
        <v>286</v>
      </c>
      <c r="V233">
        <f t="shared" si="38"/>
        <v>17</v>
      </c>
      <c r="W233">
        <f t="shared" si="39"/>
        <v>285.4943081744363</v>
      </c>
      <c r="X233">
        <f t="shared" si="40"/>
        <v>286</v>
      </c>
      <c r="Y233">
        <f t="shared" si="41"/>
        <v>5.9545845620197248E-2</v>
      </c>
    </row>
    <row r="234" spans="1:28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1">
        <v>2</v>
      </c>
      <c r="J234" s="1">
        <v>281.10000000000002</v>
      </c>
      <c r="K234" s="1">
        <v>0.255</v>
      </c>
      <c r="L234" s="1">
        <f t="shared" si="37"/>
        <v>7.7724000000000002</v>
      </c>
      <c r="M234" s="1">
        <v>254</v>
      </c>
      <c r="N234" s="1">
        <v>256</v>
      </c>
      <c r="Q234">
        <f t="shared" si="42"/>
        <v>27.100000000000023</v>
      </c>
      <c r="R234">
        <f t="shared" si="43"/>
        <v>25.100000000000023</v>
      </c>
      <c r="S234">
        <f t="shared" si="44"/>
        <v>2</v>
      </c>
      <c r="T234" s="1">
        <v>58</v>
      </c>
      <c r="U234" s="4"/>
      <c r="V234">
        <f t="shared" si="38"/>
        <v>2</v>
      </c>
      <c r="W234">
        <f t="shared" si="39"/>
        <v>57.965506984757752</v>
      </c>
      <c r="X234">
        <f t="shared" si="40"/>
        <v>58</v>
      </c>
      <c r="Y234">
        <f t="shared" si="41"/>
        <v>3.4503277967117711E-2</v>
      </c>
      <c r="AA234">
        <f>AVERAGE(X234:X244)</f>
        <v>238.81818181818181</v>
      </c>
      <c r="AB234">
        <f>AVERAGE(Y234:Y244)</f>
        <v>2.6899679127444953E-2</v>
      </c>
    </row>
    <row r="235" spans="1:28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1">
        <v>11</v>
      </c>
      <c r="J235" s="1">
        <v>281.10000000000002</v>
      </c>
      <c r="K235" s="1">
        <v>0.255</v>
      </c>
      <c r="L235" s="1">
        <f t="shared" si="37"/>
        <v>7.7724000000000002</v>
      </c>
      <c r="M235" s="1">
        <v>265</v>
      </c>
      <c r="N235" s="1">
        <v>266</v>
      </c>
      <c r="Q235">
        <f t="shared" si="42"/>
        <v>16.100000000000023</v>
      </c>
      <c r="R235">
        <f t="shared" si="43"/>
        <v>15.100000000000023</v>
      </c>
      <c r="S235">
        <f t="shared" si="44"/>
        <v>1</v>
      </c>
      <c r="T235" s="1">
        <v>66</v>
      </c>
      <c r="U235" s="4"/>
      <c r="V235">
        <f t="shared" si="38"/>
        <v>1</v>
      </c>
      <c r="W235">
        <f t="shared" si="39"/>
        <v>65.992423807585666</v>
      </c>
      <c r="X235">
        <f t="shared" si="40"/>
        <v>66</v>
      </c>
      <c r="Y235">
        <f t="shared" si="41"/>
        <v>1.5153254605645389E-2</v>
      </c>
    </row>
    <row r="236" spans="1:28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1">
        <v>1</v>
      </c>
      <c r="J236" s="1">
        <v>281.10000000000002</v>
      </c>
      <c r="K236" s="1">
        <v>0.255</v>
      </c>
      <c r="L236" s="1">
        <f t="shared" si="37"/>
        <v>7.7724000000000002</v>
      </c>
      <c r="M236" s="1">
        <v>255</v>
      </c>
      <c r="N236" s="1">
        <v>259</v>
      </c>
      <c r="Q236">
        <f t="shared" si="42"/>
        <v>26.100000000000023</v>
      </c>
      <c r="R236">
        <f t="shared" si="43"/>
        <v>22.100000000000023</v>
      </c>
      <c r="S236">
        <f t="shared" si="44"/>
        <v>4</v>
      </c>
      <c r="T236" s="1">
        <v>98</v>
      </c>
      <c r="U236" s="4"/>
      <c r="V236">
        <f t="shared" si="38"/>
        <v>4</v>
      </c>
      <c r="W236">
        <f t="shared" si="39"/>
        <v>97.918333319149184</v>
      </c>
      <c r="X236">
        <f t="shared" si="40"/>
        <v>98</v>
      </c>
      <c r="Y236">
        <f t="shared" si="41"/>
        <v>4.0850368510283341E-2</v>
      </c>
    </row>
    <row r="237" spans="1:28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1">
        <v>10</v>
      </c>
      <c r="J237" s="1">
        <v>281.10000000000002</v>
      </c>
      <c r="K237" s="1">
        <v>0.255</v>
      </c>
      <c r="L237" s="1">
        <f t="shared" si="37"/>
        <v>7.7724000000000002</v>
      </c>
      <c r="M237" s="1">
        <v>265</v>
      </c>
      <c r="N237" s="1">
        <v>267</v>
      </c>
      <c r="Q237">
        <f t="shared" si="42"/>
        <v>16.100000000000023</v>
      </c>
      <c r="R237">
        <f t="shared" si="43"/>
        <v>14.100000000000023</v>
      </c>
      <c r="S237">
        <f t="shared" si="44"/>
        <v>2</v>
      </c>
      <c r="T237" s="1">
        <v>119</v>
      </c>
      <c r="U237" s="4"/>
      <c r="V237">
        <f t="shared" si="38"/>
        <v>2</v>
      </c>
      <c r="W237">
        <f t="shared" si="39"/>
        <v>118.98319209031165</v>
      </c>
      <c r="X237">
        <f t="shared" si="40"/>
        <v>119</v>
      </c>
      <c r="Y237">
        <f t="shared" si="41"/>
        <v>1.6809096855309975E-2</v>
      </c>
    </row>
    <row r="238" spans="1:28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1">
        <v>8</v>
      </c>
      <c r="J238" s="1">
        <v>281.10000000000002</v>
      </c>
      <c r="K238" s="1">
        <v>0.255</v>
      </c>
      <c r="L238" s="1">
        <f t="shared" si="37"/>
        <v>7.7724000000000002</v>
      </c>
      <c r="M238" s="1">
        <v>265</v>
      </c>
      <c r="N238" s="1">
        <v>267</v>
      </c>
      <c r="Q238">
        <f t="shared" si="42"/>
        <v>16.100000000000023</v>
      </c>
      <c r="R238">
        <f t="shared" si="43"/>
        <v>14.100000000000023</v>
      </c>
      <c r="S238">
        <f t="shared" si="44"/>
        <v>2</v>
      </c>
      <c r="T238" s="1">
        <v>123</v>
      </c>
      <c r="U238" s="4"/>
      <c r="V238">
        <f t="shared" si="38"/>
        <v>2</v>
      </c>
      <c r="W238">
        <f t="shared" si="39"/>
        <v>122.98373876248843</v>
      </c>
      <c r="X238">
        <f t="shared" si="40"/>
        <v>123</v>
      </c>
      <c r="Y238">
        <f t="shared" si="41"/>
        <v>1.6262312563634834E-2</v>
      </c>
    </row>
    <row r="239" spans="1:28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1">
        <v>7</v>
      </c>
      <c r="J239" s="1">
        <v>281.10000000000002</v>
      </c>
      <c r="K239" s="1">
        <v>0.255</v>
      </c>
      <c r="L239" s="1">
        <f t="shared" si="37"/>
        <v>7.7724000000000002</v>
      </c>
      <c r="M239" s="1">
        <v>264</v>
      </c>
      <c r="N239" s="1">
        <v>266</v>
      </c>
      <c r="Q239">
        <f t="shared" si="42"/>
        <v>17.100000000000023</v>
      </c>
      <c r="R239">
        <f t="shared" si="43"/>
        <v>15.100000000000023</v>
      </c>
      <c r="S239">
        <f t="shared" si="44"/>
        <v>2</v>
      </c>
      <c r="T239" s="1">
        <v>131</v>
      </c>
      <c r="U239" s="4"/>
      <c r="V239">
        <f t="shared" si="38"/>
        <v>2</v>
      </c>
      <c r="W239">
        <f t="shared" si="39"/>
        <v>130.98473193468007</v>
      </c>
      <c r="X239">
        <f t="shared" si="40"/>
        <v>131</v>
      </c>
      <c r="Y239">
        <f t="shared" si="41"/>
        <v>1.5268955171029911E-2</v>
      </c>
    </row>
    <row r="240" spans="1:28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1">
        <v>3</v>
      </c>
      <c r="J240" s="1">
        <v>281.10000000000002</v>
      </c>
      <c r="K240" s="1">
        <v>0.255</v>
      </c>
      <c r="L240" s="1">
        <f t="shared" si="37"/>
        <v>7.7724000000000002</v>
      </c>
      <c r="M240" s="1">
        <v>256</v>
      </c>
      <c r="N240" s="1">
        <v>265</v>
      </c>
      <c r="Q240">
        <f t="shared" ref="Q240:Q265" si="45">J240-M240</f>
        <v>25.100000000000023</v>
      </c>
      <c r="R240">
        <f t="shared" ref="R240:R265" si="46">J240-N240</f>
        <v>16.100000000000023</v>
      </c>
      <c r="S240">
        <f t="shared" ref="S240:S265" si="47">Q240-R240</f>
        <v>9</v>
      </c>
      <c r="T240" s="1">
        <v>183</v>
      </c>
      <c r="U240" s="4"/>
      <c r="V240">
        <f t="shared" si="38"/>
        <v>9</v>
      </c>
      <c r="W240">
        <f t="shared" si="39"/>
        <v>182.77855454073381</v>
      </c>
      <c r="X240">
        <f t="shared" si="40"/>
        <v>183</v>
      </c>
      <c r="Y240">
        <f t="shared" si="41"/>
        <v>4.9239912322395954E-2</v>
      </c>
    </row>
    <row r="241" spans="1:28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1">
        <v>9</v>
      </c>
      <c r="J241" s="1">
        <v>281.10000000000002</v>
      </c>
      <c r="K241" s="1">
        <v>0.255</v>
      </c>
      <c r="L241" s="1">
        <f t="shared" si="37"/>
        <v>7.7724000000000002</v>
      </c>
      <c r="M241" s="1">
        <v>265</v>
      </c>
      <c r="N241" s="1">
        <v>269</v>
      </c>
      <c r="Q241">
        <f t="shared" si="45"/>
        <v>16.100000000000023</v>
      </c>
      <c r="R241">
        <f t="shared" si="46"/>
        <v>12.100000000000023</v>
      </c>
      <c r="S241">
        <f t="shared" si="47"/>
        <v>4</v>
      </c>
      <c r="T241" s="1">
        <v>279</v>
      </c>
      <c r="U241" s="4"/>
      <c r="V241">
        <f t="shared" si="38"/>
        <v>4</v>
      </c>
      <c r="W241">
        <f t="shared" si="39"/>
        <v>278.97132469126643</v>
      </c>
      <c r="X241">
        <f t="shared" si="40"/>
        <v>279</v>
      </c>
      <c r="Y241">
        <f t="shared" si="41"/>
        <v>1.4338391246579707E-2</v>
      </c>
    </row>
    <row r="242" spans="1:28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1">
        <v>4</v>
      </c>
      <c r="J242" s="1">
        <v>281.10000000000002</v>
      </c>
      <c r="K242" s="1">
        <v>0.255</v>
      </c>
      <c r="L242" s="1">
        <f t="shared" si="37"/>
        <v>7.7724000000000002</v>
      </c>
      <c r="M242" s="1">
        <v>252</v>
      </c>
      <c r="N242" s="1">
        <v>266</v>
      </c>
      <c r="Q242">
        <f t="shared" si="45"/>
        <v>29.100000000000023</v>
      </c>
      <c r="R242">
        <f t="shared" si="46"/>
        <v>15.100000000000023</v>
      </c>
      <c r="S242">
        <f t="shared" si="47"/>
        <v>14</v>
      </c>
      <c r="T242" s="1">
        <v>334</v>
      </c>
      <c r="U242" s="4"/>
      <c r="V242">
        <f t="shared" si="38"/>
        <v>14</v>
      </c>
      <c r="W242">
        <f t="shared" si="39"/>
        <v>333.70645783382736</v>
      </c>
      <c r="X242">
        <f t="shared" si="40"/>
        <v>334</v>
      </c>
      <c r="Y242">
        <f t="shared" si="41"/>
        <v>4.1953038879971115E-2</v>
      </c>
    </row>
    <row r="243" spans="1:28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1">
        <v>6</v>
      </c>
      <c r="J243" s="1">
        <v>281.10000000000002</v>
      </c>
      <c r="K243" s="1">
        <v>0.255</v>
      </c>
      <c r="L243" s="1">
        <f t="shared" si="37"/>
        <v>7.7724000000000002</v>
      </c>
      <c r="M243" s="1">
        <v>254</v>
      </c>
      <c r="N243" s="1">
        <v>267</v>
      </c>
      <c r="Q243">
        <f t="shared" si="45"/>
        <v>27.100000000000023</v>
      </c>
      <c r="R243">
        <f t="shared" si="46"/>
        <v>14.100000000000023</v>
      </c>
      <c r="S243">
        <f t="shared" si="47"/>
        <v>13</v>
      </c>
      <c r="T243" s="1">
        <v>596</v>
      </c>
      <c r="U243" s="4"/>
      <c r="V243">
        <f t="shared" si="38"/>
        <v>13</v>
      </c>
      <c r="W243">
        <f t="shared" si="39"/>
        <v>595.85820460911668</v>
      </c>
      <c r="X243">
        <f t="shared" si="40"/>
        <v>596</v>
      </c>
      <c r="Y243">
        <f t="shared" si="41"/>
        <v>2.1817271121621976E-2</v>
      </c>
    </row>
    <row r="244" spans="1:28" x14ac:dyDescent="0.2">
      <c r="A244" s="1" t="s">
        <v>53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55.362090000000002</v>
      </c>
      <c r="G244" s="1">
        <v>-133.16123200000001</v>
      </c>
      <c r="H244" s="3">
        <v>43291</v>
      </c>
      <c r="I244" s="1">
        <v>5</v>
      </c>
      <c r="J244" s="1">
        <v>281.10000000000002</v>
      </c>
      <c r="K244" s="1">
        <v>0.255</v>
      </c>
      <c r="L244" s="1">
        <f t="shared" si="37"/>
        <v>7.7724000000000002</v>
      </c>
      <c r="M244" s="1">
        <v>255</v>
      </c>
      <c r="N244" s="1">
        <v>274</v>
      </c>
      <c r="Q244">
        <f t="shared" si="45"/>
        <v>26.100000000000023</v>
      </c>
      <c r="R244">
        <f t="shared" si="46"/>
        <v>7.1000000000000227</v>
      </c>
      <c r="S244">
        <f t="shared" si="47"/>
        <v>19</v>
      </c>
      <c r="T244" s="1">
        <v>640</v>
      </c>
      <c r="U244" s="4"/>
      <c r="V244">
        <f t="shared" si="38"/>
        <v>19</v>
      </c>
      <c r="W244">
        <f t="shared" si="39"/>
        <v>639.71790658070529</v>
      </c>
      <c r="X244">
        <f t="shared" si="40"/>
        <v>640</v>
      </c>
      <c r="Y244">
        <f t="shared" si="41"/>
        <v>2.9700591158304562E-2</v>
      </c>
    </row>
    <row r="245" spans="1:28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1">
        <v>11</v>
      </c>
      <c r="J245" s="1">
        <v>290.60000000000002</v>
      </c>
      <c r="K245" s="1">
        <v>0.36</v>
      </c>
      <c r="L245" s="1">
        <f t="shared" si="37"/>
        <v>10.972799999999999</v>
      </c>
      <c r="M245" s="1">
        <v>321</v>
      </c>
      <c r="N245" s="1">
        <v>324</v>
      </c>
      <c r="Q245">
        <f t="shared" si="45"/>
        <v>-30.399999999999977</v>
      </c>
      <c r="R245">
        <f t="shared" si="46"/>
        <v>-33.399999999999977</v>
      </c>
      <c r="S245">
        <f t="shared" si="47"/>
        <v>3</v>
      </c>
      <c r="T245" s="1">
        <v>179</v>
      </c>
      <c r="V245">
        <f t="shared" si="38"/>
        <v>3</v>
      </c>
      <c r="W245">
        <f t="shared" si="39"/>
        <v>178.97485856957675</v>
      </c>
      <c r="X245">
        <f t="shared" si="40"/>
        <v>179</v>
      </c>
      <c r="Y245">
        <f t="shared" si="41"/>
        <v>1.6762130860037781E-2</v>
      </c>
      <c r="AA245">
        <f>AVERAGE(X245:X255)</f>
        <v>802.90909090909088</v>
      </c>
      <c r="AB245">
        <f>AVERAGE(Y245:Y255)</f>
        <v>1.6022697948986322E-2</v>
      </c>
    </row>
    <row r="246" spans="1:28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1">
        <v>1</v>
      </c>
      <c r="J246" s="1">
        <v>290.60000000000002</v>
      </c>
      <c r="K246" s="1">
        <v>0.36</v>
      </c>
      <c r="L246" s="1">
        <f t="shared" si="37"/>
        <v>10.972799999999999</v>
      </c>
      <c r="M246" s="1">
        <v>316</v>
      </c>
      <c r="N246" s="1">
        <v>324</v>
      </c>
      <c r="Q246">
        <f t="shared" si="45"/>
        <v>-25.399999999999977</v>
      </c>
      <c r="R246">
        <f t="shared" si="46"/>
        <v>-33.399999999999977</v>
      </c>
      <c r="S246">
        <f t="shared" si="47"/>
        <v>8</v>
      </c>
      <c r="T246" s="1">
        <v>393</v>
      </c>
      <c r="V246">
        <f t="shared" si="38"/>
        <v>8</v>
      </c>
      <c r="W246">
        <f t="shared" si="39"/>
        <v>392.91856662672484</v>
      </c>
      <c r="X246">
        <f t="shared" si="40"/>
        <v>393</v>
      </c>
      <c r="Y246">
        <f t="shared" si="41"/>
        <v>2.0360452978034127E-2</v>
      </c>
    </row>
    <row r="247" spans="1:28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1">
        <v>7</v>
      </c>
      <c r="J247" s="1">
        <v>290.60000000000002</v>
      </c>
      <c r="K247" s="1">
        <v>0.36</v>
      </c>
      <c r="L247" s="1">
        <f t="shared" si="37"/>
        <v>10.972799999999999</v>
      </c>
      <c r="M247" s="1">
        <v>318</v>
      </c>
      <c r="N247" s="1">
        <v>332</v>
      </c>
      <c r="Q247">
        <f t="shared" si="45"/>
        <v>-27.399999999999977</v>
      </c>
      <c r="R247">
        <f t="shared" si="46"/>
        <v>-41.399999999999977</v>
      </c>
      <c r="S247">
        <f t="shared" si="47"/>
        <v>14</v>
      </c>
      <c r="T247" s="1">
        <v>525</v>
      </c>
      <c r="V247">
        <f t="shared" si="38"/>
        <v>14</v>
      </c>
      <c r="W247">
        <f t="shared" si="39"/>
        <v>524.81330013634374</v>
      </c>
      <c r="X247">
        <f t="shared" si="40"/>
        <v>525</v>
      </c>
      <c r="Y247">
        <f t="shared" si="41"/>
        <v>2.6676153207936752E-2</v>
      </c>
    </row>
    <row r="248" spans="1:28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1">
        <v>3</v>
      </c>
      <c r="J248" s="1">
        <v>290.60000000000002</v>
      </c>
      <c r="K248" s="1">
        <v>0.36</v>
      </c>
      <c r="L248" s="1">
        <f t="shared" si="37"/>
        <v>10.972799999999999</v>
      </c>
      <c r="M248" s="1">
        <v>320</v>
      </c>
      <c r="N248" s="1">
        <v>330</v>
      </c>
      <c r="Q248">
        <f t="shared" si="45"/>
        <v>-29.399999999999977</v>
      </c>
      <c r="R248">
        <f t="shared" si="46"/>
        <v>-39.399999999999977</v>
      </c>
      <c r="S248">
        <f t="shared" si="47"/>
        <v>10</v>
      </c>
      <c r="T248" s="1">
        <v>626</v>
      </c>
      <c r="V248">
        <f t="shared" si="38"/>
        <v>10</v>
      </c>
      <c r="W248">
        <f t="shared" si="39"/>
        <v>625.92012269937447</v>
      </c>
      <c r="X248">
        <f t="shared" si="40"/>
        <v>626</v>
      </c>
      <c r="Y248">
        <f t="shared" si="41"/>
        <v>1.5976479485710571E-2</v>
      </c>
    </row>
    <row r="249" spans="1:28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1">
        <v>8</v>
      </c>
      <c r="J249" s="1">
        <v>290.60000000000002</v>
      </c>
      <c r="K249" s="1">
        <v>0.36</v>
      </c>
      <c r="L249" s="1">
        <f t="shared" si="37"/>
        <v>10.972799999999999</v>
      </c>
      <c r="M249" s="1">
        <v>320</v>
      </c>
      <c r="N249" s="1">
        <v>334</v>
      </c>
      <c r="Q249">
        <f t="shared" si="45"/>
        <v>-29.399999999999977</v>
      </c>
      <c r="R249">
        <f t="shared" si="46"/>
        <v>-43.399999999999977</v>
      </c>
      <c r="S249">
        <f t="shared" si="47"/>
        <v>14</v>
      </c>
      <c r="T249" s="1">
        <v>635</v>
      </c>
      <c r="V249">
        <f t="shared" si="38"/>
        <v>14</v>
      </c>
      <c r="W249">
        <f t="shared" si="39"/>
        <v>634.84565053247388</v>
      </c>
      <c r="X249">
        <f t="shared" si="40"/>
        <v>635</v>
      </c>
      <c r="Y249">
        <f t="shared" si="41"/>
        <v>2.2052604421653615E-2</v>
      </c>
    </row>
    <row r="250" spans="1:28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1">
        <v>2</v>
      </c>
      <c r="J250" s="1">
        <v>290.60000000000002</v>
      </c>
      <c r="K250" s="1">
        <v>0.36</v>
      </c>
      <c r="L250" s="1">
        <f t="shared" si="37"/>
        <v>10.972799999999999</v>
      </c>
      <c r="M250" s="1">
        <v>322</v>
      </c>
      <c r="N250" s="1">
        <v>330</v>
      </c>
      <c r="Q250">
        <f t="shared" si="45"/>
        <v>-31.399999999999977</v>
      </c>
      <c r="R250">
        <f t="shared" si="46"/>
        <v>-39.399999999999977</v>
      </c>
      <c r="S250">
        <f t="shared" si="47"/>
        <v>8</v>
      </c>
      <c r="T250" s="1">
        <v>705</v>
      </c>
      <c r="V250">
        <f t="shared" si="38"/>
        <v>8</v>
      </c>
      <c r="W250">
        <f t="shared" si="39"/>
        <v>704.9546084678077</v>
      </c>
      <c r="X250">
        <f t="shared" si="40"/>
        <v>705</v>
      </c>
      <c r="Y250">
        <f t="shared" si="41"/>
        <v>1.1348248389194446E-2</v>
      </c>
    </row>
    <row r="251" spans="1:28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1">
        <v>6</v>
      </c>
      <c r="J251" s="1">
        <v>290.60000000000002</v>
      </c>
      <c r="K251" s="1">
        <v>0.36</v>
      </c>
      <c r="L251" s="1">
        <f t="shared" si="37"/>
        <v>10.972799999999999</v>
      </c>
      <c r="M251" s="1">
        <v>315</v>
      </c>
      <c r="N251" s="1">
        <v>327</v>
      </c>
      <c r="Q251">
        <f t="shared" si="45"/>
        <v>-24.399999999999977</v>
      </c>
      <c r="R251">
        <f t="shared" si="46"/>
        <v>-36.399999999999977</v>
      </c>
      <c r="S251">
        <f t="shared" si="47"/>
        <v>12</v>
      </c>
      <c r="T251" s="1">
        <v>754</v>
      </c>
      <c r="V251">
        <f t="shared" si="38"/>
        <v>12</v>
      </c>
      <c r="W251">
        <f t="shared" si="39"/>
        <v>753.90450323631842</v>
      </c>
      <c r="X251">
        <f t="shared" si="40"/>
        <v>754</v>
      </c>
      <c r="Y251">
        <f t="shared" si="41"/>
        <v>1.5917135324815122E-2</v>
      </c>
    </row>
    <row r="252" spans="1:28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1">
        <v>9</v>
      </c>
      <c r="J252" s="1">
        <v>290.60000000000002</v>
      </c>
      <c r="K252" s="1">
        <v>0.36</v>
      </c>
      <c r="L252" s="1">
        <f t="shared" si="37"/>
        <v>10.972799999999999</v>
      </c>
      <c r="M252" s="1">
        <v>318</v>
      </c>
      <c r="N252" s="1">
        <v>330</v>
      </c>
      <c r="Q252">
        <f t="shared" si="45"/>
        <v>-27.399999999999977</v>
      </c>
      <c r="R252">
        <f t="shared" si="46"/>
        <v>-39.399999999999977</v>
      </c>
      <c r="S252">
        <f t="shared" si="47"/>
        <v>12</v>
      </c>
      <c r="T252" s="1">
        <v>1039</v>
      </c>
      <c r="V252">
        <f t="shared" si="38"/>
        <v>12</v>
      </c>
      <c r="W252">
        <f t="shared" si="39"/>
        <v>1038.9307002875601</v>
      </c>
      <c r="X252">
        <f t="shared" si="40"/>
        <v>1039</v>
      </c>
      <c r="Y252">
        <f t="shared" si="41"/>
        <v>1.1550337281089666E-2</v>
      </c>
    </row>
    <row r="253" spans="1:28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1">
        <v>10</v>
      </c>
      <c r="J253" s="1">
        <v>290.60000000000002</v>
      </c>
      <c r="K253" s="1">
        <v>0.36</v>
      </c>
      <c r="L253" s="1">
        <f t="shared" si="37"/>
        <v>10.972799999999999</v>
      </c>
      <c r="M253" s="1">
        <v>320</v>
      </c>
      <c r="N253" s="1">
        <v>335</v>
      </c>
      <c r="Q253">
        <f t="shared" si="45"/>
        <v>-29.399999999999977</v>
      </c>
      <c r="R253">
        <f t="shared" si="46"/>
        <v>-44.399999999999977</v>
      </c>
      <c r="S253">
        <f t="shared" si="47"/>
        <v>15</v>
      </c>
      <c r="T253" s="1">
        <v>1064</v>
      </c>
      <c r="V253">
        <f t="shared" si="38"/>
        <v>15</v>
      </c>
      <c r="W253">
        <f t="shared" si="39"/>
        <v>1063.8942616632539</v>
      </c>
      <c r="X253">
        <f t="shared" si="40"/>
        <v>1064</v>
      </c>
      <c r="Y253">
        <f t="shared" si="41"/>
        <v>1.4099145507702561E-2</v>
      </c>
    </row>
    <row r="254" spans="1:28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1">
        <v>4</v>
      </c>
      <c r="J254" s="1">
        <v>290.60000000000002</v>
      </c>
      <c r="K254" s="1">
        <v>0.36</v>
      </c>
      <c r="L254" s="1">
        <f t="shared" si="37"/>
        <v>10.972799999999999</v>
      </c>
      <c r="M254" s="1">
        <v>318</v>
      </c>
      <c r="N254" s="1">
        <v>330</v>
      </c>
      <c r="Q254">
        <f t="shared" si="45"/>
        <v>-27.399999999999977</v>
      </c>
      <c r="R254">
        <f t="shared" si="46"/>
        <v>-39.399999999999977</v>
      </c>
      <c r="S254">
        <f t="shared" si="47"/>
        <v>12</v>
      </c>
      <c r="T254" s="1">
        <v>1075</v>
      </c>
      <c r="V254">
        <f t="shared" si="38"/>
        <v>12</v>
      </c>
      <c r="W254">
        <f t="shared" si="39"/>
        <v>1074.9330211692261</v>
      </c>
      <c r="X254">
        <f t="shared" si="40"/>
        <v>1075</v>
      </c>
      <c r="Y254">
        <f t="shared" si="41"/>
        <v>1.1163486248610504E-2</v>
      </c>
    </row>
    <row r="255" spans="1:28" x14ac:dyDescent="0.2">
      <c r="A255" s="1" t="s">
        <v>54</v>
      </c>
      <c r="B255" s="1" t="s">
        <v>25</v>
      </c>
      <c r="C255" s="1" t="s">
        <v>25</v>
      </c>
      <c r="D255" s="1" t="s">
        <v>26</v>
      </c>
      <c r="E255" s="1" t="s">
        <v>27</v>
      </c>
      <c r="F255" s="1">
        <v>55.282136999999999</v>
      </c>
      <c r="G255" s="1">
        <v>-133.33402799999999</v>
      </c>
      <c r="H255" s="3">
        <v>43322</v>
      </c>
      <c r="I255" s="1">
        <v>5</v>
      </c>
      <c r="J255" s="1">
        <v>290.60000000000002</v>
      </c>
      <c r="K255" s="1">
        <v>0.36</v>
      </c>
      <c r="L255" s="1">
        <f t="shared" si="37"/>
        <v>10.972799999999999</v>
      </c>
      <c r="M255" s="1">
        <v>313</v>
      </c>
      <c r="N255" s="1">
        <v>332</v>
      </c>
      <c r="Q255">
        <f t="shared" si="45"/>
        <v>-22.399999999999977</v>
      </c>
      <c r="R255">
        <f t="shared" si="46"/>
        <v>-41.399999999999977</v>
      </c>
      <c r="S255">
        <f t="shared" si="47"/>
        <v>19</v>
      </c>
      <c r="T255" s="1">
        <v>1837</v>
      </c>
      <c r="V255">
        <f t="shared" si="38"/>
        <v>19</v>
      </c>
      <c r="W255">
        <f t="shared" si="39"/>
        <v>1836.9017393426357</v>
      </c>
      <c r="X255">
        <f t="shared" si="40"/>
        <v>1837</v>
      </c>
      <c r="Y255">
        <f t="shared" si="41"/>
        <v>1.0343503734064431E-2</v>
      </c>
    </row>
    <row r="256" spans="1:28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1">
        <v>1</v>
      </c>
      <c r="J256" s="1">
        <v>370.2</v>
      </c>
      <c r="K256" s="1">
        <v>-1.24</v>
      </c>
      <c r="L256" s="1">
        <f t="shared" si="37"/>
        <v>-37.795200000000001</v>
      </c>
      <c r="M256" s="1">
        <v>333</v>
      </c>
      <c r="N256" s="1">
        <v>358</v>
      </c>
      <c r="Q256">
        <f t="shared" si="45"/>
        <v>37.199999999999989</v>
      </c>
      <c r="R256">
        <f t="shared" si="46"/>
        <v>12.199999999999989</v>
      </c>
      <c r="S256">
        <f t="shared" si="47"/>
        <v>25</v>
      </c>
      <c r="T256" s="1">
        <v>435</v>
      </c>
      <c r="V256">
        <f t="shared" si="38"/>
        <v>25</v>
      </c>
      <c r="W256">
        <f t="shared" si="39"/>
        <v>434.28101501216929</v>
      </c>
      <c r="X256">
        <f t="shared" si="40"/>
        <v>435</v>
      </c>
      <c r="Y256">
        <f t="shared" si="41"/>
        <v>5.7566412382312998E-2</v>
      </c>
      <c r="AA256">
        <f>AVERAGE(X256:X266)</f>
        <v>646.5</v>
      </c>
      <c r="AB256">
        <f>AVERAGE(Y256:Y266)</f>
        <v>4.0270331169069036E-2</v>
      </c>
    </row>
    <row r="257" spans="1:28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1">
        <v>2</v>
      </c>
      <c r="J257" s="1">
        <v>370.2</v>
      </c>
      <c r="K257" s="1">
        <v>-1.24</v>
      </c>
      <c r="L257" s="1">
        <f t="shared" si="37"/>
        <v>-37.795200000000001</v>
      </c>
      <c r="M257" s="1">
        <v>333</v>
      </c>
      <c r="N257" s="1">
        <v>359</v>
      </c>
      <c r="Q257">
        <f t="shared" si="45"/>
        <v>37.199999999999989</v>
      </c>
      <c r="R257">
        <f t="shared" si="46"/>
        <v>11.199999999999989</v>
      </c>
      <c r="S257">
        <f t="shared" si="47"/>
        <v>26</v>
      </c>
      <c r="T257" s="1">
        <v>467</v>
      </c>
      <c r="V257">
        <f t="shared" si="38"/>
        <v>26</v>
      </c>
      <c r="W257">
        <f t="shared" si="39"/>
        <v>466.27566953466487</v>
      </c>
      <c r="X257">
        <f t="shared" si="40"/>
        <v>467</v>
      </c>
      <c r="Y257">
        <f t="shared" si="41"/>
        <v>5.5761005128034141E-2</v>
      </c>
    </row>
    <row r="258" spans="1:28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1">
        <v>3</v>
      </c>
      <c r="J258" s="1">
        <v>370.2</v>
      </c>
      <c r="K258" s="1">
        <v>-1.24</v>
      </c>
      <c r="L258" s="1">
        <f t="shared" si="37"/>
        <v>-37.795200000000001</v>
      </c>
      <c r="M258" s="1">
        <v>313</v>
      </c>
      <c r="N258" s="1">
        <v>332</v>
      </c>
      <c r="Q258">
        <f t="shared" si="45"/>
        <v>57.199999999999989</v>
      </c>
      <c r="R258">
        <f t="shared" si="46"/>
        <v>38.199999999999989</v>
      </c>
      <c r="S258">
        <f t="shared" si="47"/>
        <v>19</v>
      </c>
      <c r="T258" s="1">
        <v>467</v>
      </c>
      <c r="V258">
        <f t="shared" si="38"/>
        <v>19</v>
      </c>
      <c r="W258">
        <f t="shared" si="39"/>
        <v>466.61333028536592</v>
      </c>
      <c r="X258">
        <f t="shared" si="40"/>
        <v>467</v>
      </c>
      <c r="Y258">
        <f t="shared" si="41"/>
        <v>4.071893957332981E-2</v>
      </c>
    </row>
    <row r="259" spans="1:28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1">
        <v>5</v>
      </c>
      <c r="J259" s="1">
        <v>370.2</v>
      </c>
      <c r="K259" s="1">
        <v>-1.24</v>
      </c>
      <c r="L259" s="1">
        <f t="shared" ref="L259:L288" si="48">K259*30.48</f>
        <v>-37.795200000000001</v>
      </c>
      <c r="M259" s="1">
        <v>313</v>
      </c>
      <c r="N259" s="1">
        <v>334</v>
      </c>
      <c r="Q259">
        <f t="shared" si="45"/>
        <v>57.199999999999989</v>
      </c>
      <c r="R259">
        <f t="shared" si="46"/>
        <v>36.199999999999989</v>
      </c>
      <c r="S259">
        <f t="shared" si="47"/>
        <v>21</v>
      </c>
      <c r="T259" s="1">
        <v>484</v>
      </c>
      <c r="V259">
        <f t="shared" si="38"/>
        <v>21</v>
      </c>
      <c r="W259">
        <f t="shared" si="39"/>
        <v>483.54420687254645</v>
      </c>
      <c r="X259">
        <f t="shared" si="40"/>
        <v>484</v>
      </c>
      <c r="Y259">
        <f t="shared" si="41"/>
        <v>4.3429328076998806E-2</v>
      </c>
    </row>
    <row r="260" spans="1:28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1">
        <v>6</v>
      </c>
      <c r="J260" s="1">
        <v>370.2</v>
      </c>
      <c r="K260" s="1">
        <v>-1.24</v>
      </c>
      <c r="L260" s="1">
        <f t="shared" si="48"/>
        <v>-37.795200000000001</v>
      </c>
      <c r="M260" s="1">
        <v>320</v>
      </c>
      <c r="N260" s="1">
        <v>337</v>
      </c>
      <c r="Q260">
        <f t="shared" si="45"/>
        <v>50.199999999999989</v>
      </c>
      <c r="R260">
        <f t="shared" si="46"/>
        <v>33.199999999999989</v>
      </c>
      <c r="S260">
        <f t="shared" si="47"/>
        <v>17</v>
      </c>
      <c r="T260" s="1">
        <v>487</v>
      </c>
      <c r="V260">
        <f t="shared" ref="V260:V265" si="49">S260</f>
        <v>17</v>
      </c>
      <c r="W260">
        <f t="shared" ref="W260:W288" si="50">SQRT((X260^2)-(V260^2))</f>
        <v>486.70319497615793</v>
      </c>
      <c r="X260">
        <f t="shared" ref="X260:X265" si="51">T260</f>
        <v>487</v>
      </c>
      <c r="Y260">
        <f t="shared" ref="Y260:Y265" si="52">V260/W260</f>
        <v>3.4928885151108938E-2</v>
      </c>
    </row>
    <row r="261" spans="1:28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1">
        <v>4</v>
      </c>
      <c r="J261" s="1">
        <v>370.2</v>
      </c>
      <c r="K261" s="1">
        <v>-1.24</v>
      </c>
      <c r="L261" s="1">
        <f t="shared" si="48"/>
        <v>-37.795200000000001</v>
      </c>
      <c r="M261" s="1">
        <v>312</v>
      </c>
      <c r="N261" s="1">
        <v>340</v>
      </c>
      <c r="Q261">
        <f t="shared" si="45"/>
        <v>58.199999999999989</v>
      </c>
      <c r="R261">
        <f t="shared" si="46"/>
        <v>30.199999999999989</v>
      </c>
      <c r="S261">
        <f t="shared" si="47"/>
        <v>28</v>
      </c>
      <c r="T261" s="1">
        <v>536</v>
      </c>
      <c r="V261">
        <f t="shared" si="49"/>
        <v>28</v>
      </c>
      <c r="W261">
        <f t="shared" si="50"/>
        <v>535.26815709511436</v>
      </c>
      <c r="X261">
        <f t="shared" si="51"/>
        <v>536</v>
      </c>
      <c r="Y261">
        <f t="shared" si="52"/>
        <v>5.2310229235296254E-2</v>
      </c>
    </row>
    <row r="262" spans="1:28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1">
        <v>7</v>
      </c>
      <c r="J262" s="1">
        <v>370.2</v>
      </c>
      <c r="K262" s="1">
        <v>-1.24</v>
      </c>
      <c r="L262" s="1">
        <f t="shared" si="48"/>
        <v>-37.795200000000001</v>
      </c>
      <c r="M262" s="1">
        <v>313</v>
      </c>
      <c r="N262" s="1">
        <v>336</v>
      </c>
      <c r="Q262">
        <f t="shared" si="45"/>
        <v>57.199999999999989</v>
      </c>
      <c r="R262">
        <f t="shared" si="46"/>
        <v>34.199999999999989</v>
      </c>
      <c r="S262">
        <f t="shared" si="47"/>
        <v>23</v>
      </c>
      <c r="T262" s="1">
        <v>752</v>
      </c>
      <c r="V262">
        <f t="shared" si="49"/>
        <v>23</v>
      </c>
      <c r="W262">
        <f t="shared" si="50"/>
        <v>751.64818898205294</v>
      </c>
      <c r="X262">
        <f t="shared" si="51"/>
        <v>752</v>
      </c>
      <c r="Y262">
        <f t="shared" si="52"/>
        <v>3.0599421826783872E-2</v>
      </c>
    </row>
    <row r="263" spans="1:28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1">
        <v>10</v>
      </c>
      <c r="J263" s="1">
        <v>370.2</v>
      </c>
      <c r="K263" s="1">
        <v>-1.24</v>
      </c>
      <c r="L263" s="1">
        <f t="shared" si="48"/>
        <v>-37.795200000000001</v>
      </c>
      <c r="M263" s="1">
        <v>312</v>
      </c>
      <c r="N263" s="1">
        <v>331</v>
      </c>
      <c r="Q263">
        <f t="shared" si="45"/>
        <v>58.199999999999989</v>
      </c>
      <c r="R263">
        <f t="shared" si="46"/>
        <v>39.199999999999989</v>
      </c>
      <c r="S263">
        <f t="shared" si="47"/>
        <v>19</v>
      </c>
      <c r="T263" s="1">
        <v>897</v>
      </c>
      <c r="V263">
        <f t="shared" si="49"/>
        <v>19</v>
      </c>
      <c r="W263">
        <f t="shared" si="50"/>
        <v>896.7987511142062</v>
      </c>
      <c r="X263">
        <f t="shared" si="51"/>
        <v>897</v>
      </c>
      <c r="Y263">
        <f t="shared" si="52"/>
        <v>2.1186470182294415E-2</v>
      </c>
    </row>
    <row r="264" spans="1:28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1">
        <v>8</v>
      </c>
      <c r="J264" s="1">
        <v>370.2</v>
      </c>
      <c r="K264" s="1">
        <v>-1.24</v>
      </c>
      <c r="L264" s="1">
        <f t="shared" si="48"/>
        <v>-37.795200000000001</v>
      </c>
      <c r="M264" s="1">
        <v>309</v>
      </c>
      <c r="N264" s="1">
        <v>350</v>
      </c>
      <c r="Q264">
        <f t="shared" si="45"/>
        <v>61.199999999999989</v>
      </c>
      <c r="R264">
        <f t="shared" si="46"/>
        <v>20.199999999999989</v>
      </c>
      <c r="S264">
        <f t="shared" si="47"/>
        <v>41</v>
      </c>
      <c r="T264" s="1">
        <v>961</v>
      </c>
      <c r="V264">
        <f t="shared" si="49"/>
        <v>41</v>
      </c>
      <c r="W264">
        <f t="shared" si="50"/>
        <v>960.12499186303864</v>
      </c>
      <c r="X264">
        <f t="shared" si="51"/>
        <v>961</v>
      </c>
      <c r="Y264">
        <f t="shared" si="52"/>
        <v>4.2702773438323988E-2</v>
      </c>
    </row>
    <row r="265" spans="1:28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1">
        <v>9</v>
      </c>
      <c r="J265" s="1">
        <v>370.2</v>
      </c>
      <c r="K265" s="1">
        <v>-1.24</v>
      </c>
      <c r="L265" s="1">
        <f t="shared" si="48"/>
        <v>-37.795200000000001</v>
      </c>
      <c r="M265" s="1">
        <v>312</v>
      </c>
      <c r="N265" s="1">
        <v>335</v>
      </c>
      <c r="Q265">
        <f t="shared" si="45"/>
        <v>58.199999999999989</v>
      </c>
      <c r="R265">
        <f t="shared" si="46"/>
        <v>35.199999999999989</v>
      </c>
      <c r="S265">
        <f t="shared" si="47"/>
        <v>23</v>
      </c>
      <c r="T265" s="1">
        <v>979</v>
      </c>
      <c r="V265">
        <f t="shared" si="49"/>
        <v>23</v>
      </c>
      <c r="W265">
        <f t="shared" si="50"/>
        <v>978.72978906335527</v>
      </c>
      <c r="X265">
        <f t="shared" si="51"/>
        <v>979</v>
      </c>
      <c r="Y265">
        <f t="shared" si="52"/>
        <v>2.3499846696207138E-2</v>
      </c>
    </row>
    <row r="266" spans="1:28" x14ac:dyDescent="0.2">
      <c r="A266" s="1" t="s">
        <v>55</v>
      </c>
      <c r="B266" s="1" t="s">
        <v>29</v>
      </c>
      <c r="C266" s="1" t="s">
        <v>25</v>
      </c>
      <c r="D266" s="1" t="s">
        <v>32</v>
      </c>
      <c r="E266" s="1" t="s">
        <v>35</v>
      </c>
      <c r="F266" s="1">
        <v>55.528424000000001</v>
      </c>
      <c r="G266" s="1">
        <v>-133.147345</v>
      </c>
      <c r="H266" s="3">
        <v>43263</v>
      </c>
      <c r="I266" s="1">
        <v>11</v>
      </c>
      <c r="J266" s="1">
        <v>370.2</v>
      </c>
      <c r="K266" s="1">
        <v>-1.24</v>
      </c>
      <c r="L266" s="1">
        <f t="shared" si="48"/>
        <v>-37.795200000000001</v>
      </c>
    </row>
    <row r="267" spans="1:28" x14ac:dyDescent="0.2">
      <c r="A267" s="1" t="s">
        <v>58</v>
      </c>
      <c r="B267" s="1" t="s">
        <v>25</v>
      </c>
      <c r="C267" s="1" t="s">
        <v>25</v>
      </c>
      <c r="D267" s="1" t="s">
        <v>26</v>
      </c>
      <c r="E267" s="1" t="s">
        <v>33</v>
      </c>
      <c r="F267" s="1">
        <v>55.264232</v>
      </c>
      <c r="G267" s="1">
        <v>-132.99431799999999</v>
      </c>
      <c r="H267" s="3">
        <v>43278</v>
      </c>
      <c r="I267" s="1">
        <v>1</v>
      </c>
      <c r="J267" s="1">
        <v>442.8</v>
      </c>
      <c r="K267" s="1">
        <v>-0.78</v>
      </c>
      <c r="L267" s="1">
        <f t="shared" si="48"/>
        <v>-23.7744</v>
      </c>
      <c r="M267" s="1">
        <v>410</v>
      </c>
      <c r="N267" s="1">
        <v>428</v>
      </c>
      <c r="Q267">
        <f t="shared" ref="Q267:Q288" si="53">J267-M267</f>
        <v>32.800000000000011</v>
      </c>
      <c r="R267">
        <f t="shared" ref="R267:R288" si="54">J267-N267</f>
        <v>14.800000000000011</v>
      </c>
      <c r="S267">
        <f t="shared" ref="S267:S288" si="55">Q267-R267</f>
        <v>18</v>
      </c>
      <c r="T267" s="1">
        <v>187</v>
      </c>
      <c r="V267">
        <f t="shared" ref="V267:V288" si="56">S267</f>
        <v>18</v>
      </c>
      <c r="W267">
        <f t="shared" si="50"/>
        <v>186.1316738225926</v>
      </c>
      <c r="X267">
        <f t="shared" ref="X267:X288" si="57">T267</f>
        <v>187</v>
      </c>
      <c r="Y267">
        <f t="shared" ref="Y267:Y288" si="58">V267/W267</f>
        <v>9.6705733260403132E-2</v>
      </c>
      <c r="AA267">
        <f>AVERAGE(X267:X277)</f>
        <v>1228.909090909091</v>
      </c>
      <c r="AB267">
        <f>AVERAGE(Y267:Y277)</f>
        <v>5.5223697045985551E-2</v>
      </c>
    </row>
    <row r="268" spans="1:28" x14ac:dyDescent="0.2">
      <c r="A268" s="1" t="s">
        <v>58</v>
      </c>
      <c r="B268" s="1" t="s">
        <v>25</v>
      </c>
      <c r="C268" s="1" t="s">
        <v>25</v>
      </c>
      <c r="D268" s="1" t="s">
        <v>26</v>
      </c>
      <c r="E268" s="1" t="s">
        <v>33</v>
      </c>
      <c r="F268" s="1">
        <v>55.264232</v>
      </c>
      <c r="G268" s="1">
        <v>-132.99431799999999</v>
      </c>
      <c r="H268" s="3">
        <v>43278</v>
      </c>
      <c r="I268" s="1">
        <v>2</v>
      </c>
      <c r="J268" s="1">
        <v>442.8</v>
      </c>
      <c r="K268" s="1">
        <v>-0.78</v>
      </c>
      <c r="L268" s="1">
        <f t="shared" si="48"/>
        <v>-23.7744</v>
      </c>
      <c r="M268" s="1">
        <v>394</v>
      </c>
      <c r="N268" s="1">
        <v>411</v>
      </c>
      <c r="Q268">
        <f t="shared" si="53"/>
        <v>48.800000000000011</v>
      </c>
      <c r="R268">
        <f t="shared" si="54"/>
        <v>31.800000000000011</v>
      </c>
      <c r="S268">
        <f t="shared" si="55"/>
        <v>17</v>
      </c>
      <c r="T268" s="1">
        <v>273</v>
      </c>
      <c r="V268">
        <f t="shared" si="56"/>
        <v>17</v>
      </c>
      <c r="W268">
        <f t="shared" si="50"/>
        <v>272.47018185482244</v>
      </c>
      <c r="X268">
        <f t="shared" si="57"/>
        <v>273</v>
      </c>
      <c r="Y268">
        <f t="shared" si="58"/>
        <v>6.2392148323437237E-2</v>
      </c>
    </row>
    <row r="269" spans="1:28" x14ac:dyDescent="0.2">
      <c r="A269" s="1" t="s">
        <v>58</v>
      </c>
      <c r="B269" s="1" t="s">
        <v>25</v>
      </c>
      <c r="C269" s="1" t="s">
        <v>25</v>
      </c>
      <c r="D269" s="1" t="s">
        <v>26</v>
      </c>
      <c r="E269" s="1" t="s">
        <v>33</v>
      </c>
      <c r="F269" s="1">
        <v>55.264232</v>
      </c>
      <c r="G269" s="1">
        <v>-132.99431799999999</v>
      </c>
      <c r="H269" s="3">
        <v>43278</v>
      </c>
      <c r="I269" s="1">
        <v>3</v>
      </c>
      <c r="J269" s="1">
        <v>442.8</v>
      </c>
      <c r="K269" s="1">
        <v>-0.78</v>
      </c>
      <c r="L269" s="1">
        <f t="shared" si="48"/>
        <v>-23.7744</v>
      </c>
      <c r="M269" s="1">
        <v>371</v>
      </c>
      <c r="N269" s="1">
        <v>414</v>
      </c>
      <c r="Q269">
        <f t="shared" si="53"/>
        <v>71.800000000000011</v>
      </c>
      <c r="R269">
        <f t="shared" si="54"/>
        <v>28.800000000000011</v>
      </c>
      <c r="S269">
        <f t="shared" si="55"/>
        <v>43</v>
      </c>
      <c r="T269" s="1">
        <v>730</v>
      </c>
      <c r="V269">
        <f t="shared" si="56"/>
        <v>43</v>
      </c>
      <c r="W269">
        <f t="shared" si="50"/>
        <v>728.73246119546502</v>
      </c>
      <c r="X269">
        <f t="shared" si="57"/>
        <v>730</v>
      </c>
      <c r="Y269">
        <f t="shared" si="58"/>
        <v>5.9006565906862055E-2</v>
      </c>
    </row>
    <row r="270" spans="1:28" x14ac:dyDescent="0.2">
      <c r="A270" s="1" t="s">
        <v>58</v>
      </c>
      <c r="B270" s="1" t="s">
        <v>25</v>
      </c>
      <c r="C270" s="1" t="s">
        <v>25</v>
      </c>
      <c r="D270" s="1" t="s">
        <v>26</v>
      </c>
      <c r="E270" s="1" t="s">
        <v>33</v>
      </c>
      <c r="F270" s="1">
        <v>55.264232</v>
      </c>
      <c r="G270" s="1">
        <v>-132.99431799999999</v>
      </c>
      <c r="H270" s="3">
        <v>43278</v>
      </c>
      <c r="I270" s="1">
        <v>4</v>
      </c>
      <c r="J270" s="1">
        <v>442.8</v>
      </c>
      <c r="K270" s="1">
        <v>-0.78</v>
      </c>
      <c r="L270" s="1">
        <f t="shared" si="48"/>
        <v>-23.7744</v>
      </c>
      <c r="M270" s="1">
        <v>363</v>
      </c>
      <c r="N270" s="1">
        <v>420</v>
      </c>
      <c r="Q270">
        <f t="shared" si="53"/>
        <v>79.800000000000011</v>
      </c>
      <c r="R270">
        <f t="shared" si="54"/>
        <v>22.800000000000011</v>
      </c>
      <c r="S270">
        <f t="shared" si="55"/>
        <v>57</v>
      </c>
      <c r="T270" s="1">
        <v>1105</v>
      </c>
      <c r="V270">
        <f t="shared" si="56"/>
        <v>57</v>
      </c>
      <c r="W270">
        <f t="shared" si="50"/>
        <v>1103.5288849867047</v>
      </c>
      <c r="X270">
        <f t="shared" si="57"/>
        <v>1105</v>
      </c>
      <c r="Y270">
        <f t="shared" si="58"/>
        <v>5.1652476682281616E-2</v>
      </c>
    </row>
    <row r="271" spans="1:28" x14ac:dyDescent="0.2">
      <c r="A271" s="1" t="s">
        <v>58</v>
      </c>
      <c r="B271" s="1" t="s">
        <v>25</v>
      </c>
      <c r="C271" s="1" t="s">
        <v>25</v>
      </c>
      <c r="D271" s="1" t="s">
        <v>26</v>
      </c>
      <c r="E271" s="1" t="s">
        <v>33</v>
      </c>
      <c r="F271" s="1">
        <v>55.264232</v>
      </c>
      <c r="G271" s="1">
        <v>-132.99431799999999</v>
      </c>
      <c r="H271" s="3">
        <v>43278</v>
      </c>
      <c r="I271" s="1">
        <v>6</v>
      </c>
      <c r="J271" s="1">
        <v>442.8</v>
      </c>
      <c r="K271" s="1">
        <v>-0.78</v>
      </c>
      <c r="L271" s="1">
        <f t="shared" si="48"/>
        <v>-23.7744</v>
      </c>
      <c r="M271" s="1">
        <v>346</v>
      </c>
      <c r="N271" s="1">
        <v>416</v>
      </c>
      <c r="Q271">
        <f t="shared" si="53"/>
        <v>96.800000000000011</v>
      </c>
      <c r="R271">
        <f t="shared" si="54"/>
        <v>26.800000000000011</v>
      </c>
      <c r="S271">
        <f t="shared" si="55"/>
        <v>70</v>
      </c>
      <c r="T271" s="1">
        <v>1308</v>
      </c>
      <c r="V271">
        <f t="shared" si="56"/>
        <v>70</v>
      </c>
      <c r="W271">
        <f t="shared" si="50"/>
        <v>1306.1255682360713</v>
      </c>
      <c r="X271">
        <f t="shared" si="57"/>
        <v>1308</v>
      </c>
      <c r="Y271">
        <f t="shared" si="58"/>
        <v>5.359362200874402E-2</v>
      </c>
    </row>
    <row r="272" spans="1:28" x14ac:dyDescent="0.2">
      <c r="A272" s="1" t="s">
        <v>58</v>
      </c>
      <c r="B272" s="1" t="s">
        <v>25</v>
      </c>
      <c r="C272" s="1" t="s">
        <v>25</v>
      </c>
      <c r="D272" s="1" t="s">
        <v>26</v>
      </c>
      <c r="E272" s="1" t="s">
        <v>33</v>
      </c>
      <c r="F272" s="1">
        <v>55.264232</v>
      </c>
      <c r="G272" s="1">
        <v>-132.99431799999999</v>
      </c>
      <c r="H272" s="3">
        <v>43278</v>
      </c>
      <c r="I272" s="1">
        <v>5</v>
      </c>
      <c r="J272" s="1">
        <v>442.8</v>
      </c>
      <c r="K272" s="1">
        <v>-0.78</v>
      </c>
      <c r="L272" s="1">
        <f t="shared" si="48"/>
        <v>-23.7744</v>
      </c>
      <c r="M272" s="1">
        <v>352</v>
      </c>
      <c r="N272" s="1">
        <v>420</v>
      </c>
      <c r="Q272">
        <f t="shared" si="53"/>
        <v>90.800000000000011</v>
      </c>
      <c r="R272">
        <f t="shared" si="54"/>
        <v>22.800000000000011</v>
      </c>
      <c r="S272">
        <f t="shared" si="55"/>
        <v>68</v>
      </c>
      <c r="T272" s="1">
        <v>1332</v>
      </c>
      <c r="V272">
        <f t="shared" si="56"/>
        <v>68</v>
      </c>
      <c r="W272">
        <f t="shared" si="50"/>
        <v>1330.2631318652711</v>
      </c>
      <c r="X272">
        <f t="shared" si="57"/>
        <v>1332</v>
      </c>
      <c r="Y272">
        <f t="shared" si="58"/>
        <v>5.1117706242562413E-2</v>
      </c>
    </row>
    <row r="273" spans="1:28" x14ac:dyDescent="0.2">
      <c r="A273" s="1" t="s">
        <v>58</v>
      </c>
      <c r="B273" s="1" t="s">
        <v>25</v>
      </c>
      <c r="C273" s="1" t="s">
        <v>25</v>
      </c>
      <c r="D273" s="1" t="s">
        <v>26</v>
      </c>
      <c r="E273" s="1" t="s">
        <v>33</v>
      </c>
      <c r="F273" s="1">
        <v>55.264232</v>
      </c>
      <c r="G273" s="1">
        <v>-132.99431799999999</v>
      </c>
      <c r="H273" s="3">
        <v>43278</v>
      </c>
      <c r="I273" s="1">
        <v>8</v>
      </c>
      <c r="J273" s="1">
        <v>442.8</v>
      </c>
      <c r="K273" s="1">
        <v>-0.78</v>
      </c>
      <c r="L273" s="1">
        <f t="shared" si="48"/>
        <v>-23.7744</v>
      </c>
      <c r="M273" s="1">
        <v>333</v>
      </c>
      <c r="N273" s="1">
        <v>412</v>
      </c>
      <c r="Q273">
        <f t="shared" si="53"/>
        <v>109.80000000000001</v>
      </c>
      <c r="R273">
        <f t="shared" si="54"/>
        <v>30.800000000000011</v>
      </c>
      <c r="S273">
        <f t="shared" si="55"/>
        <v>79</v>
      </c>
      <c r="T273" s="1">
        <v>1570</v>
      </c>
      <c r="V273">
        <f t="shared" si="56"/>
        <v>79</v>
      </c>
      <c r="W273">
        <f t="shared" si="50"/>
        <v>1568.0111606745661</v>
      </c>
      <c r="X273">
        <f t="shared" si="57"/>
        <v>1570</v>
      </c>
      <c r="Y273">
        <f t="shared" si="58"/>
        <v>5.0382294451280445E-2</v>
      </c>
    </row>
    <row r="274" spans="1:28" x14ac:dyDescent="0.2">
      <c r="A274" s="1" t="s">
        <v>58</v>
      </c>
      <c r="B274" s="1" t="s">
        <v>25</v>
      </c>
      <c r="C274" s="1" t="s">
        <v>25</v>
      </c>
      <c r="D274" s="1" t="s">
        <v>26</v>
      </c>
      <c r="E274" s="1" t="s">
        <v>33</v>
      </c>
      <c r="F274" s="1">
        <v>55.264232</v>
      </c>
      <c r="G274" s="1">
        <v>-132.99431799999999</v>
      </c>
      <c r="H274" s="3">
        <v>43278</v>
      </c>
      <c r="I274" s="1">
        <v>10</v>
      </c>
      <c r="J274" s="1">
        <v>442.8</v>
      </c>
      <c r="K274" s="1">
        <v>-0.78</v>
      </c>
      <c r="L274" s="1">
        <f t="shared" si="48"/>
        <v>-23.7744</v>
      </c>
      <c r="M274" s="1">
        <v>335</v>
      </c>
      <c r="N274" s="1">
        <v>408</v>
      </c>
      <c r="Q274">
        <f t="shared" si="53"/>
        <v>107.80000000000001</v>
      </c>
      <c r="R274">
        <f t="shared" si="54"/>
        <v>34.800000000000011</v>
      </c>
      <c r="S274">
        <f t="shared" si="55"/>
        <v>73</v>
      </c>
      <c r="T274" s="1">
        <v>1605</v>
      </c>
      <c r="V274">
        <f t="shared" si="56"/>
        <v>73</v>
      </c>
      <c r="W274">
        <f t="shared" si="50"/>
        <v>1603.3390159289456</v>
      </c>
      <c r="X274">
        <f t="shared" si="57"/>
        <v>1605</v>
      </c>
      <c r="Y274">
        <f t="shared" si="58"/>
        <v>4.5529984161026056E-2</v>
      </c>
    </row>
    <row r="275" spans="1:28" x14ac:dyDescent="0.2">
      <c r="A275" s="1" t="s">
        <v>58</v>
      </c>
      <c r="B275" s="1" t="s">
        <v>25</v>
      </c>
      <c r="C275" s="1" t="s">
        <v>25</v>
      </c>
      <c r="D275" s="1" t="s">
        <v>26</v>
      </c>
      <c r="E275" s="1" t="s">
        <v>33</v>
      </c>
      <c r="F275" s="1">
        <v>55.264232</v>
      </c>
      <c r="G275" s="1">
        <v>-132.99431799999999</v>
      </c>
      <c r="H275" s="3">
        <v>43278</v>
      </c>
      <c r="I275" s="1">
        <v>7</v>
      </c>
      <c r="J275" s="1">
        <v>442.8</v>
      </c>
      <c r="K275" s="1">
        <v>-0.78</v>
      </c>
      <c r="L275" s="1">
        <f t="shared" si="48"/>
        <v>-23.7744</v>
      </c>
      <c r="M275" s="1">
        <v>338</v>
      </c>
      <c r="N275" s="1">
        <v>422</v>
      </c>
      <c r="Q275">
        <f t="shared" si="53"/>
        <v>104.80000000000001</v>
      </c>
      <c r="R275">
        <f t="shared" si="54"/>
        <v>20.800000000000011</v>
      </c>
      <c r="S275">
        <f t="shared" si="55"/>
        <v>84</v>
      </c>
      <c r="T275" s="1">
        <v>1629</v>
      </c>
      <c r="V275">
        <f t="shared" si="56"/>
        <v>84</v>
      </c>
      <c r="W275">
        <f t="shared" si="50"/>
        <v>1626.8328125532753</v>
      </c>
      <c r="X275">
        <f t="shared" si="57"/>
        <v>1629</v>
      </c>
      <c r="Y275">
        <f t="shared" si="58"/>
        <v>5.16340704169619E-2</v>
      </c>
    </row>
    <row r="276" spans="1:28" x14ac:dyDescent="0.2">
      <c r="A276" s="1" t="s">
        <v>58</v>
      </c>
      <c r="B276" s="1" t="s">
        <v>25</v>
      </c>
      <c r="C276" s="1" t="s">
        <v>25</v>
      </c>
      <c r="D276" s="1" t="s">
        <v>26</v>
      </c>
      <c r="E276" s="1" t="s">
        <v>33</v>
      </c>
      <c r="F276" s="1">
        <v>55.264232</v>
      </c>
      <c r="G276" s="1">
        <v>-132.99431799999999</v>
      </c>
      <c r="H276" s="3">
        <v>43278</v>
      </c>
      <c r="I276" s="1">
        <v>9</v>
      </c>
      <c r="J276" s="1">
        <v>442.8</v>
      </c>
      <c r="K276" s="1">
        <v>-0.78</v>
      </c>
      <c r="L276" s="1">
        <f t="shared" si="48"/>
        <v>-23.7744</v>
      </c>
      <c r="M276" s="1">
        <v>331</v>
      </c>
      <c r="N276" s="1">
        <v>414</v>
      </c>
      <c r="Q276">
        <f t="shared" si="53"/>
        <v>111.80000000000001</v>
      </c>
      <c r="R276">
        <f t="shared" si="54"/>
        <v>28.800000000000011</v>
      </c>
      <c r="S276">
        <f t="shared" si="55"/>
        <v>83</v>
      </c>
      <c r="T276" s="1">
        <v>1832</v>
      </c>
      <c r="V276">
        <f t="shared" si="56"/>
        <v>83</v>
      </c>
      <c r="W276">
        <f t="shared" si="50"/>
        <v>1830.1188485997295</v>
      </c>
      <c r="X276">
        <f t="shared" si="57"/>
        <v>1832</v>
      </c>
      <c r="Y276">
        <f t="shared" si="58"/>
        <v>4.5352245873816012E-2</v>
      </c>
    </row>
    <row r="277" spans="1:28" x14ac:dyDescent="0.2">
      <c r="A277" s="1" t="s">
        <v>58</v>
      </c>
      <c r="B277" s="1" t="s">
        <v>25</v>
      </c>
      <c r="C277" s="1" t="s">
        <v>25</v>
      </c>
      <c r="D277" s="1" t="s">
        <v>26</v>
      </c>
      <c r="E277" s="1" t="s">
        <v>33</v>
      </c>
      <c r="F277" s="1">
        <v>55.264232</v>
      </c>
      <c r="G277" s="1">
        <v>-132.99431799999999</v>
      </c>
      <c r="H277" s="3">
        <v>43278</v>
      </c>
      <c r="I277" s="1">
        <v>11</v>
      </c>
      <c r="J277" s="1">
        <v>442.8</v>
      </c>
      <c r="K277" s="1">
        <v>-0.78</v>
      </c>
      <c r="L277" s="1">
        <f t="shared" si="48"/>
        <v>-23.7744</v>
      </c>
      <c r="M277" s="1">
        <v>336</v>
      </c>
      <c r="N277" s="1">
        <v>414</v>
      </c>
      <c r="Q277">
        <f t="shared" si="53"/>
        <v>106.80000000000001</v>
      </c>
      <c r="R277">
        <f t="shared" si="54"/>
        <v>28.800000000000011</v>
      </c>
      <c r="S277">
        <f t="shared" si="55"/>
        <v>78</v>
      </c>
      <c r="T277" s="1">
        <v>1947</v>
      </c>
      <c r="V277">
        <f t="shared" si="56"/>
        <v>78</v>
      </c>
      <c r="W277">
        <f t="shared" si="50"/>
        <v>1945.4369689095558</v>
      </c>
      <c r="X277">
        <f t="shared" si="57"/>
        <v>1947</v>
      </c>
      <c r="Y277">
        <f t="shared" si="58"/>
        <v>4.0093820178466161E-2</v>
      </c>
    </row>
    <row r="278" spans="1:28" x14ac:dyDescent="0.2">
      <c r="A278" s="1" t="s">
        <v>61</v>
      </c>
      <c r="B278" s="1" t="s">
        <v>25</v>
      </c>
      <c r="C278" s="1" t="s">
        <v>25</v>
      </c>
      <c r="D278" s="1" t="s">
        <v>26</v>
      </c>
      <c r="E278" s="1" t="s">
        <v>33</v>
      </c>
      <c r="F278" s="1">
        <v>55.188785000000003</v>
      </c>
      <c r="G278" s="1">
        <v>-132.84251399999999</v>
      </c>
      <c r="H278" s="3">
        <v>43265</v>
      </c>
      <c r="I278" s="1">
        <v>2</v>
      </c>
      <c r="J278" s="1">
        <v>453.77777780000002</v>
      </c>
      <c r="K278" s="1">
        <v>-1.46</v>
      </c>
      <c r="L278" s="1">
        <f t="shared" si="48"/>
        <v>-44.500799999999998</v>
      </c>
      <c r="M278" s="1">
        <v>431</v>
      </c>
      <c r="N278" s="1">
        <v>435</v>
      </c>
      <c r="Q278">
        <f t="shared" si="53"/>
        <v>22.777777800000024</v>
      </c>
      <c r="R278">
        <f t="shared" si="54"/>
        <v>18.777777800000024</v>
      </c>
      <c r="S278">
        <f t="shared" si="55"/>
        <v>4</v>
      </c>
      <c r="T278" s="1">
        <v>97</v>
      </c>
      <c r="V278">
        <f t="shared" si="56"/>
        <v>4</v>
      </c>
      <c r="W278">
        <f t="shared" si="50"/>
        <v>96.917490681507019</v>
      </c>
      <c r="X278">
        <f t="shared" si="57"/>
        <v>97</v>
      </c>
      <c r="Y278">
        <f t="shared" si="58"/>
        <v>4.1272220028321947E-2</v>
      </c>
      <c r="AA278">
        <f>AVERAGE(X278:X288)</f>
        <v>236.09090909090909</v>
      </c>
      <c r="AB278">
        <f>AVERAGE(Y278:Y288)</f>
        <v>6.1742028046371321E-2</v>
      </c>
    </row>
    <row r="279" spans="1:28" x14ac:dyDescent="0.2">
      <c r="A279" s="1" t="s">
        <v>61</v>
      </c>
      <c r="B279" s="1" t="s">
        <v>25</v>
      </c>
      <c r="C279" s="1" t="s">
        <v>25</v>
      </c>
      <c r="D279" s="1" t="s">
        <v>26</v>
      </c>
      <c r="E279" s="1" t="s">
        <v>33</v>
      </c>
      <c r="F279" s="1">
        <v>55.188785000000003</v>
      </c>
      <c r="G279" s="1">
        <v>-132.84251399999999</v>
      </c>
      <c r="H279" s="3">
        <v>43265</v>
      </c>
      <c r="I279" s="1">
        <v>4</v>
      </c>
      <c r="J279" s="1">
        <v>453.77777780000002</v>
      </c>
      <c r="K279" s="1">
        <v>-1.46</v>
      </c>
      <c r="L279" s="1">
        <f t="shared" si="48"/>
        <v>-44.500799999999998</v>
      </c>
      <c r="M279" s="1">
        <v>427</v>
      </c>
      <c r="N279" s="1">
        <v>435</v>
      </c>
      <c r="Q279">
        <f t="shared" si="53"/>
        <v>26.777777800000024</v>
      </c>
      <c r="R279">
        <f t="shared" si="54"/>
        <v>18.777777800000024</v>
      </c>
      <c r="S279">
        <f t="shared" si="55"/>
        <v>8</v>
      </c>
      <c r="T279" s="1">
        <v>122</v>
      </c>
      <c r="V279">
        <f t="shared" si="56"/>
        <v>8</v>
      </c>
      <c r="W279">
        <f t="shared" si="50"/>
        <v>121.73742234826561</v>
      </c>
      <c r="X279">
        <f t="shared" si="57"/>
        <v>122</v>
      </c>
      <c r="Y279">
        <f t="shared" si="58"/>
        <v>6.5715207745352555E-2</v>
      </c>
    </row>
    <row r="280" spans="1:28" x14ac:dyDescent="0.2">
      <c r="A280" s="1" t="s">
        <v>61</v>
      </c>
      <c r="B280" s="1" t="s">
        <v>25</v>
      </c>
      <c r="C280" s="1" t="s">
        <v>25</v>
      </c>
      <c r="D280" s="1" t="s">
        <v>26</v>
      </c>
      <c r="E280" s="1" t="s">
        <v>33</v>
      </c>
      <c r="F280" s="1">
        <v>55.188785000000003</v>
      </c>
      <c r="G280" s="1">
        <v>-132.84251399999999</v>
      </c>
      <c r="H280" s="3">
        <v>43265</v>
      </c>
      <c r="I280" s="1">
        <v>1</v>
      </c>
      <c r="J280" s="1">
        <v>453.77777780000002</v>
      </c>
      <c r="K280" s="1">
        <v>-1.46</v>
      </c>
      <c r="L280" s="1">
        <f t="shared" si="48"/>
        <v>-44.500799999999998</v>
      </c>
      <c r="M280" s="1">
        <v>426</v>
      </c>
      <c r="N280" s="1">
        <v>436</v>
      </c>
      <c r="Q280">
        <f t="shared" si="53"/>
        <v>27.777777800000024</v>
      </c>
      <c r="R280">
        <f t="shared" si="54"/>
        <v>17.777777800000024</v>
      </c>
      <c r="S280">
        <f t="shared" si="55"/>
        <v>10</v>
      </c>
      <c r="T280" s="1">
        <v>126</v>
      </c>
      <c r="V280">
        <f t="shared" si="56"/>
        <v>10</v>
      </c>
      <c r="W280">
        <f t="shared" si="50"/>
        <v>125.60254774486066</v>
      </c>
      <c r="X280">
        <f t="shared" si="57"/>
        <v>126</v>
      </c>
      <c r="Y280">
        <f t="shared" si="58"/>
        <v>7.9616219412310243E-2</v>
      </c>
    </row>
    <row r="281" spans="1:28" x14ac:dyDescent="0.2">
      <c r="A281" s="1" t="s">
        <v>61</v>
      </c>
      <c r="B281" s="1" t="s">
        <v>25</v>
      </c>
      <c r="C281" s="1" t="s">
        <v>25</v>
      </c>
      <c r="D281" s="1" t="s">
        <v>26</v>
      </c>
      <c r="E281" s="1" t="s">
        <v>33</v>
      </c>
      <c r="F281" s="1">
        <v>55.188785000000003</v>
      </c>
      <c r="G281" s="1">
        <v>-132.84251399999999</v>
      </c>
      <c r="H281" s="3">
        <v>43265</v>
      </c>
      <c r="I281" s="1">
        <v>6</v>
      </c>
      <c r="J281" s="1">
        <v>453.77777780000002</v>
      </c>
      <c r="K281" s="1">
        <v>-1.46</v>
      </c>
      <c r="L281" s="1">
        <f t="shared" si="48"/>
        <v>-44.500799999999998</v>
      </c>
      <c r="M281" s="1">
        <v>424</v>
      </c>
      <c r="N281" s="1">
        <v>433</v>
      </c>
      <c r="Q281">
        <f t="shared" si="53"/>
        <v>29.777777800000024</v>
      </c>
      <c r="R281">
        <f t="shared" si="54"/>
        <v>20.777777800000024</v>
      </c>
      <c r="S281">
        <f t="shared" si="55"/>
        <v>9</v>
      </c>
      <c r="T281" s="1">
        <v>170</v>
      </c>
      <c r="V281">
        <f t="shared" si="56"/>
        <v>9</v>
      </c>
      <c r="W281">
        <f t="shared" si="50"/>
        <v>169.7615975419647</v>
      </c>
      <c r="X281">
        <f t="shared" si="57"/>
        <v>170</v>
      </c>
      <c r="Y281">
        <f t="shared" si="58"/>
        <v>5.3015523712747925E-2</v>
      </c>
    </row>
    <row r="282" spans="1:28" x14ac:dyDescent="0.2">
      <c r="A282" s="1" t="s">
        <v>61</v>
      </c>
      <c r="B282" s="1" t="s">
        <v>25</v>
      </c>
      <c r="C282" s="1" t="s">
        <v>25</v>
      </c>
      <c r="D282" s="1" t="s">
        <v>26</v>
      </c>
      <c r="E282" s="1" t="s">
        <v>33</v>
      </c>
      <c r="F282" s="1">
        <v>55.188785000000003</v>
      </c>
      <c r="G282" s="1">
        <v>-132.84251399999999</v>
      </c>
      <c r="H282" s="3">
        <v>43265</v>
      </c>
      <c r="I282" s="1">
        <v>5</v>
      </c>
      <c r="J282" s="1">
        <v>453.77777780000002</v>
      </c>
      <c r="K282" s="1">
        <v>-1.46</v>
      </c>
      <c r="L282" s="1">
        <f t="shared" si="48"/>
        <v>-44.500799999999998</v>
      </c>
      <c r="M282" s="1">
        <v>426</v>
      </c>
      <c r="N282" s="1">
        <v>439</v>
      </c>
      <c r="Q282">
        <f t="shared" si="53"/>
        <v>27.777777800000024</v>
      </c>
      <c r="R282">
        <f t="shared" si="54"/>
        <v>14.777777800000024</v>
      </c>
      <c r="S282">
        <f t="shared" si="55"/>
        <v>13</v>
      </c>
      <c r="T282" s="1">
        <v>188</v>
      </c>
      <c r="V282">
        <f t="shared" si="56"/>
        <v>13</v>
      </c>
      <c r="W282">
        <f t="shared" si="50"/>
        <v>187.54999333511051</v>
      </c>
      <c r="X282">
        <f t="shared" si="57"/>
        <v>188</v>
      </c>
      <c r="Y282">
        <f t="shared" si="58"/>
        <v>6.9314851836714625E-2</v>
      </c>
    </row>
    <row r="283" spans="1:28" x14ac:dyDescent="0.2">
      <c r="A283" s="1" t="s">
        <v>61</v>
      </c>
      <c r="B283" s="1" t="s">
        <v>25</v>
      </c>
      <c r="C283" s="1" t="s">
        <v>25</v>
      </c>
      <c r="D283" s="1" t="s">
        <v>26</v>
      </c>
      <c r="E283" s="1" t="s">
        <v>33</v>
      </c>
      <c r="F283" s="1">
        <v>55.188785000000003</v>
      </c>
      <c r="G283" s="1">
        <v>-132.84251399999999</v>
      </c>
      <c r="H283" s="3">
        <v>43265</v>
      </c>
      <c r="I283" s="1">
        <v>10</v>
      </c>
      <c r="J283" s="1">
        <v>453.77777780000002</v>
      </c>
      <c r="K283" s="1">
        <v>-1.46</v>
      </c>
      <c r="L283" s="1">
        <f t="shared" si="48"/>
        <v>-44.500799999999998</v>
      </c>
      <c r="M283" s="1">
        <v>423</v>
      </c>
      <c r="N283" s="1">
        <v>434</v>
      </c>
      <c r="Q283">
        <f t="shared" si="53"/>
        <v>30.777777800000024</v>
      </c>
      <c r="R283">
        <f t="shared" si="54"/>
        <v>19.777777800000024</v>
      </c>
      <c r="S283">
        <f t="shared" si="55"/>
        <v>11</v>
      </c>
      <c r="T283" s="1">
        <v>196</v>
      </c>
      <c r="V283">
        <f t="shared" si="56"/>
        <v>11</v>
      </c>
      <c r="W283">
        <f t="shared" si="50"/>
        <v>195.69108308760519</v>
      </c>
      <c r="X283">
        <f t="shared" si="57"/>
        <v>196</v>
      </c>
      <c r="Y283">
        <f t="shared" si="58"/>
        <v>5.6211043581764125E-2</v>
      </c>
    </row>
    <row r="284" spans="1:28" x14ac:dyDescent="0.2">
      <c r="A284" s="1" t="s">
        <v>61</v>
      </c>
      <c r="B284" s="1" t="s">
        <v>25</v>
      </c>
      <c r="C284" s="1" t="s">
        <v>25</v>
      </c>
      <c r="D284" s="1" t="s">
        <v>26</v>
      </c>
      <c r="E284" s="1" t="s">
        <v>33</v>
      </c>
      <c r="F284" s="1">
        <v>55.188785000000003</v>
      </c>
      <c r="G284" s="1">
        <v>-132.84251399999999</v>
      </c>
      <c r="H284" s="3">
        <v>43265</v>
      </c>
      <c r="I284" s="1">
        <v>3</v>
      </c>
      <c r="J284" s="1">
        <v>453.77777780000002</v>
      </c>
      <c r="K284" s="1">
        <v>-1.46</v>
      </c>
      <c r="L284" s="1">
        <f t="shared" si="48"/>
        <v>-44.500799999999998</v>
      </c>
      <c r="M284" s="1">
        <v>421</v>
      </c>
      <c r="N284" s="1">
        <v>435</v>
      </c>
      <c r="Q284">
        <f t="shared" si="53"/>
        <v>32.777777800000024</v>
      </c>
      <c r="R284">
        <f t="shared" si="54"/>
        <v>18.777777800000024</v>
      </c>
      <c r="S284">
        <f t="shared" si="55"/>
        <v>14</v>
      </c>
      <c r="T284" s="1">
        <v>250</v>
      </c>
      <c r="V284">
        <f t="shared" si="56"/>
        <v>14</v>
      </c>
      <c r="W284">
        <f t="shared" si="50"/>
        <v>249.60769218916312</v>
      </c>
      <c r="X284">
        <f t="shared" si="57"/>
        <v>250</v>
      </c>
      <c r="Y284">
        <f t="shared" si="58"/>
        <v>5.6088015065618314E-2</v>
      </c>
    </row>
    <row r="285" spans="1:28" x14ac:dyDescent="0.2">
      <c r="A285" s="1" t="s">
        <v>61</v>
      </c>
      <c r="B285" s="1" t="s">
        <v>25</v>
      </c>
      <c r="C285" s="1" t="s">
        <v>25</v>
      </c>
      <c r="D285" s="1" t="s">
        <v>26</v>
      </c>
      <c r="E285" s="1" t="s">
        <v>33</v>
      </c>
      <c r="F285" s="1">
        <v>55.188785000000003</v>
      </c>
      <c r="G285" s="1">
        <v>-132.84251399999999</v>
      </c>
      <c r="H285" s="3">
        <v>43265</v>
      </c>
      <c r="I285" s="1">
        <v>7</v>
      </c>
      <c r="J285" s="1">
        <v>453.77777780000002</v>
      </c>
      <c r="K285" s="1">
        <v>-1.46</v>
      </c>
      <c r="L285" s="1">
        <f t="shared" si="48"/>
        <v>-44.500799999999998</v>
      </c>
      <c r="M285" s="1">
        <v>414</v>
      </c>
      <c r="N285" s="1">
        <v>434</v>
      </c>
      <c r="Q285">
        <f t="shared" si="53"/>
        <v>39.777777800000024</v>
      </c>
      <c r="R285">
        <f t="shared" si="54"/>
        <v>19.777777800000024</v>
      </c>
      <c r="S285">
        <f t="shared" si="55"/>
        <v>20</v>
      </c>
      <c r="T285" s="1">
        <v>300</v>
      </c>
      <c r="V285">
        <f t="shared" si="56"/>
        <v>20</v>
      </c>
      <c r="W285">
        <f t="shared" si="50"/>
        <v>299.33259094191533</v>
      </c>
      <c r="X285">
        <f t="shared" si="57"/>
        <v>300</v>
      </c>
      <c r="Y285">
        <f t="shared" si="58"/>
        <v>6.6815310478106099E-2</v>
      </c>
    </row>
    <row r="286" spans="1:28" x14ac:dyDescent="0.2">
      <c r="A286" s="1" t="s">
        <v>61</v>
      </c>
      <c r="B286" s="1" t="s">
        <v>25</v>
      </c>
      <c r="C286" s="1" t="s">
        <v>25</v>
      </c>
      <c r="D286" s="1" t="s">
        <v>26</v>
      </c>
      <c r="E286" s="1" t="s">
        <v>33</v>
      </c>
      <c r="F286" s="1">
        <v>55.188785000000003</v>
      </c>
      <c r="G286" s="1">
        <v>-132.84251399999999</v>
      </c>
      <c r="H286" s="3">
        <v>43265</v>
      </c>
      <c r="I286" s="1">
        <v>9</v>
      </c>
      <c r="J286" s="1">
        <v>453.77777780000002</v>
      </c>
      <c r="K286" s="1">
        <v>-1.46</v>
      </c>
      <c r="L286" s="1">
        <f t="shared" si="48"/>
        <v>-44.500799999999998</v>
      </c>
      <c r="M286" s="1">
        <v>413</v>
      </c>
      <c r="N286" s="1">
        <v>436</v>
      </c>
      <c r="Q286">
        <f t="shared" si="53"/>
        <v>40.777777800000024</v>
      </c>
      <c r="R286">
        <f t="shared" si="54"/>
        <v>17.777777800000024</v>
      </c>
      <c r="S286">
        <f t="shared" si="55"/>
        <v>23</v>
      </c>
      <c r="T286" s="1">
        <v>372</v>
      </c>
      <c r="V286">
        <f t="shared" si="56"/>
        <v>23</v>
      </c>
      <c r="W286">
        <f t="shared" si="50"/>
        <v>371.28829768792878</v>
      </c>
      <c r="X286">
        <f t="shared" si="57"/>
        <v>372</v>
      </c>
      <c r="Y286">
        <f t="shared" si="58"/>
        <v>6.1946471631949225E-2</v>
      </c>
    </row>
    <row r="287" spans="1:28" x14ac:dyDescent="0.2">
      <c r="A287" s="1" t="s">
        <v>61</v>
      </c>
      <c r="B287" s="1" t="s">
        <v>25</v>
      </c>
      <c r="C287" s="1" t="s">
        <v>25</v>
      </c>
      <c r="D287" s="1" t="s">
        <v>26</v>
      </c>
      <c r="E287" s="1" t="s">
        <v>33</v>
      </c>
      <c r="F287" s="1">
        <v>55.188785000000003</v>
      </c>
      <c r="G287" s="1">
        <v>-132.84251399999999</v>
      </c>
      <c r="H287" s="3">
        <v>43265</v>
      </c>
      <c r="I287" s="1">
        <v>8</v>
      </c>
      <c r="J287" s="1">
        <v>453.77777780000002</v>
      </c>
      <c r="K287" s="1">
        <v>-1.46</v>
      </c>
      <c r="L287" s="1">
        <f t="shared" si="48"/>
        <v>-44.500799999999998</v>
      </c>
      <c r="M287" s="1">
        <v>414</v>
      </c>
      <c r="N287" s="1">
        <v>441</v>
      </c>
      <c r="Q287">
        <f t="shared" si="53"/>
        <v>39.777777800000024</v>
      </c>
      <c r="R287">
        <f t="shared" si="54"/>
        <v>12.777777800000024</v>
      </c>
      <c r="S287">
        <f t="shared" si="55"/>
        <v>27</v>
      </c>
      <c r="T287" s="1">
        <v>387</v>
      </c>
      <c r="V287">
        <f t="shared" si="56"/>
        <v>27</v>
      </c>
      <c r="W287">
        <f t="shared" si="50"/>
        <v>386.05699061148988</v>
      </c>
      <c r="X287">
        <f t="shared" si="57"/>
        <v>387</v>
      </c>
      <c r="Y287">
        <f t="shared" si="58"/>
        <v>6.993786061802354E-2</v>
      </c>
    </row>
    <row r="288" spans="1:28" x14ac:dyDescent="0.2">
      <c r="A288" s="1" t="s">
        <v>61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55.188785000000003</v>
      </c>
      <c r="G288" s="1">
        <v>-132.84251399999999</v>
      </c>
      <c r="H288" s="3">
        <v>43265</v>
      </c>
      <c r="I288" s="1">
        <v>11</v>
      </c>
      <c r="J288" s="1">
        <v>453.77777780000002</v>
      </c>
      <c r="K288" s="1">
        <v>-1.46</v>
      </c>
      <c r="L288" s="1">
        <f t="shared" si="48"/>
        <v>-44.500799999999998</v>
      </c>
      <c r="M288" s="1">
        <v>409</v>
      </c>
      <c r="N288" s="1">
        <v>432</v>
      </c>
      <c r="Q288">
        <f t="shared" si="53"/>
        <v>44.777777800000024</v>
      </c>
      <c r="R288">
        <f t="shared" si="54"/>
        <v>21.777777800000024</v>
      </c>
      <c r="S288">
        <f t="shared" si="55"/>
        <v>23</v>
      </c>
      <c r="T288" s="1">
        <v>389</v>
      </c>
      <c r="V288">
        <f t="shared" si="56"/>
        <v>23</v>
      </c>
      <c r="W288">
        <f t="shared" si="50"/>
        <v>388.31945611828417</v>
      </c>
      <c r="X288">
        <f t="shared" si="57"/>
        <v>389</v>
      </c>
      <c r="Y288">
        <f t="shared" si="58"/>
        <v>5.9229584399175916E-2</v>
      </c>
    </row>
  </sheetData>
  <sortState ref="AD3:AE288">
    <sortCondition ref="AD3:AD288"/>
  </sortState>
  <mergeCells count="1">
    <mergeCell ref="V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only fucus uppermost</vt:lpstr>
      <vt:lpstr>with both fucus</vt:lpstr>
      <vt:lpstr>slopes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2018-10-03T01:29:05Z</dcterms:created>
  <dcterms:modified xsi:type="dcterms:W3CDTF">2018-10-22T22:49:31Z</dcterms:modified>
</cp:coreProperties>
</file>