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-my.sharepoint.com/personal/i_gordon_apemltd_co_uk/Documents/Documents/rProjects/WQ_analysis_tool/Data/"/>
    </mc:Choice>
  </mc:AlternateContent>
  <xr:revisionPtr revIDLastSave="33" documentId="13_ncr:1_{F45E377B-A3CD-4106-80E8-B719AD83088E}" xr6:coauthVersionLast="47" xr6:coauthVersionMax="47" xr10:uidLastSave="{DE409859-AD3E-4D8E-BCE5-2CEE469B0B1F}"/>
  <bookViews>
    <workbookView xWindow="-108" yWindow="-108" windowWidth="23256" windowHeight="12576" xr2:uid="{7D24AB4D-DAA7-487D-B45C-1D6CEF40CC33}"/>
  </bookViews>
  <sheets>
    <sheet name="README" sheetId="5" r:id="rId1"/>
    <sheet name="PROBE_DATA" sheetId="3" r:id="rId2"/>
    <sheet name="MANUAL_FIELD" sheetId="1" r:id="rId3"/>
    <sheet name="LAB_DATA" sheetId="4" r:id="rId4"/>
    <sheet name="METADATA" sheetId="6" r:id="rId5"/>
    <sheet name="PARAMETERS" sheetId="2" r:id="rId6"/>
    <sheet name="STANDARDS" sheetId="7" r:id="rId7"/>
    <sheet name="OUTPUT_SHEE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B2" i="6" l="1"/>
  <c r="B16" i="6"/>
  <c r="B17" i="6"/>
  <c r="B18" i="6"/>
  <c r="B19" i="6"/>
  <c r="B3" i="6"/>
  <c r="B5" i="6"/>
  <c r="B6" i="6"/>
  <c r="B7" i="6"/>
  <c r="B8" i="6"/>
  <c r="B9" i="6"/>
  <c r="B10" i="6"/>
  <c r="B11" i="6"/>
  <c r="B12" i="6"/>
  <c r="B13" i="6"/>
  <c r="B14" i="6"/>
  <c r="B1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tc={BC9C7F8D-568B-4ED7-B2FC-45A2BB6CDF6A}</author>
    <author>tc={4ACBD11B-8F57-4AB1-8428-497E779FEB33}</author>
    <author>tc={B25EF198-B8E4-4E31-ACEF-0F1CA5E53BDC}</author>
    <author>tc={693857FD-E546-40AC-81DD-F979DCFA4052}</author>
    <author>tc={7ED05BFC-13D9-48BB-9B56-F4A31DEA8432}</author>
  </authors>
  <commentList>
    <comment ref="A1" authorId="0" shapeId="0" xr:uid="{BC9C7F8D-568B-4ED7-B2FC-45A2BB6CDF6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and time of sample</t>
      </text>
    </comment>
    <comment ref="B1" authorId="1" shapeId="0" xr:uid="{4ACBD11B-8F57-4AB1-8428-497E779FEB33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C1" authorId="2" shapeId="0" xr:uid="{B25EF198-B8E4-4E31-ACEF-0F1CA5E53BD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D1" authorId="3" shapeId="0" xr:uid="{693857FD-E546-40AC-81DD-F979DCFA4052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  <comment ref="E1" authorId="4" shapeId="0" xr:uid="{7ED05BFC-13D9-48BB-9B56-F4A31DEA8432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 of probe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tc={8B30B2D1-1BEC-4101-A532-310E3348DCC2}</author>
    <author>tc={75CB92FA-0D0C-446A-9569-665A3B049E07}</author>
    <author>tc={B7906920-E1A2-460D-99B9-0771B18F186B}</author>
    <author>tc={8294E96D-4B4C-455C-806F-1B30E9A28BF8}</author>
    <author>tc={E20CDBC4-DEA8-4DDD-A8EA-81106AF85059}</author>
    <author>tc={E4EB8537-EB94-4DB2-93B0-77611EC5DBB3}</author>
    <author>tc={7CB84810-463D-4470-8FE2-4110CADD42FE}</author>
  </authors>
  <commentList>
    <comment ref="A1" authorId="0" shapeId="0" xr:uid="{8B30B2D1-1BEC-4101-A532-310E3348DCC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75CB92FA-0D0C-446A-9569-665A3B049E07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B7906920-E1A2-460D-99B9-0771B18F186B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surveyor (name or initials)</t>
      </text>
    </comment>
    <comment ref="D1" authorId="3" shapeId="0" xr:uid="{8294E96D-4B4C-455C-806F-1B30E9A28BF8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E1" authorId="4" shapeId="0" xr:uid="{E20CDBC4-DEA8-4DDD-A8EA-81106AF85059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  <comment ref="F1" authorId="5" shapeId="0" xr:uid="{E4EB8537-EB94-4DB2-93B0-77611EC5DB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G1" authorId="6" shapeId="0" xr:uid="{7CB84810-463D-4470-8FE2-4110CADD4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tc={C043DAF7-2724-44D8-893A-1C48C3D3BFF2}</author>
    <author>tc={889ED610-639F-4B6E-9C42-B8B8B066A9E1}</author>
    <author>tc={983FDC4E-E830-44D3-99E8-38D870839E6E}</author>
    <author>tc={5DBEE082-7619-446C-A0B5-E2A5D9AB6ADE}</author>
    <author>tc={DE694513-CEC3-4FD1-A7DA-7F98A4729BCF}</author>
    <author>tc={DE6CE1B5-2621-4A59-B7D3-66AEA194C524}</author>
  </authors>
  <commentList>
    <comment ref="A1" authorId="0" shapeId="0" xr:uid="{C043DAF7-2724-44D8-893A-1C48C3D3BFF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889ED610-639F-4B6E-9C42-B8B8B066A9E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983FDC4E-E830-44D3-99E8-38D870839E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Laboratory samples sent to</t>
      </text>
    </comment>
    <comment ref="D1" authorId="3" shapeId="0" xr:uid="{5DBEE082-7619-446C-A0B5-E2A5D9AB6AD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number</t>
      </text>
    </comment>
    <comment ref="E1" authorId="4" shapeId="0" xr:uid="{DE694513-CEC3-4FD1-A7DA-7F98A4729BC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F1" authorId="5" shapeId="0" xr:uid="{DE6CE1B5-2621-4A59-B7D3-66AEA194C5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tc={CFCFD40E-6A10-4927-B156-DABF0DD68972}</author>
    <author>tc={0F5CA58F-2E7D-4568-B2CF-DC0CE292D4DF}</author>
    <author>tc={80777C32-65E4-41AC-BF3D-C814D594DF0B}</author>
    <author>tc={9C2F191B-C38F-43E9-8CA3-A7185B867058}</author>
  </authors>
  <commentList>
    <comment ref="D1" authorId="0" shapeId="0" xr:uid="{CFCFD40E-6A10-4927-B156-DABF0DD68972}">
      <text>
        <t>[Threaded comment]
Your version of Excel allows you to read this threaded comment; however, any edits to it will get removed if the file is opened in a newer version of Excel. Learn more: https://go.microsoft.com/fwlink/?linkid=870924
Comment:
    Salmonid or cyprinid</t>
      </text>
    </comment>
    <comment ref="E1" authorId="1" shapeId="0" xr:uid="{0F5CA58F-2E7D-4568-B2CF-DC0CE292D4DF}">
      <text>
        <t>[Threaded comment]
Your version of Excel allows you to read this threaded comment; however, any edits to it will get removed if the file is opened in a newer version of Excel. Learn more: https://go.microsoft.com/fwlink/?linkid=870924
Comment:
    Upland or lowland</t>
      </text>
    </comment>
    <comment ref="H1" authorId="2" shapeId="0" xr:uid="{80777C32-65E4-41AC-BF3D-C814D594DF0B}">
      <text>
        <t>[Threaded comment]
Your version of Excel allows you to read this threaded comment; however, any edits to it will get removed if the file is opened in a newer version of Excel. Learn more: https://go.microsoft.com/fwlink/?linkid=870924
Comment:
    Altitude (m). Required for orthphosphate boundary calculation.</t>
      </text>
    </comment>
    <comment ref="I1" authorId="3" shapeId="0" xr:uid="{9C2F191B-C38F-43E9-8CA3-A7185B867058}">
      <text>
        <t>[Threaded comment]
Your version of Excel allows you to read this threaded comment; however, any edits to it will get removed if the file is opened in a newer version of Excel. Learn more: https://go.microsoft.com/fwlink/?linkid=870924
Comment:
    Alkalinity (mgCaCO3 / l). Required for orthphosphate boundary calculation.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<sst xmlns="http://schemas.openxmlformats.org/spreadsheetml/2006/main" count="309" uniqueCount="140">
  <si>
    <t>date_time</t>
  </si>
  <si>
    <t>location_name</t>
  </si>
  <si>
    <t>latitude</t>
  </si>
  <si>
    <t>longitude</t>
  </si>
  <si>
    <t>device_sn</t>
  </si>
  <si>
    <t>temp</t>
  </si>
  <si>
    <t>RDO_sat</t>
  </si>
  <si>
    <t>RDO_conc</t>
  </si>
  <si>
    <t>pH</t>
  </si>
  <si>
    <t>depth</t>
  </si>
  <si>
    <t>ac_cond</t>
  </si>
  <si>
    <t>spec_cond</t>
  </si>
  <si>
    <t>date</t>
  </si>
  <si>
    <t>time</t>
  </si>
  <si>
    <t>location_id</t>
  </si>
  <si>
    <t>README</t>
  </si>
  <si>
    <t>This workbook contains the following tabs:</t>
  </si>
  <si>
    <t>MANUAL_FIELD: for manually collected field data.</t>
  </si>
  <si>
    <t>surveyor</t>
  </si>
  <si>
    <t>units</t>
  </si>
  <si>
    <t>°C</t>
  </si>
  <si>
    <t>%sat</t>
  </si>
  <si>
    <t>mg/L</t>
  </si>
  <si>
    <t>m</t>
  </si>
  <si>
    <t>µS/cm</t>
  </si>
  <si>
    <t>PSU</t>
  </si>
  <si>
    <t>probe_headers</t>
  </si>
  <si>
    <t>Temperature (°C)</t>
  </si>
  <si>
    <t>RDO Saturation (%Sat)</t>
  </si>
  <si>
    <t>RDO Concentration (mg/L)</t>
  </si>
  <si>
    <t>pH (pH)</t>
  </si>
  <si>
    <t>Depth (m)</t>
  </si>
  <si>
    <t>Actual Conductivity (µS/cm)</t>
  </si>
  <si>
    <t>Specific Conductivity (µS/cm)</t>
  </si>
  <si>
    <t>Salinity (PSU)</t>
  </si>
  <si>
    <t>sal_psu</t>
  </si>
  <si>
    <t>sal_ppt</t>
  </si>
  <si>
    <t>ppt</t>
  </si>
  <si>
    <t>pressure</t>
  </si>
  <si>
    <t>psi</t>
  </si>
  <si>
    <t>Pressure (psi)</t>
  </si>
  <si>
    <t>TDS</t>
  </si>
  <si>
    <t>Total Dissolved Solids (ppt)</t>
  </si>
  <si>
    <t>output_headers</t>
  </si>
  <si>
    <t>lab</t>
  </si>
  <si>
    <t>sample_ID</t>
  </si>
  <si>
    <t>PROBE_DATA: for data from VuSitu probes.</t>
  </si>
  <si>
    <t>To identify the most appropriate parameter header, see the PARAMETERS tab for details.</t>
  </si>
  <si>
    <t>parameter</t>
  </si>
  <si>
    <t>Notes:</t>
  </si>
  <si>
    <t>When pasting date/time data ensure that it pastes in the correct format (eg, when copying from the probe export, do not use paste values)</t>
  </si>
  <si>
    <t>EA_ID</t>
  </si>
  <si>
    <t>LAB_DATA: for data exported from the labs.</t>
  </si>
  <si>
    <t>PARAMETERS: a list of valid parameter names and units. Includs details of the VuSitu varaible names and the names that will be used in output data files</t>
  </si>
  <si>
    <t>METADATA: specifying the links between the recorded sites and EA sites (if required), and the water body type.</t>
  </si>
  <si>
    <t>wb_type</t>
  </si>
  <si>
    <t>This is an input template for a water quality analysis tool.</t>
  </si>
  <si>
    <t>In the data tabs (PROBE_DATA, MANUAL_FIELD and LAB_DATA), the column headers highlighed in red are fixed and MUST NOT be changed.</t>
  </si>
  <si>
    <t>The tabs in yellow to specify parameters and can be completed using drop-down menus.</t>
  </si>
  <si>
    <t>The METADATA tab is required to link the sheets together and MUST be checked. Details on the river type must also be completed to allow WFD standards to be calculated.</t>
  </si>
  <si>
    <t>DO (%)</t>
  </si>
  <si>
    <t>DO (mg/L)</t>
  </si>
  <si>
    <t>Salinity (ppt)</t>
  </si>
  <si>
    <t>Aqua TROLL 500 Vented 1031408</t>
  </si>
  <si>
    <t>WQ13</t>
  </si>
  <si>
    <t>AB</t>
  </si>
  <si>
    <t>amm_N</t>
  </si>
  <si>
    <t>Ammoniacal Nitrogen as N (mg/L)</t>
  </si>
  <si>
    <t>BOD</t>
  </si>
  <si>
    <t>Biochemical Oxygen Demand (mg/L)</t>
  </si>
  <si>
    <t>orthoP</t>
  </si>
  <si>
    <t>Orthophosphate as P (mg/L)</t>
  </si>
  <si>
    <t>nitrate</t>
  </si>
  <si>
    <t>Nitrate as N (mg/L)</t>
  </si>
  <si>
    <t>WQ14</t>
  </si>
  <si>
    <t>BA</t>
  </si>
  <si>
    <t>LAB1</t>
  </si>
  <si>
    <t>samp1</t>
  </si>
  <si>
    <t>samp2</t>
  </si>
  <si>
    <t>samp3</t>
  </si>
  <si>
    <t>samp4</t>
  </si>
  <si>
    <t>samp5</t>
  </si>
  <si>
    <t>samp6</t>
  </si>
  <si>
    <t>samp7</t>
  </si>
  <si>
    <t>samp8</t>
  </si>
  <si>
    <t>samp9</t>
  </si>
  <si>
    <t>samp10</t>
  </si>
  <si>
    <t>location_ID must match between the MANUAL_FIELD and LAB_DATA tabs. Conditional formatting will highlight any differences.</t>
  </si>
  <si>
    <t>location_name must match between all used tabs. Conditional formatting will highlight any differences.</t>
  </si>
  <si>
    <t>HIGH</t>
  </si>
  <si>
    <t>GOOD</t>
  </si>
  <si>
    <t>MODERATE</t>
  </si>
  <si>
    <t>POOR</t>
  </si>
  <si>
    <t>altitude</t>
  </si>
  <si>
    <t>Salmonid</t>
  </si>
  <si>
    <t>Cyprinid</t>
  </si>
  <si>
    <t>Upland</t>
  </si>
  <si>
    <t>Lowland</t>
  </si>
  <si>
    <t>STANDARDS: Simplified WFD standards for the parameters.</t>
  </si>
  <si>
    <t>NE-44500656</t>
  </si>
  <si>
    <t>NE-45200074</t>
  </si>
  <si>
    <t>WIMS_headers</t>
  </si>
  <si>
    <t>Temp Water</t>
  </si>
  <si>
    <t>O Diss %sat</t>
  </si>
  <si>
    <t>Orthophospht</t>
  </si>
  <si>
    <t>Ammonia(N)</t>
  </si>
  <si>
    <t>Nitrate-N</t>
  </si>
  <si>
    <t>BOD ATU</t>
  </si>
  <si>
    <t>&lt;0.01</t>
  </si>
  <si>
    <t>Sheet name</t>
  </si>
  <si>
    <t>Description</t>
  </si>
  <si>
    <t>PROBE_DATA</t>
  </si>
  <si>
    <t>Original data gathered from the automated probes.</t>
  </si>
  <si>
    <t>MANUAL_FIELD</t>
  </si>
  <si>
    <t>Original data gathered manually from the field.</t>
  </si>
  <si>
    <t>LAB_DATA</t>
  </si>
  <si>
    <t>Original data from the labs.</t>
  </si>
  <si>
    <t>OUTWITH_LOD</t>
  </si>
  <si>
    <t>Results identified as being outwith the limit of detection (based on the presence of "&gt;" or "&lt;" in the results field).</t>
  </si>
  <si>
    <t>EXCLUSIONS</t>
  </si>
  <si>
    <t>Results that have been excluded from analysis as a results of being outwith the natural range of the parameter.</t>
  </si>
  <si>
    <t>OUTLIERS</t>
  </si>
  <si>
    <t>Results that have been identified as potential outliers.</t>
  </si>
  <si>
    <t>SUMMARY</t>
  </si>
  <si>
    <t>A statistical summary of results by site and parameter.</t>
  </si>
  <si>
    <t>FULL_DATA</t>
  </si>
  <si>
    <t>Full processed results from the analysis.</t>
  </si>
  <si>
    <t>OUTPUT_SHEETS: A description of the data contained in the exported data</t>
  </si>
  <si>
    <t>EA_DATA</t>
  </si>
  <si>
    <t>Original data downloaded from WIMS.</t>
  </si>
  <si>
    <t>Sheets PROBE_DATA, MANUAL_FIELD, LAB_DATA and EA_DATA will be blank if data from these sources was not supplied.</t>
  </si>
  <si>
    <t>main_trib</t>
  </si>
  <si>
    <t>main</t>
  </si>
  <si>
    <t>tributary</t>
  </si>
  <si>
    <t>WQ15</t>
  </si>
  <si>
    <t>feature</t>
  </si>
  <si>
    <t>Upstream</t>
  </si>
  <si>
    <t>Downstream</t>
  </si>
  <si>
    <t>altitude_m</t>
  </si>
  <si>
    <t>alkalinity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</si>
</sst>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D560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4" borderId="0" xfId="0" applyFill="1"/>
    <xf numFmtId="0" fontId="0" fillId="33" borderId="0" xfId="0" applyFill="1"/>
    <xf numFmtId="22" fontId="0" fillId="0" borderId="0" xfId="0" applyNumberFormat="1"/>
    <xf numFmtId="14" fontId="18" fillId="0" borderId="10" xfId="0" applyNumberFormat="1" applyFont="1" applyBorder="1"/>
    <xf numFmtId="14" fontId="18" fillId="0" borderId="10" xfId="0" applyNumberFormat="1" applyFont="1" applyBorder="1" applyAlignment="1">
      <alignment horizontal="center"/>
    </xf>
    <xf numFmtId="20" fontId="18" fillId="0" borderId="10" xfId="0" applyNumberFormat="1" applyFont="1" applyBorder="1" applyAlignment="1">
      <alignment horizontal="center"/>
    </xf>
    <xf numFmtId="0" fontId="0" fillId="35" borderId="0" xfId="0" applyFill="1"/>
    <xf numFmtId="2" fontId="0" fillId="0" borderId="0" xfId="0" applyNumberFormat="1" applyAlignment="1">
      <alignment horizontal="right"/>
    </xf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D5603"/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in Gordon" id="{84E62C13-F2C4-45CC-B261-89E2359BA5F1}" userId="S::i.gordon@apemltd.co.uk::f6486167-ad4e-4628-9838-6fc3f7473e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3T11:00:17.67" personId="{84E62C13-F2C4-45CC-B261-89E2359BA5F1}" id="{BC9C7F8D-568B-4ED7-B2FC-45A2BB6CDF6A}">
    <text>Date and time of sample</text>
  </threadedComment>
  <threadedComment ref="B1" dT="2023-08-03T11:00:29.72" personId="{84E62C13-F2C4-45CC-B261-89E2359BA5F1}" id="{4ACBD11B-8F57-4AB1-8428-497E779FEB33}">
    <text>Name of site</text>
  </threadedComment>
  <threadedComment ref="C1" dT="2023-08-03T11:00:46.39" personId="{84E62C13-F2C4-45CC-B261-89E2359BA5F1}" id="{B25EF198-B8E4-4E31-ACEF-0F1CA5E53BDC}">
    <text>Latitude of site in degrees</text>
  </threadedComment>
  <threadedComment ref="D1" dT="2023-08-03T11:00:56.29" personId="{84E62C13-F2C4-45CC-B261-89E2359BA5F1}" id="{693857FD-E546-40AC-81DD-F979DCFA4052}">
    <text>Longitude of site in degrees</text>
  </threadedComment>
  <threadedComment ref="E1" dT="2023-08-03T11:01:18.96" personId="{84E62C13-F2C4-45CC-B261-89E2359BA5F1}" id="{7ED05BFC-13D9-48BB-9B56-F4A31DEA8432}">
    <text>Model of probe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8B30B2D1-1BEC-4101-A532-310E3348DCC2}">
    <text>Date of sample</text>
  </threadedComment>
  <threadedComment ref="B1" dT="2023-08-03T11:01:44.44" personId="{84E62C13-F2C4-45CC-B261-89E2359BA5F1}" id="{75CB92FA-0D0C-446A-9569-665A3B049E07}">
    <text>Time of sample</text>
  </threadedComment>
  <threadedComment ref="C1" dT="2023-08-03T11:02:51.24" personId="{84E62C13-F2C4-45CC-B261-89E2359BA5F1}" id="{B7906920-E1A2-460D-99B9-0771B18F186B}">
    <text>Field surveyor (name or initials)</text>
  </threadedComment>
  <threadedComment ref="D1" dT="2023-08-03T11:02:57.10" personId="{84E62C13-F2C4-45CC-B261-89E2359BA5F1}" id="{8294E96D-4B4C-455C-806F-1B30E9A28BF8}">
    <text>Name of site</text>
  </threadedComment>
  <threadedComment ref="E1" dT="2023-08-03T11:03:25.84" personId="{84E62C13-F2C4-45CC-B261-89E2359BA5F1}" id="{E20CDBC4-DEA8-4DDD-A8EA-81106AF85059}">
    <text>A unique Id of site (eg, corresponding WIMS ID)</text>
  </threadedComment>
  <threadedComment ref="F1" dT="2023-08-03T11:00:46.39" personId="{84E62C13-F2C4-45CC-B261-89E2359BA5F1}" id="{E4EB8537-EB94-4DB2-93B0-77611EC5DBB3}">
    <text>Latitude of site in degrees</text>
  </threadedComment>
  <threadedComment ref="G1" dT="2023-08-03T11:00:56.29" personId="{84E62C13-F2C4-45CC-B261-89E2359BA5F1}" id="{7CB84810-463D-4470-8FE2-4110CADD42FE}">
    <text>Longitude of site in degrees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C043DAF7-2724-44D8-893A-1C48C3D3BFF2}">
    <text>Date of sample</text>
  </threadedComment>
  <threadedComment ref="B1" dT="2023-08-03T11:01:44.44" personId="{84E62C13-F2C4-45CC-B261-89E2359BA5F1}" id="{889ED610-639F-4B6E-9C42-B8B8B066A9E1}">
    <text>Time of sample</text>
  </threadedComment>
  <threadedComment ref="C1" dT="2023-08-03T11:11:37.05" personId="{84E62C13-F2C4-45CC-B261-89E2359BA5F1}" id="{983FDC4E-E830-44D3-99E8-38D870839E6E}">
    <text>Laboratory samples sent to</text>
  </threadedComment>
  <threadedComment ref="D1" dT="2023-08-03T12:01:19.36" personId="{84E62C13-F2C4-45CC-B261-89E2359BA5F1}" id="{5DBEE082-7619-446C-A0B5-E2A5D9AB6ADE}">
    <text>Sample ID number</text>
  </threadedComment>
  <threadedComment ref="E1" dT="2023-08-03T11:02:57.10" personId="{84E62C13-F2C4-45CC-B261-89E2359BA5F1}" id="{DE694513-CEC3-4FD1-A7DA-7F98A4729BCF}">
    <text>Name of site</text>
  </threadedComment>
  <threadedComment ref="F1" dT="2023-08-03T11:03:25.84" personId="{84E62C13-F2C4-45CC-B261-89E2359BA5F1}" id="{DE6CE1B5-2621-4A59-B7D3-66AEA194C524}">
    <text>A unique Id of site (eg, corresponding WIMS ID)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3-08-04T09:35:46.07" personId="{84E62C13-F2C4-45CC-B261-89E2359BA5F1}" id="{CFCFD40E-6A10-4927-B156-DABF0DD68972}">
    <text>Salmonid or cyprinid</text>
  </threadedComment>
  <threadedComment ref="E1" dT="2023-08-07T09:49:47.20" personId="{84E62C13-F2C4-45CC-B261-89E2359BA5F1}" id="{0F5CA58F-2E7D-4568-B2CF-DC0CE292D4DF}">
    <text>Upland or lowland</text>
  </threadedComment>
  <threadedComment ref="H1" dT="2023-11-17T14:24:23.09" personId="{84E62C13-F2C4-45CC-B261-89E2359BA5F1}" id="{80777C32-65E4-41AC-BF3D-C814D594DF0B}">
    <text>Altitude (m). Required for orthphosphate boundary calculation.</text>
  </threadedComment>
  <threadedComment ref="I1" dT="2023-11-17T14:25:34.45" personId="{84E62C13-F2C4-45CC-B261-89E2359BA5F1}" id="{9C2F191B-C38F-43E9-8CA3-A7185B867058}">
    <text>Alkalinity (mgCaCO3 / l). Required for orthphosphate boundary calculation.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E511-5561-49DD-8572-41AF4730906A}">
  <dimension ref="A1:B22"/>
  <sheetViews>
    <sheetView tabSelected="1" workbookViewId="0">
      <selection activeCell="I15" sqref="I15"/>
    </sheetView>
  </sheetViews>
  <sheetFormatPr defaultRowHeight="14.4" x14ac:dyDescent="0.3"/>
  <sheetData>
    <row r="1" spans="1:2" x14ac:dyDescent="0.3">
      <c r="A1" t="s">
        <v>15</v>
      </c>
    </row>
    <row r="3" spans="1:2" x14ac:dyDescent="0.3">
      <c r="A3" t="s">
        <v>56</v>
      </c>
    </row>
    <row r="5" spans="1:2" x14ac:dyDescent="0.3">
      <c r="A5" t="s">
        <v>16</v>
      </c>
    </row>
    <row r="6" spans="1:2" x14ac:dyDescent="0.3">
      <c r="B6" t="s">
        <v>46</v>
      </c>
    </row>
    <row r="7" spans="1:2" x14ac:dyDescent="0.3">
      <c r="B7" t="s">
        <v>17</v>
      </c>
    </row>
    <row r="8" spans="1:2" x14ac:dyDescent="0.3">
      <c r="B8" t="s">
        <v>52</v>
      </c>
    </row>
    <row r="9" spans="1:2" x14ac:dyDescent="0.3">
      <c r="B9" t="s">
        <v>54</v>
      </c>
    </row>
    <row r="10" spans="1:2" x14ac:dyDescent="0.3">
      <c r="B10" t="s">
        <v>53</v>
      </c>
    </row>
    <row r="11" spans="1:2" x14ac:dyDescent="0.3">
      <c r="B11" t="s">
        <v>98</v>
      </c>
    </row>
    <row r="12" spans="1:2" x14ac:dyDescent="0.3">
      <c r="B12" t="s">
        <v>127</v>
      </c>
    </row>
    <row r="14" spans="1:2" x14ac:dyDescent="0.3">
      <c r="A14" t="s">
        <v>57</v>
      </c>
    </row>
    <row r="15" spans="1:2" x14ac:dyDescent="0.3">
      <c r="A15" t="s">
        <v>58</v>
      </c>
    </row>
    <row r="16" spans="1:2" x14ac:dyDescent="0.3">
      <c r="A16" t="s">
        <v>47</v>
      </c>
    </row>
    <row r="18" spans="1:2" x14ac:dyDescent="0.3">
      <c r="A18" t="s">
        <v>49</v>
      </c>
    </row>
    <row r="19" spans="1:2" x14ac:dyDescent="0.3">
      <c r="B19" t="s">
        <v>50</v>
      </c>
    </row>
    <row r="20" spans="1:2" x14ac:dyDescent="0.3">
      <c r="B20" t="s">
        <v>88</v>
      </c>
    </row>
    <row r="21" spans="1:2" x14ac:dyDescent="0.3">
      <c r="B21" t="s">
        <v>87</v>
      </c>
    </row>
    <row r="22" spans="1:2" x14ac:dyDescent="0.3">
      <c r="B2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5C5C-FF4C-4E67-B33A-525073A52AEF}">
  <dimension ref="A1:P103"/>
  <sheetViews>
    <sheetView workbookViewId="0">
      <selection activeCell="B14" sqref="B14:B17"/>
    </sheetView>
  </sheetViews>
  <sheetFormatPr defaultRowHeight="14.4" x14ac:dyDescent="0.3"/>
  <cols>
    <col min="1" max="1" width="18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35</v>
      </c>
      <c r="N1" s="2"/>
      <c r="O1" s="2"/>
      <c r="P1" s="2"/>
    </row>
    <row r="2" spans="1:16" x14ac:dyDescent="0.3">
      <c r="A2" s="10">
        <v>45096.469837962963</v>
      </c>
      <c r="B2" t="s">
        <v>64</v>
      </c>
      <c r="C2">
        <v>53.644744320000001</v>
      </c>
      <c r="D2">
        <v>-2.584067686</v>
      </c>
      <c r="E2" t="s">
        <v>63</v>
      </c>
      <c r="F2">
        <v>20.313300000000002</v>
      </c>
      <c r="G2">
        <v>92.777320000000003</v>
      </c>
      <c r="H2">
        <v>8.2005809999999997</v>
      </c>
      <c r="I2">
        <v>7.3812949999999997</v>
      </c>
      <c r="J2">
        <v>0.14054230000000001</v>
      </c>
      <c r="K2">
        <v>82.292479999999998</v>
      </c>
      <c r="L2">
        <v>90.346860000000007</v>
      </c>
      <c r="M2">
        <v>4.2111009999999997E-2</v>
      </c>
    </row>
    <row r="3" spans="1:16" x14ac:dyDescent="0.3">
      <c r="A3" s="10">
        <v>45096.470324074071</v>
      </c>
      <c r="B3" t="s">
        <v>64</v>
      </c>
      <c r="C3">
        <v>53.644755189999998</v>
      </c>
      <c r="D3">
        <v>-2.584081442</v>
      </c>
      <c r="E3" t="s">
        <v>63</v>
      </c>
      <c r="F3">
        <v>20.365469999999998</v>
      </c>
      <c r="G3">
        <v>92.598879999999994</v>
      </c>
      <c r="H3">
        <v>8.1805280000000007</v>
      </c>
      <c r="I3">
        <v>7.3252730000000001</v>
      </c>
      <c r="J3">
        <v>0.56833540000000005</v>
      </c>
      <c r="K3">
        <v>83.586429999999993</v>
      </c>
      <c r="L3">
        <v>91.70402</v>
      </c>
      <c r="M3">
        <v>4.2769729999999999E-2</v>
      </c>
    </row>
    <row r="4" spans="1:16" x14ac:dyDescent="0.3">
      <c r="A4" s="10">
        <v>45096.470648148148</v>
      </c>
      <c r="B4" t="s">
        <v>64</v>
      </c>
      <c r="C4">
        <v>53.644750469999998</v>
      </c>
      <c r="D4">
        <v>-2.5840798330000001</v>
      </c>
      <c r="E4" t="s">
        <v>63</v>
      </c>
      <c r="F4">
        <v>20.353649999999998</v>
      </c>
      <c r="G4">
        <v>92.491500000000002</v>
      </c>
      <c r="H4">
        <v>8.1733080000000005</v>
      </c>
      <c r="I4">
        <v>7.3290550000000003</v>
      </c>
      <c r="J4">
        <v>1.0747359999999999</v>
      </c>
      <c r="K4">
        <v>83.512979999999999</v>
      </c>
      <c r="L4">
        <v>91.646150000000006</v>
      </c>
      <c r="M4">
        <v>4.2741590000000003E-2</v>
      </c>
    </row>
    <row r="5" spans="1:16" x14ac:dyDescent="0.3">
      <c r="A5" s="10">
        <v>45096.470810185187</v>
      </c>
      <c r="B5" t="s">
        <v>64</v>
      </c>
      <c r="C5">
        <v>53.644743890000001</v>
      </c>
      <c r="D5">
        <v>-2.584077948</v>
      </c>
      <c r="E5" t="s">
        <v>63</v>
      </c>
      <c r="F5">
        <v>20.359290000000001</v>
      </c>
      <c r="G5">
        <v>92.513729999999995</v>
      </c>
      <c r="H5">
        <v>8.1747610000000002</v>
      </c>
      <c r="I5">
        <v>7.3224749999999998</v>
      </c>
      <c r="J5">
        <v>1.5130429999999999</v>
      </c>
      <c r="K5">
        <v>83.549520000000001</v>
      </c>
      <c r="L5">
        <v>91.675409999999999</v>
      </c>
      <c r="M5">
        <v>4.275582E-2</v>
      </c>
    </row>
    <row r="6" spans="1:16" x14ac:dyDescent="0.3">
      <c r="A6" s="10">
        <v>45096.475138888891</v>
      </c>
      <c r="B6" t="s">
        <v>64</v>
      </c>
      <c r="C6">
        <v>53.643476870000001</v>
      </c>
      <c r="D6">
        <v>-2.5834600719999998</v>
      </c>
      <c r="E6" t="s">
        <v>63</v>
      </c>
      <c r="F6">
        <v>20.33174</v>
      </c>
      <c r="G6">
        <v>89.359889999999993</v>
      </c>
      <c r="H6">
        <v>7.8993659999999997</v>
      </c>
      <c r="I6">
        <v>7.2339019999999996</v>
      </c>
      <c r="J6">
        <v>0.1532975</v>
      </c>
      <c r="K6">
        <v>83.18571</v>
      </c>
      <c r="L6">
        <v>91.328950000000006</v>
      </c>
      <c r="M6">
        <v>4.2587590000000002E-2</v>
      </c>
    </row>
    <row r="7" spans="1:16" x14ac:dyDescent="0.3">
      <c r="A7" s="10">
        <v>45096.475949074076</v>
      </c>
      <c r="B7" t="s">
        <v>74</v>
      </c>
      <c r="C7">
        <v>53.643474869999999</v>
      </c>
      <c r="D7">
        <v>-2.5834759630000002</v>
      </c>
      <c r="E7" t="s">
        <v>63</v>
      </c>
      <c r="F7">
        <v>20.324660000000002</v>
      </c>
      <c r="G7">
        <v>89.777810000000002</v>
      </c>
      <c r="H7">
        <v>7.9387489999999996</v>
      </c>
      <c r="I7">
        <v>7.2601940000000003</v>
      </c>
      <c r="J7">
        <v>0.62453159999999996</v>
      </c>
      <c r="K7">
        <v>82.640720000000002</v>
      </c>
      <c r="L7">
        <v>90.744060000000005</v>
      </c>
      <c r="M7">
        <v>4.2303739999999999E-2</v>
      </c>
    </row>
    <row r="8" spans="1:16" x14ac:dyDescent="0.3">
      <c r="A8" s="10">
        <v>45096.476087962961</v>
      </c>
      <c r="B8" t="s">
        <v>74</v>
      </c>
      <c r="C8">
        <v>53.643474490000003</v>
      </c>
      <c r="D8">
        <v>-2.5834681970000002</v>
      </c>
      <c r="E8" t="s">
        <v>63</v>
      </c>
      <c r="F8">
        <v>20.32246</v>
      </c>
      <c r="G8">
        <v>89.631969999999995</v>
      </c>
      <c r="H8">
        <v>7.9268359999999998</v>
      </c>
      <c r="I8">
        <v>7.259277</v>
      </c>
      <c r="J8">
        <v>1.0179180000000001</v>
      </c>
      <c r="K8">
        <v>82.441239999999993</v>
      </c>
      <c r="L8">
        <v>90.529210000000006</v>
      </c>
      <c r="M8">
        <v>4.2199470000000003E-2</v>
      </c>
    </row>
    <row r="9" spans="1:16" x14ac:dyDescent="0.3">
      <c r="A9" s="10">
        <v>45096.47625</v>
      </c>
      <c r="B9" t="s">
        <v>74</v>
      </c>
      <c r="C9">
        <v>53.643471570000003</v>
      </c>
      <c r="D9">
        <v>-2.5834730810000002</v>
      </c>
      <c r="E9" t="s">
        <v>63</v>
      </c>
      <c r="F9">
        <v>20.310659999999999</v>
      </c>
      <c r="G9">
        <v>89.384979999999999</v>
      </c>
      <c r="H9">
        <v>7.9080199999999996</v>
      </c>
      <c r="I9">
        <v>7.2761060000000004</v>
      </c>
      <c r="J9">
        <v>1.535868</v>
      </c>
      <c r="K9">
        <v>81.42662</v>
      </c>
      <c r="L9">
        <v>89.437160000000006</v>
      </c>
      <c r="M9">
        <v>4.1669449999999997E-2</v>
      </c>
    </row>
    <row r="10" spans="1:16" x14ac:dyDescent="0.3">
      <c r="A10" s="10">
        <v>45096.476527777777</v>
      </c>
      <c r="B10" t="s">
        <v>74</v>
      </c>
      <c r="C10">
        <v>53.643467790000003</v>
      </c>
      <c r="D10">
        <v>-2.583464744</v>
      </c>
      <c r="E10" t="s">
        <v>63</v>
      </c>
      <c r="F10">
        <v>20.291879999999999</v>
      </c>
      <c r="G10">
        <v>89.064959999999999</v>
      </c>
      <c r="H10">
        <v>7.8834879999999998</v>
      </c>
      <c r="I10">
        <v>7.2990469999999998</v>
      </c>
      <c r="J10">
        <v>2.078195</v>
      </c>
      <c r="K10">
        <v>81.000399999999999</v>
      </c>
      <c r="L10">
        <v>89.004109999999997</v>
      </c>
      <c r="M10">
        <v>4.1459200000000002E-2</v>
      </c>
    </row>
    <row r="11" spans="1:16" x14ac:dyDescent="0.3">
      <c r="A11" s="10">
        <v>45096.476666666669</v>
      </c>
      <c r="B11" t="s">
        <v>74</v>
      </c>
      <c r="C11">
        <v>53.643472559999999</v>
      </c>
      <c r="D11">
        <v>-2.5834609560000001</v>
      </c>
      <c r="E11" t="s">
        <v>63</v>
      </c>
      <c r="F11">
        <v>20.287690000000001</v>
      </c>
      <c r="G11">
        <v>88.844939999999994</v>
      </c>
      <c r="H11">
        <v>7.864941</v>
      </c>
      <c r="I11">
        <v>7.3087220000000004</v>
      </c>
      <c r="J11">
        <v>2.53884</v>
      </c>
      <c r="K11">
        <v>80.992230000000006</v>
      </c>
      <c r="L11">
        <v>89.002949999999998</v>
      </c>
      <c r="M11">
        <v>4.1458620000000002E-2</v>
      </c>
    </row>
    <row r="12" spans="1:16" x14ac:dyDescent="0.3">
      <c r="A12" s="10">
        <v>45096.4768287037</v>
      </c>
      <c r="B12" t="s">
        <v>74</v>
      </c>
      <c r="C12">
        <v>53.643478049999999</v>
      </c>
      <c r="D12">
        <v>-2.5834562050000001</v>
      </c>
      <c r="E12" t="s">
        <v>63</v>
      </c>
      <c r="F12">
        <v>20.269410000000001</v>
      </c>
      <c r="G12">
        <v>88.413380000000004</v>
      </c>
      <c r="H12">
        <v>7.8302589999999999</v>
      </c>
      <c r="I12">
        <v>7.3075049999999999</v>
      </c>
      <c r="J12">
        <v>3.0692740000000001</v>
      </c>
      <c r="K12">
        <v>80.357579999999999</v>
      </c>
      <c r="L12">
        <v>88.339399999999998</v>
      </c>
      <c r="M12">
        <v>4.1136489999999998E-2</v>
      </c>
    </row>
    <row r="13" spans="1:16" x14ac:dyDescent="0.3">
      <c r="A13" s="10">
        <v>45096.469837962963</v>
      </c>
      <c r="B13" t="s">
        <v>134</v>
      </c>
      <c r="C13">
        <v>53.644744320000001</v>
      </c>
      <c r="D13">
        <v>-2.584067686</v>
      </c>
      <c r="E13" t="s">
        <v>63</v>
      </c>
      <c r="F13">
        <v>20.313300000000002</v>
      </c>
      <c r="G13">
        <v>92.777320000000003</v>
      </c>
      <c r="H13">
        <v>8.2005809999999997</v>
      </c>
      <c r="I13">
        <v>7.3812949999999997</v>
      </c>
      <c r="J13">
        <v>0.14054230000000001</v>
      </c>
      <c r="K13">
        <v>82.292479999999998</v>
      </c>
      <c r="L13">
        <v>90.346860000000007</v>
      </c>
      <c r="M13">
        <v>4.2111009999999997E-2</v>
      </c>
    </row>
    <row r="14" spans="1:16" x14ac:dyDescent="0.3">
      <c r="A14" s="10">
        <v>45096.470324074071</v>
      </c>
      <c r="B14" t="s">
        <v>134</v>
      </c>
      <c r="C14">
        <v>53.644755189999998</v>
      </c>
      <c r="D14">
        <v>-2.584081442</v>
      </c>
      <c r="E14" t="s">
        <v>63</v>
      </c>
      <c r="F14">
        <v>20.365469999999998</v>
      </c>
      <c r="G14">
        <v>92.598879999999994</v>
      </c>
      <c r="H14">
        <v>8.1805280000000007</v>
      </c>
      <c r="I14">
        <v>7.3252730000000001</v>
      </c>
      <c r="J14">
        <v>0.56833540000000005</v>
      </c>
      <c r="K14">
        <v>83.586429999999993</v>
      </c>
      <c r="L14">
        <v>91.70402</v>
      </c>
      <c r="M14">
        <v>4.2769729999999999E-2</v>
      </c>
    </row>
    <row r="15" spans="1:16" x14ac:dyDescent="0.3">
      <c r="A15" s="10">
        <v>45096.470648148148</v>
      </c>
      <c r="B15" t="s">
        <v>134</v>
      </c>
      <c r="C15">
        <v>53.644750469999998</v>
      </c>
      <c r="D15">
        <v>-2.5840798330000001</v>
      </c>
      <c r="E15" t="s">
        <v>63</v>
      </c>
      <c r="F15">
        <v>20.353649999999998</v>
      </c>
      <c r="G15">
        <v>92.491500000000002</v>
      </c>
      <c r="H15">
        <v>8.1733080000000005</v>
      </c>
      <c r="I15">
        <v>7.3290550000000003</v>
      </c>
      <c r="J15">
        <v>1.0747359999999999</v>
      </c>
      <c r="K15">
        <v>83.512979999999999</v>
      </c>
      <c r="L15">
        <v>91.646150000000006</v>
      </c>
      <c r="M15">
        <v>4.2741590000000003E-2</v>
      </c>
    </row>
    <row r="16" spans="1:16" x14ac:dyDescent="0.3">
      <c r="A16" s="10">
        <v>45096.470810185187</v>
      </c>
      <c r="B16" t="s">
        <v>134</v>
      </c>
      <c r="C16">
        <v>53.644743890000001</v>
      </c>
      <c r="D16">
        <v>-2.584077948</v>
      </c>
      <c r="E16" t="s">
        <v>63</v>
      </c>
      <c r="F16">
        <v>20.359290000000001</v>
      </c>
      <c r="G16">
        <v>92.513729999999995</v>
      </c>
      <c r="H16">
        <v>8.1747610000000002</v>
      </c>
      <c r="I16">
        <v>7.3224749999999998</v>
      </c>
      <c r="J16">
        <v>1.5130429999999999</v>
      </c>
      <c r="K16">
        <v>83.549520000000001</v>
      </c>
      <c r="L16">
        <v>91.675409999999999</v>
      </c>
      <c r="M16">
        <v>4.275582E-2</v>
      </c>
    </row>
    <row r="17" spans="1:13" x14ac:dyDescent="0.3">
      <c r="A17" s="10">
        <v>45096.475138888891</v>
      </c>
      <c r="B17" t="s">
        <v>134</v>
      </c>
      <c r="C17">
        <v>53.643476870000001</v>
      </c>
      <c r="D17">
        <v>-2.5834600719999998</v>
      </c>
      <c r="E17" t="s">
        <v>63</v>
      </c>
      <c r="F17">
        <v>20.33174</v>
      </c>
      <c r="G17">
        <v>89.359889999999993</v>
      </c>
      <c r="H17">
        <v>7.8993659999999997</v>
      </c>
      <c r="I17">
        <v>7.2339019999999996</v>
      </c>
      <c r="J17">
        <v>0.1532975</v>
      </c>
      <c r="K17">
        <v>83.18571</v>
      </c>
      <c r="L17">
        <v>91.328950000000006</v>
      </c>
      <c r="M17">
        <v>4.2587590000000002E-2</v>
      </c>
    </row>
    <row r="18" spans="1:13" x14ac:dyDescent="0.3">
      <c r="A18" s="3"/>
    </row>
    <row r="19" spans="1:13" x14ac:dyDescent="0.3">
      <c r="A19" s="3"/>
    </row>
    <row r="20" spans="1:13" x14ac:dyDescent="0.3">
      <c r="A20" s="3"/>
    </row>
    <row r="21" spans="1:13" x14ac:dyDescent="0.3">
      <c r="A21" s="3"/>
    </row>
    <row r="22" spans="1:13" x14ac:dyDescent="0.3">
      <c r="A22" s="3"/>
    </row>
    <row r="23" spans="1:13" x14ac:dyDescent="0.3">
      <c r="A23" s="3"/>
    </row>
    <row r="24" spans="1:13" x14ac:dyDescent="0.3">
      <c r="A24" s="3"/>
    </row>
    <row r="25" spans="1:13" x14ac:dyDescent="0.3">
      <c r="A25" s="3"/>
    </row>
    <row r="26" spans="1:13" x14ac:dyDescent="0.3">
      <c r="A26" s="3"/>
    </row>
    <row r="27" spans="1:13" x14ac:dyDescent="0.3">
      <c r="A27" s="3"/>
    </row>
    <row r="28" spans="1:13" x14ac:dyDescent="0.3">
      <c r="A28" s="3"/>
    </row>
    <row r="29" spans="1:13" x14ac:dyDescent="0.3">
      <c r="A29" s="3"/>
    </row>
    <row r="30" spans="1:13" x14ac:dyDescent="0.3">
      <c r="A30" s="3"/>
    </row>
    <row r="31" spans="1:13" x14ac:dyDescent="0.3">
      <c r="A31" s="3"/>
    </row>
    <row r="32" spans="1:13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CDCC9EB2-7D73-43F9-BE14-CBB2C376A345}">
            <xm:f>AND(NOT(A2=""),OR(ISERROR(MATCH(B2, $B:$B,0)), ISERROR(MATCH(B2,MANUAL_FIELD!$D:$D,0))))</xm:f>
            <x14:dxf>
              <fill>
                <patternFill>
                  <bgColor rgb="FFFF0000"/>
                </patternFill>
              </fill>
            </x14:dxf>
          </x14:cfRule>
          <xm:sqref>B2:B6</xm:sqref>
        </x14:conditionalFormatting>
        <x14:conditionalFormatting xmlns:xm="http://schemas.microsoft.com/office/excel/2006/main">
          <x14:cfRule type="expression" priority="2" id="{1A6F5130-FA3C-415A-AD1D-58FACF84B143}">
            <xm:f>AND(NOT(B7=""),OR(ISERROR(MATCH(B7, $B:$B,0)), ISERROR(MATCH(B7, LAB_DATA!$E:$E,0))))</xm:f>
            <x14:dxf>
              <fill>
                <patternFill>
                  <bgColor rgb="FFFF0000"/>
                </patternFill>
              </fill>
            </x14:dxf>
          </x14:cfRule>
          <xm:sqref>B7:B12</xm:sqref>
        </x14:conditionalFormatting>
        <x14:conditionalFormatting xmlns:xm="http://schemas.microsoft.com/office/excel/2006/main">
          <x14:cfRule type="expression" priority="1" id="{E322D9AD-0DB6-4F38-B5F2-D5CE43B84FCB}">
            <xm:f>AND(NOT(A13=""),OR(ISERROR(MATCH(B13, $B:$B,0)), ISERROR(MATCH(B13,MANUAL_FIELD!$D:$D,0))))</xm:f>
            <x14:dxf>
              <fill>
                <patternFill>
                  <bgColor rgb="FFFF0000"/>
                </patternFill>
              </fill>
            </x14:dxf>
          </x14:cfRule>
          <xm:sqref>B13:B17</xm:sqref>
        </x14:conditionalFormatting>
        <x14:conditionalFormatting xmlns:xm="http://schemas.microsoft.com/office/excel/2006/main">
          <x14:cfRule type="expression" priority="4" id="{95AC579E-BD6D-4B62-B453-1AACABCBE620}">
            <xm:f>AND(NOT(B18=""),OR(ISERROR(MATCH(B18, MANUAL_FIELD!$D:$D,0)), ISERROR(MATCH(B18, LAB_DATA!$E:$E,0))))</xm:f>
            <x14:dxf>
              <fill>
                <patternFill>
                  <bgColor rgb="FFFF0000"/>
                </patternFill>
              </fill>
            </x14:dxf>
          </x14:cfRule>
          <xm:sqref>B18:B500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ED2D4-37C5-4E27-91EB-0D11F5385998}">
          <x14:formula1>
            <xm:f>PARAMETERS!$A$2:$A$26</xm:f>
          </x14:formula1>
          <xm:sqref>N1:P1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F34F-184D-43F1-AA7D-07DA1F3A4C98}">
  <dimension ref="A1:P11"/>
  <sheetViews>
    <sheetView workbookViewId="0">
      <selection activeCell="F7" sqref="F7:G11"/>
    </sheetView>
  </sheetViews>
  <sheetFormatPr defaultRowHeight="14.4" x14ac:dyDescent="0.3"/>
  <cols>
    <col min="1" max="1" width="10.5546875" bestFit="1" customWidth="1"/>
    <col min="2" max="3" width="8.88671875" customWidth="1"/>
    <col min="4" max="4" width="13.33203125" bestFit="1" customWidth="1"/>
    <col min="5" max="5" width="10.109375" bestFit="1" customWidth="1"/>
    <col min="6" max="13" width="8.88671875" customWidth="1"/>
  </cols>
  <sheetData>
    <row r="1" spans="1:16" x14ac:dyDescent="0.3">
      <c r="A1" s="1" t="s">
        <v>12</v>
      </c>
      <c r="B1" s="1" t="s">
        <v>13</v>
      </c>
      <c r="C1" s="1" t="s">
        <v>18</v>
      </c>
      <c r="D1" s="1" t="s">
        <v>1</v>
      </c>
      <c r="E1" s="1" t="s">
        <v>14</v>
      </c>
      <c r="F1" s="1" t="s">
        <v>2</v>
      </c>
      <c r="G1" s="1" t="s">
        <v>3</v>
      </c>
      <c r="H1" s="2" t="s">
        <v>5</v>
      </c>
      <c r="I1" s="2" t="s">
        <v>6</v>
      </c>
      <c r="J1" s="2" t="s">
        <v>68</v>
      </c>
      <c r="K1" s="2" t="s">
        <v>70</v>
      </c>
      <c r="L1" s="2" t="s">
        <v>66</v>
      </c>
      <c r="M1" s="2" t="s">
        <v>72</v>
      </c>
      <c r="N1" s="2"/>
      <c r="O1" s="2"/>
      <c r="P1" s="2"/>
    </row>
    <row r="2" spans="1:16" x14ac:dyDescent="0.3">
      <c r="A2" s="4">
        <v>42809</v>
      </c>
      <c r="B2" s="6">
        <v>0.37291666666666662</v>
      </c>
      <c r="C2" t="s">
        <v>65</v>
      </c>
      <c r="D2" t="s">
        <v>64</v>
      </c>
      <c r="E2">
        <v>100</v>
      </c>
      <c r="F2">
        <v>53.644744320000001</v>
      </c>
      <c r="G2">
        <v>-2.584067686</v>
      </c>
      <c r="H2">
        <v>9.4</v>
      </c>
      <c r="I2">
        <v>92.2</v>
      </c>
      <c r="J2">
        <v>5.9</v>
      </c>
      <c r="K2">
        <v>0.01</v>
      </c>
      <c r="L2">
        <v>1.4999999999999999E-2</v>
      </c>
      <c r="M2">
        <v>0.45248868778280543</v>
      </c>
    </row>
    <row r="3" spans="1:16" x14ac:dyDescent="0.3">
      <c r="A3" s="4">
        <v>42916</v>
      </c>
      <c r="B3" s="6">
        <v>0.36041666666666666</v>
      </c>
      <c r="C3" t="s">
        <v>65</v>
      </c>
      <c r="D3" t="s">
        <v>64</v>
      </c>
      <c r="E3">
        <v>100</v>
      </c>
      <c r="F3">
        <v>53.644744320000001</v>
      </c>
      <c r="G3">
        <v>-2.584067686</v>
      </c>
      <c r="H3">
        <v>12.5</v>
      </c>
      <c r="I3">
        <v>94.6</v>
      </c>
      <c r="J3">
        <v>1</v>
      </c>
      <c r="K3" t="s">
        <v>108</v>
      </c>
      <c r="L3">
        <v>0.53</v>
      </c>
      <c r="M3">
        <v>0.45248868778280543</v>
      </c>
    </row>
    <row r="4" spans="1:16" x14ac:dyDescent="0.3">
      <c r="A4" s="4">
        <v>42984</v>
      </c>
      <c r="B4" s="6">
        <v>0.35833333333333334</v>
      </c>
      <c r="C4" t="s">
        <v>65</v>
      </c>
      <c r="D4" t="s">
        <v>64</v>
      </c>
      <c r="E4">
        <v>100</v>
      </c>
      <c r="F4">
        <v>53.644744320000001</v>
      </c>
      <c r="G4">
        <v>-2.584067686</v>
      </c>
      <c r="H4">
        <v>13.7</v>
      </c>
      <c r="I4">
        <v>87</v>
      </c>
      <c r="J4">
        <v>2.5</v>
      </c>
      <c r="K4" t="s">
        <v>108</v>
      </c>
      <c r="L4">
        <v>3.2000000000000001E-2</v>
      </c>
      <c r="M4">
        <v>0.28999999999999998</v>
      </c>
    </row>
    <row r="5" spans="1:16" x14ac:dyDescent="0.3">
      <c r="A5" s="4">
        <v>43089</v>
      </c>
      <c r="B5" s="6">
        <v>0.42499999999999999</v>
      </c>
      <c r="C5" t="s">
        <v>65</v>
      </c>
      <c r="D5" t="s">
        <v>64</v>
      </c>
      <c r="E5">
        <v>100</v>
      </c>
      <c r="F5">
        <v>53.644744320000001</v>
      </c>
      <c r="G5">
        <v>-2.584067686</v>
      </c>
      <c r="H5">
        <v>7.5</v>
      </c>
      <c r="I5">
        <v>84.3</v>
      </c>
      <c r="J5">
        <v>2.6</v>
      </c>
      <c r="K5" t="s">
        <v>108</v>
      </c>
      <c r="L5">
        <v>7.0000000000000007E-2</v>
      </c>
      <c r="M5">
        <v>0.42</v>
      </c>
    </row>
    <row r="6" spans="1:16" x14ac:dyDescent="0.3">
      <c r="A6" s="5">
        <v>43181</v>
      </c>
      <c r="B6" s="6">
        <v>0.4826388888888889</v>
      </c>
      <c r="C6" t="s">
        <v>65</v>
      </c>
      <c r="D6" t="s">
        <v>64</v>
      </c>
      <c r="E6">
        <v>100</v>
      </c>
      <c r="F6">
        <v>53.644744320000001</v>
      </c>
      <c r="G6">
        <v>-2.584067686</v>
      </c>
      <c r="H6">
        <v>8.4</v>
      </c>
      <c r="I6">
        <v>89.4</v>
      </c>
      <c r="J6">
        <v>5</v>
      </c>
      <c r="K6">
        <v>0.02</v>
      </c>
      <c r="L6">
        <v>1.4999999999999999E-2</v>
      </c>
      <c r="M6">
        <v>0.41</v>
      </c>
    </row>
    <row r="7" spans="1:16" x14ac:dyDescent="0.3">
      <c r="A7" s="4">
        <v>42809</v>
      </c>
      <c r="B7" s="6">
        <v>0.41666666666666669</v>
      </c>
      <c r="C7" t="s">
        <v>75</v>
      </c>
      <c r="D7" t="s">
        <v>74</v>
      </c>
      <c r="E7">
        <v>101</v>
      </c>
      <c r="F7">
        <v>53.643474869999999</v>
      </c>
      <c r="G7">
        <v>-2.5834759630000002</v>
      </c>
      <c r="H7">
        <v>9.4</v>
      </c>
      <c r="I7">
        <v>90.4</v>
      </c>
      <c r="J7">
        <v>6.3</v>
      </c>
      <c r="K7">
        <v>0.01</v>
      </c>
      <c r="L7">
        <v>1.4999999999999999E-2</v>
      </c>
      <c r="M7">
        <v>1.5837104072398189</v>
      </c>
    </row>
    <row r="8" spans="1:16" x14ac:dyDescent="0.3">
      <c r="A8" s="4">
        <v>42916</v>
      </c>
      <c r="B8" s="6">
        <v>0.3979166666666667</v>
      </c>
      <c r="C8" t="s">
        <v>75</v>
      </c>
      <c r="D8" t="s">
        <v>74</v>
      </c>
      <c r="E8">
        <v>101</v>
      </c>
      <c r="F8">
        <v>53.643474869999999</v>
      </c>
      <c r="G8">
        <v>-2.5834759630000002</v>
      </c>
      <c r="H8">
        <v>13</v>
      </c>
      <c r="I8">
        <v>96.4</v>
      </c>
      <c r="J8">
        <v>1.1000000000000001</v>
      </c>
      <c r="K8">
        <v>0.04</v>
      </c>
      <c r="L8">
        <v>0.68</v>
      </c>
      <c r="M8">
        <v>1.1972699999999998</v>
      </c>
    </row>
    <row r="9" spans="1:16" x14ac:dyDescent="0.3">
      <c r="A9" s="4">
        <v>42984</v>
      </c>
      <c r="B9" s="6">
        <v>0.38055555555555554</v>
      </c>
      <c r="C9" t="s">
        <v>75</v>
      </c>
      <c r="D9" t="s">
        <v>74</v>
      </c>
      <c r="E9">
        <v>101</v>
      </c>
      <c r="F9">
        <v>53.643474869999999</v>
      </c>
      <c r="G9">
        <v>-2.5834759630000002</v>
      </c>
      <c r="H9">
        <v>13.6</v>
      </c>
      <c r="I9">
        <v>84.1</v>
      </c>
      <c r="J9">
        <v>2.6</v>
      </c>
      <c r="K9">
        <v>0.01</v>
      </c>
      <c r="L9">
        <v>3.9E-2</v>
      </c>
      <c r="M9">
        <v>0.31</v>
      </c>
    </row>
    <row r="10" spans="1:16" x14ac:dyDescent="0.3">
      <c r="A10" s="4">
        <v>43089</v>
      </c>
      <c r="B10" s="6">
        <v>0.47916666666666669</v>
      </c>
      <c r="C10" t="s">
        <v>75</v>
      </c>
      <c r="D10" t="s">
        <v>74</v>
      </c>
      <c r="E10">
        <v>101</v>
      </c>
      <c r="F10">
        <v>53.643474869999999</v>
      </c>
      <c r="G10">
        <v>-2.5834759630000002</v>
      </c>
      <c r="H10">
        <v>7.4</v>
      </c>
      <c r="I10">
        <v>82.1</v>
      </c>
      <c r="J10">
        <v>2.6</v>
      </c>
      <c r="K10">
        <v>0.01</v>
      </c>
      <c r="L10">
        <v>0.26</v>
      </c>
      <c r="M10">
        <v>0.66</v>
      </c>
    </row>
    <row r="11" spans="1:16" x14ac:dyDescent="0.3">
      <c r="A11" s="5">
        <v>43181</v>
      </c>
      <c r="B11" s="6">
        <v>0.38541666666666669</v>
      </c>
      <c r="C11" t="s">
        <v>75</v>
      </c>
      <c r="D11" t="s">
        <v>74</v>
      </c>
      <c r="E11">
        <v>101</v>
      </c>
      <c r="F11">
        <v>53.643474869999999</v>
      </c>
      <c r="G11">
        <v>-2.5834759630000002</v>
      </c>
      <c r="H11">
        <v>7.5</v>
      </c>
      <c r="I11">
        <v>92</v>
      </c>
      <c r="J11">
        <v>4.5999999999999996</v>
      </c>
      <c r="K11">
        <v>0.02</v>
      </c>
      <c r="L11">
        <v>1.4999999999999999E-2</v>
      </c>
      <c r="M11">
        <v>1.9</v>
      </c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AEC00ADF-01A1-44DC-99A7-AB8FC01B7F8F}">
            <xm:f>AND(NOT(D2=""),OR(ISERROR(MATCH(D2, PROBE_DATA!$B:$B,0)), ISERROR(MATCH(D2, LAB_DATA!$E:$E,0))))</xm:f>
            <x14:dxf>
              <fill>
                <patternFill>
                  <bgColor rgb="FFFF0000"/>
                </patternFill>
              </fill>
            </x14:dxf>
          </x14:cfRule>
          <xm:sqref>D2:D500</xm:sqref>
        </x14:conditionalFormatting>
        <x14:conditionalFormatting xmlns:xm="http://schemas.microsoft.com/office/excel/2006/main">
          <x14:cfRule type="expression" priority="1" id="{9F244480-5908-4416-876E-D5307493CDDE}">
            <xm:f>AND(NOT(E2=""),ISERROR(MATCH(E2, LAB_DATA!$F:$F,0)))</xm:f>
            <x14:dxf>
              <fill>
                <patternFill>
                  <bgColor rgb="FFFF0000"/>
                </patternFill>
              </fill>
            </x14:dxf>
          </x14:cfRule>
          <xm:sqref>E2:E500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CC96C5-CB57-477E-8D24-8E9FA7AF9674}">
          <x14:formula1>
            <xm:f>PARAMETERS!$A$2:$A$26</xm:f>
          </x14:formula1>
          <xm:sqref>H1:P1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D55-6DF6-4BE8-84A3-18733ADE417B}">
  <dimension ref="A1:P11"/>
  <sheetViews>
    <sheetView workbookViewId="0"/>
  </sheetViews>
  <sheetFormatPr defaultRowHeight="14.4" x14ac:dyDescent="0.3"/>
  <cols>
    <col min="1" max="1" width="10.5546875" bestFit="1" customWidth="1"/>
  </cols>
  <sheetData>
    <row r="1" spans="1:16" x14ac:dyDescent="0.3">
      <c r="A1" s="1" t="s">
        <v>12</v>
      </c>
      <c r="B1" s="1" t="s">
        <v>13</v>
      </c>
      <c r="C1" s="1" t="s">
        <v>44</v>
      </c>
      <c r="D1" s="1" t="s">
        <v>45</v>
      </c>
      <c r="E1" s="1" t="s">
        <v>1</v>
      </c>
      <c r="F1" s="1" t="s">
        <v>14</v>
      </c>
      <c r="G1" s="2" t="s">
        <v>5</v>
      </c>
      <c r="H1" s="2" t="s">
        <v>6</v>
      </c>
      <c r="I1" s="2" t="s">
        <v>68</v>
      </c>
      <c r="J1" s="2" t="s">
        <v>70</v>
      </c>
      <c r="K1" s="2" t="s">
        <v>66</v>
      </c>
      <c r="L1" s="2" t="s">
        <v>72</v>
      </c>
      <c r="M1" s="2"/>
      <c r="N1" s="2"/>
      <c r="O1" s="2"/>
      <c r="P1" s="2"/>
    </row>
    <row r="2" spans="1:16" x14ac:dyDescent="0.3">
      <c r="A2" s="4">
        <v>42809</v>
      </c>
      <c r="B2" s="6">
        <v>0.37291666666666662</v>
      </c>
      <c r="C2" t="s">
        <v>76</v>
      </c>
      <c r="D2" t="s">
        <v>77</v>
      </c>
      <c r="E2" t="s">
        <v>64</v>
      </c>
      <c r="F2">
        <v>100</v>
      </c>
      <c r="G2">
        <v>9.4</v>
      </c>
      <c r="H2">
        <v>92.2</v>
      </c>
      <c r="I2">
        <v>5.9</v>
      </c>
      <c r="J2">
        <v>0.01</v>
      </c>
      <c r="K2">
        <v>1.4999999999999999E-2</v>
      </c>
      <c r="L2">
        <v>0.45248868778280543</v>
      </c>
    </row>
    <row r="3" spans="1:16" x14ac:dyDescent="0.3">
      <c r="A3" s="4">
        <v>42916</v>
      </c>
      <c r="B3" s="6">
        <v>0.36041666666666666</v>
      </c>
      <c r="C3" t="s">
        <v>76</v>
      </c>
      <c r="D3" t="s">
        <v>78</v>
      </c>
      <c r="E3" t="s">
        <v>64</v>
      </c>
      <c r="F3">
        <v>100</v>
      </c>
      <c r="G3">
        <v>12.5</v>
      </c>
      <c r="H3">
        <v>94.6</v>
      </c>
      <c r="I3">
        <v>1</v>
      </c>
      <c r="J3">
        <v>0.01</v>
      </c>
      <c r="K3">
        <v>0.53</v>
      </c>
      <c r="L3">
        <v>0.45248868778280543</v>
      </c>
    </row>
    <row r="4" spans="1:16" x14ac:dyDescent="0.3">
      <c r="A4" s="4">
        <v>42984</v>
      </c>
      <c r="B4" s="6">
        <v>0.35833333333333334</v>
      </c>
      <c r="C4" t="s">
        <v>76</v>
      </c>
      <c r="D4" t="s">
        <v>79</v>
      </c>
      <c r="E4" t="s">
        <v>64</v>
      </c>
      <c r="F4">
        <v>100</v>
      </c>
      <c r="G4">
        <v>13.7</v>
      </c>
      <c r="H4">
        <v>87</v>
      </c>
      <c r="I4">
        <v>2.5</v>
      </c>
      <c r="J4">
        <v>0.01</v>
      </c>
      <c r="K4">
        <v>3.2000000000000001E-2</v>
      </c>
      <c r="L4">
        <v>0.28999999999999998</v>
      </c>
    </row>
    <row r="5" spans="1:16" x14ac:dyDescent="0.3">
      <c r="A5" s="4">
        <v>43089</v>
      </c>
      <c r="B5" s="6">
        <v>0.42499999999999999</v>
      </c>
      <c r="C5" t="s">
        <v>76</v>
      </c>
      <c r="D5" t="s">
        <v>80</v>
      </c>
      <c r="E5" t="s">
        <v>64</v>
      </c>
      <c r="F5">
        <v>100</v>
      </c>
      <c r="G5">
        <v>7.5</v>
      </c>
      <c r="H5">
        <v>84.3</v>
      </c>
      <c r="I5">
        <v>2.6</v>
      </c>
      <c r="J5">
        <v>0.01</v>
      </c>
      <c r="K5">
        <v>7.0000000000000007E-2</v>
      </c>
      <c r="L5">
        <v>0.42</v>
      </c>
    </row>
    <row r="6" spans="1:16" x14ac:dyDescent="0.3">
      <c r="A6" s="5">
        <v>43181</v>
      </c>
      <c r="B6" s="6">
        <v>0.4826388888888889</v>
      </c>
      <c r="C6" t="s">
        <v>76</v>
      </c>
      <c r="D6" t="s">
        <v>81</v>
      </c>
      <c r="E6" t="s">
        <v>64</v>
      </c>
      <c r="F6">
        <v>100</v>
      </c>
      <c r="G6">
        <v>8.4</v>
      </c>
      <c r="H6">
        <v>89.4</v>
      </c>
      <c r="I6">
        <v>5</v>
      </c>
      <c r="J6">
        <v>0.02</v>
      </c>
      <c r="K6">
        <v>1.4999999999999999E-2</v>
      </c>
      <c r="L6">
        <v>0.41</v>
      </c>
    </row>
    <row r="7" spans="1:16" x14ac:dyDescent="0.3">
      <c r="A7" s="4">
        <v>42809</v>
      </c>
      <c r="B7" s="6">
        <v>0.41666666666666669</v>
      </c>
      <c r="C7" t="s">
        <v>76</v>
      </c>
      <c r="D7" t="s">
        <v>82</v>
      </c>
      <c r="E7" t="s">
        <v>74</v>
      </c>
      <c r="F7">
        <v>101</v>
      </c>
      <c r="G7">
        <v>9.4</v>
      </c>
      <c r="H7">
        <v>90.4</v>
      </c>
      <c r="I7">
        <v>6.3</v>
      </c>
      <c r="J7">
        <v>0.01</v>
      </c>
      <c r="K7">
        <v>1.4999999999999999E-2</v>
      </c>
      <c r="L7">
        <v>1.5837104072398189</v>
      </c>
    </row>
    <row r="8" spans="1:16" x14ac:dyDescent="0.3">
      <c r="A8" s="4">
        <v>42916</v>
      </c>
      <c r="B8" s="6">
        <v>0.3979166666666667</v>
      </c>
      <c r="C8" t="s">
        <v>76</v>
      </c>
      <c r="D8" t="s">
        <v>83</v>
      </c>
      <c r="E8" t="s">
        <v>74</v>
      </c>
      <c r="F8">
        <v>101</v>
      </c>
      <c r="G8">
        <v>13</v>
      </c>
      <c r="H8">
        <v>96.4</v>
      </c>
      <c r="I8">
        <v>1.1000000000000001</v>
      </c>
      <c r="J8">
        <v>0.04</v>
      </c>
      <c r="K8">
        <v>0.68</v>
      </c>
      <c r="L8">
        <v>1.1972699999999998</v>
      </c>
    </row>
    <row r="9" spans="1:16" x14ac:dyDescent="0.3">
      <c r="A9" s="4">
        <v>42984</v>
      </c>
      <c r="B9" s="6">
        <v>0.38055555555555554</v>
      </c>
      <c r="C9" t="s">
        <v>76</v>
      </c>
      <c r="D9" t="s">
        <v>84</v>
      </c>
      <c r="E9" t="s">
        <v>74</v>
      </c>
      <c r="F9">
        <v>101</v>
      </c>
      <c r="G9">
        <v>13.6</v>
      </c>
      <c r="H9">
        <v>84.1</v>
      </c>
      <c r="I9">
        <v>2.6</v>
      </c>
      <c r="J9">
        <v>0.01</v>
      </c>
      <c r="K9">
        <v>3.9E-2</v>
      </c>
      <c r="L9">
        <v>0.31</v>
      </c>
    </row>
    <row r="10" spans="1:16" x14ac:dyDescent="0.3">
      <c r="A10" s="4">
        <v>43089</v>
      </c>
      <c r="B10" s="6">
        <v>0.47916666666666669</v>
      </c>
      <c r="C10" t="s">
        <v>76</v>
      </c>
      <c r="D10" t="s">
        <v>85</v>
      </c>
      <c r="E10" t="s">
        <v>74</v>
      </c>
      <c r="F10">
        <v>101</v>
      </c>
      <c r="G10">
        <v>7.4</v>
      </c>
      <c r="H10">
        <v>82.1</v>
      </c>
      <c r="I10">
        <v>2.6</v>
      </c>
      <c r="J10">
        <v>0.01</v>
      </c>
      <c r="K10">
        <v>0.26</v>
      </c>
      <c r="L10">
        <v>0.66</v>
      </c>
    </row>
    <row r="11" spans="1:16" x14ac:dyDescent="0.3">
      <c r="A11" s="5">
        <v>43181</v>
      </c>
      <c r="B11" s="6">
        <v>0.38541666666666669</v>
      </c>
      <c r="C11" t="s">
        <v>76</v>
      </c>
      <c r="D11" t="s">
        <v>86</v>
      </c>
      <c r="E11" t="s">
        <v>74</v>
      </c>
      <c r="F11">
        <v>101</v>
      </c>
      <c r="G11">
        <v>7.5</v>
      </c>
      <c r="H11">
        <v>92</v>
      </c>
      <c r="I11">
        <v>4.5999999999999996</v>
      </c>
      <c r="J11">
        <v>0.02</v>
      </c>
      <c r="K11">
        <v>1.4999999999999999E-2</v>
      </c>
      <c r="L11">
        <v>1.9</v>
      </c>
    </row>
  </sheetData>
  <phoneticPr fontId="19" type="noConversion"/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82571D4-208B-4178-9A2D-B8DC54D9863A}">
            <xm:f>AND(NOT(D2=""),OR(ISERROR(MATCH(E2, PROBE_DATA!$B:$B,0)), ISERROR(MATCH(E2,MANUAL_FIELD!$D:$D,0))))</xm:f>
            <x14:dxf>
              <fill>
                <patternFill>
                  <bgColor rgb="FFFF0000"/>
                </patternFill>
              </fill>
            </x14:dxf>
          </x14:cfRule>
          <xm:sqref>E2:E500</xm:sqref>
        </x14:conditionalFormatting>
        <x14:conditionalFormatting xmlns:xm="http://schemas.microsoft.com/office/excel/2006/main">
          <x14:cfRule type="expression" priority="1" id="{1860BB5A-7311-46FE-A825-CC6C148A5D27}">
            <xm:f>AND(NOT(F2=""),ISERROR(MATCH(F2,MANUAL_FIELD!$E:$E,0)))</xm:f>
            <x14:dxf>
              <fill>
                <patternFill>
                  <bgColor rgb="FFFF0000"/>
                </patternFill>
              </fill>
            </x14:dxf>
          </x14:cfRule>
          <xm:sqref>F2:F500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3F7AE-A338-4E95-B1B5-73AB9DF8EE72}">
          <x14:formula1>
            <xm:f>PARAMETERS!$A$2:$A$26</xm:f>
          </x14:formula1>
          <xm:sqref>G1:P1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C24D-AA85-4B97-B134-5D4640E26252}">
  <dimension ref="A1:I19"/>
  <sheetViews>
    <sheetView workbookViewId="0">
      <selection activeCell="H1" sqref="H1"/>
    </sheetView>
  </sheetViews>
  <sheetFormatPr defaultRowHeight="14.4" x14ac:dyDescent="0.3"/>
  <sheetData>
    <row r="1" spans="1:9" x14ac:dyDescent="0.3">
      <c r="A1" t="s">
        <v>1</v>
      </c>
      <c r="B1" t="s">
        <v>14</v>
      </c>
      <c r="C1" t="s">
        <v>51</v>
      </c>
      <c r="D1" t="s">
        <v>55</v>
      </c>
      <c r="E1" t="s">
        <v>93</v>
      </c>
      <c r="F1" t="s">
        <v>131</v>
      </c>
      <c r="G1" t="s">
        <v>135</v>
      </c>
      <c r="H1" t="s">
        <v>138</v>
      </c>
      <c r="I1" t="s">
        <v>139</v>
      </c>
    </row>
    <row r="2" spans="1:9" x14ac:dyDescent="0.3">
      <c r="A2" t="str" cm="1">
        <f t="array" ref="A2:A4">IF(PROBE_DATA!B2&lt;&gt;"", _xlfn.UNIQUE(_xlfn._xlws.FILTER(PROBE_DATA!B2:B1000,PROBE_DATA!B2:B1000&lt;&gt;"")), IF(MANUAL_FIELD!D2 &lt;&gt; "", _xlfn.UNIQUE(_xlfn._xlws.FILTER(MANUAL_FIELD!D2:D1000,MANUAL_FIELD!D2:D1000&lt;&gt;"")), IF(LAB_DATA!E2 &lt;&gt; "", _xlfn.UNIQUE(_xlfn._xlws.FILTER(LAB_DATA!E2:E1000,LAB_DATA!E2:E1000&lt;&gt;"")))))</f>
        <v>WQ13</v>
      </c>
      <c r="B2">
        <f>IF(A2&lt;&gt;"",IFERROR(VLOOKUP(A2,MANUAL_FIELD!D:E,2,FALSE),IFERROR(VLOOKUP(A2,LAB_DATA!E:F,2,FALSE),"")), "")</f>
        <v>100</v>
      </c>
      <c r="C2" t="s">
        <v>99</v>
      </c>
      <c r="D2" t="s">
        <v>94</v>
      </c>
      <c r="E2" t="s">
        <v>97</v>
      </c>
      <c r="F2" t="s">
        <v>132</v>
      </c>
      <c r="G2" t="s">
        <v>136</v>
      </c>
      <c r="H2">
        <v>115</v>
      </c>
      <c r="I2">
        <v>22</v>
      </c>
    </row>
    <row r="3" spans="1:9" x14ac:dyDescent="0.3">
      <c r="A3" t="str">
        <v>WQ14</v>
      </c>
      <c r="B3">
        <f>IF(A3&lt;&gt;"",IFERROR(VLOOKUP(A3,MANUAL_FIELD!D:E,2,FALSE),IFERROR(VLOOKUP(A3,LAB_DATA!E:F,2,FALSE),"")), "")</f>
        <v>101</v>
      </c>
      <c r="C3" t="s">
        <v>100</v>
      </c>
      <c r="D3" t="s">
        <v>95</v>
      </c>
      <c r="E3" t="s">
        <v>96</v>
      </c>
      <c r="F3" t="s">
        <v>133</v>
      </c>
      <c r="G3" t="s">
        <v>136</v>
      </c>
      <c r="H3">
        <v>200</v>
      </c>
      <c r="I3">
        <v>15</v>
      </c>
    </row>
    <row r="4" spans="1:9" x14ac:dyDescent="0.3">
      <c r="A4" t="str">
        <v>WQ15</v>
      </c>
      <c r="B4">
        <v>102</v>
      </c>
      <c r="D4" t="s">
        <v>94</v>
      </c>
      <c r="E4" t="s">
        <v>97</v>
      </c>
      <c r="F4" t="s">
        <v>132</v>
      </c>
      <c r="G4" t="s">
        <v>137</v>
      </c>
      <c r="H4">
        <v>90</v>
      </c>
      <c r="I4">
        <v>26</v>
      </c>
    </row>
    <row r="5" spans="1:9" x14ac:dyDescent="0.3">
      <c r="B5" t="str">
        <f>IF(A5&lt;&gt;"",IFERROR(VLOOKUP(A5,MANUAL_FIELD!D:E,2,FALSE),IFERROR(VLOOKUP(A5,LAB_DATA!E:F,2,FALSE),"")), "")</f>
        <v/>
      </c>
    </row>
    <row r="6" spans="1:9" x14ac:dyDescent="0.3">
      <c r="B6" t="str">
        <f>IF(A6&lt;&gt;"",IFERROR(VLOOKUP(A6,MANUAL_FIELD!D:E,2,FALSE),IFERROR(VLOOKUP(A6,LAB_DATA!E:F,2,FALSE),"")), "")</f>
        <v/>
      </c>
    </row>
    <row r="7" spans="1:9" x14ac:dyDescent="0.3">
      <c r="B7" t="str">
        <f>IF(A7&lt;&gt;"",IFERROR(VLOOKUP(A7,MANUAL_FIELD!D:E,2,FALSE),IFERROR(VLOOKUP(A7,LAB_DATA!E:F,2,FALSE),"")), "")</f>
        <v/>
      </c>
    </row>
    <row r="8" spans="1:9" x14ac:dyDescent="0.3">
      <c r="B8" t="str">
        <f>IF(A8&lt;&gt;"",IFERROR(VLOOKUP(A8,MANUAL_FIELD!D:E,2,FALSE),IFERROR(VLOOKUP(A8,LAB_DATA!E:F,2,FALSE),"")), "")</f>
        <v/>
      </c>
    </row>
    <row r="9" spans="1:9" x14ac:dyDescent="0.3">
      <c r="B9" t="str">
        <f>IF(A9&lt;&gt;"",IFERROR(VLOOKUP(A9,MANUAL_FIELD!D:E,2,FALSE),IFERROR(VLOOKUP(A9,LAB_DATA!E:F,2,FALSE),"")), "")</f>
        <v/>
      </c>
    </row>
    <row r="10" spans="1:9" x14ac:dyDescent="0.3">
      <c r="B10" t="str">
        <f>IF(A10&lt;&gt;"",IFERROR(VLOOKUP(A10,MANUAL_FIELD!D:E,2,FALSE),IFERROR(VLOOKUP(A10,LAB_DATA!E:F,2,FALSE),"")), "")</f>
        <v/>
      </c>
    </row>
    <row r="11" spans="1:9" x14ac:dyDescent="0.3">
      <c r="B11" t="str">
        <f>IF(A11&lt;&gt;"",IFERROR(VLOOKUP(A11,MANUAL_FIELD!D:E,2,FALSE),IFERROR(VLOOKUP(A11,LAB_DATA!E:F,2,FALSE),"")), "")</f>
        <v/>
      </c>
    </row>
    <row r="12" spans="1:9" x14ac:dyDescent="0.3">
      <c r="B12" t="str">
        <f>IF(A12&lt;&gt;"",IFERROR(VLOOKUP(A12,MANUAL_FIELD!D:E,2,FALSE),IFERROR(VLOOKUP(A12,LAB_DATA!E:F,2,FALSE),"")), "")</f>
        <v/>
      </c>
    </row>
    <row r="13" spans="1:9" x14ac:dyDescent="0.3">
      <c r="B13" t="str">
        <f>IF(A13&lt;&gt;"",IFERROR(VLOOKUP(A13,MANUAL_FIELD!D:E,2,FALSE),IFERROR(VLOOKUP(A13,LAB_DATA!E:F,2,FALSE),"")), "")</f>
        <v/>
      </c>
    </row>
    <row r="14" spans="1:9" x14ac:dyDescent="0.3">
      <c r="B14" t="str">
        <f>IF(A14&lt;&gt;"",IFERROR(VLOOKUP(A14,MANUAL_FIELD!D:E,2,FALSE),IFERROR(VLOOKUP(A14,LAB_DATA!E:F,2,FALSE),"")), "")</f>
        <v/>
      </c>
    </row>
    <row r="15" spans="1:9" x14ac:dyDescent="0.3">
      <c r="B15" t="str">
        <f>IF(A15&lt;&gt;"",IFERROR(VLOOKUP(A15,MANUAL_FIELD!D:E,2,FALSE),IFERROR(VLOOKUP(A15,LAB_DATA!E:F,2,FALSE),"")), "")</f>
        <v/>
      </c>
    </row>
    <row r="16" spans="1:9" x14ac:dyDescent="0.3">
      <c r="B16" t="str">
        <f>IF(A16&lt;&gt;"",IFERROR(VLOOKUP(A16,MANUAL_FIELD!D:E,2,FALSE),IFERROR(VLOOKUP(A16,LAB_DATA!E:F,2,FALSE),"")), "")</f>
        <v/>
      </c>
    </row>
    <row r="17" spans="2:2" x14ac:dyDescent="0.3">
      <c r="B17" t="str">
        <f>IF(A17&lt;&gt;"",IFERROR(VLOOKUP(A17,MANUAL_FIELD!D:E,2,FALSE),IFERROR(VLOOKUP(A17,LAB_DATA!E:F,2,FALSE),"")), "")</f>
        <v/>
      </c>
    </row>
    <row r="18" spans="2:2" x14ac:dyDescent="0.3">
      <c r="B18" t="str">
        <f>IF(A18&lt;&gt;"",IFERROR(VLOOKUP(A18,MANUAL_FIELD!D:E,2,FALSE),IFERROR(VLOOKUP(A18,LAB_DATA!E:F,2,FALSE),"")), "")</f>
        <v/>
      </c>
    </row>
    <row r="19" spans="2:2" x14ac:dyDescent="0.3">
      <c r="B19" t="str">
        <f>IF(A19&lt;&gt;"",IFERROR(VLOOKUP(A19,MANUAL_FIELD!D:E,2,FALSE),IFERROR(VLOOKUP(A19,LAB_DATA!E:F,2,FALSE),"")), "")</f>
        <v/>
      </c>
    </row>
  </sheetData>
  <conditionalFormatting sqref="B2:B50">
    <cfRule type="expression" dxfId="0" priority="1">
      <formula>AND(NOT(A2=""),B2="")</formula>
    </cfRule>
  </conditionalFormatting>
  <dataValidations count="3">
    <dataValidation type="list" allowBlank="1" showInputMessage="1" showErrorMessage="1" sqref="D2:D4" xr:uid="{59927F3F-EB58-49E7-850B-689B398F348A}">
      <formula1>"Salmonid, Cyprinid"</formula1>
    </dataValidation>
    <dataValidation type="list" allowBlank="1" showInputMessage="1" showErrorMessage="1" sqref="E2:E4" xr:uid="{33AFB69B-7F05-4D5D-87E6-5ADE6217E122}">
      <formula1>"Upland, Lowland"</formula1>
    </dataValidation>
    <dataValidation type="list" allowBlank="1" showInputMessage="1" showErrorMessage="1" sqref="F2:F4" xr:uid="{0C41E39A-A4B2-4C77-B243-A5F903D9D6BB}">
      <formula1>"main, tributary"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2551-DF81-482F-9BFC-A15F6C744137}">
  <dimension ref="A1:E16"/>
  <sheetViews>
    <sheetView workbookViewId="0"/>
  </sheetViews>
  <sheetFormatPr defaultRowHeight="14.4" x14ac:dyDescent="0.3"/>
  <cols>
    <col min="1" max="1" width="9.6640625" bestFit="1" customWidth="1"/>
    <col min="2" max="2" width="10.44140625" customWidth="1"/>
    <col min="3" max="3" width="24.88671875" bestFit="1" customWidth="1"/>
    <col min="4" max="4" width="24.88671875" customWidth="1"/>
    <col min="5" max="5" width="14" bestFit="1" customWidth="1"/>
  </cols>
  <sheetData>
    <row r="1" spans="1:5" x14ac:dyDescent="0.3">
      <c r="A1" t="s">
        <v>48</v>
      </c>
      <c r="B1" t="s">
        <v>19</v>
      </c>
      <c r="C1" t="s">
        <v>26</v>
      </c>
      <c r="D1" t="s">
        <v>101</v>
      </c>
      <c r="E1" t="s">
        <v>43</v>
      </c>
    </row>
    <row r="2" spans="1:5" x14ac:dyDescent="0.3">
      <c r="A2" t="s">
        <v>5</v>
      </c>
      <c r="B2" t="s">
        <v>20</v>
      </c>
      <c r="C2" t="s">
        <v>27</v>
      </c>
      <c r="D2" t="s">
        <v>102</v>
      </c>
      <c r="E2" t="s">
        <v>27</v>
      </c>
    </row>
    <row r="3" spans="1:5" x14ac:dyDescent="0.3">
      <c r="A3" t="s">
        <v>6</v>
      </c>
      <c r="B3" t="s">
        <v>21</v>
      </c>
      <c r="C3" t="s">
        <v>28</v>
      </c>
      <c r="D3" t="s">
        <v>103</v>
      </c>
      <c r="E3" t="s">
        <v>60</v>
      </c>
    </row>
    <row r="4" spans="1:5" x14ac:dyDescent="0.3">
      <c r="A4" t="s">
        <v>8</v>
      </c>
      <c r="B4" t="s">
        <v>8</v>
      </c>
      <c r="C4" t="s">
        <v>30</v>
      </c>
      <c r="D4" t="s">
        <v>8</v>
      </c>
      <c r="E4" t="s">
        <v>8</v>
      </c>
    </row>
    <row r="5" spans="1:5" x14ac:dyDescent="0.3">
      <c r="A5" t="s">
        <v>68</v>
      </c>
      <c r="B5" t="s">
        <v>22</v>
      </c>
      <c r="D5" t="s">
        <v>107</v>
      </c>
      <c r="E5" t="s">
        <v>69</v>
      </c>
    </row>
    <row r="6" spans="1:5" x14ac:dyDescent="0.3">
      <c r="A6" t="s">
        <v>70</v>
      </c>
      <c r="B6" t="s">
        <v>22</v>
      </c>
      <c r="D6" t="s">
        <v>104</v>
      </c>
      <c r="E6" t="s">
        <v>71</v>
      </c>
    </row>
    <row r="7" spans="1:5" x14ac:dyDescent="0.3">
      <c r="A7" t="s">
        <v>66</v>
      </c>
      <c r="B7" t="s">
        <v>22</v>
      </c>
      <c r="D7" t="s">
        <v>105</v>
      </c>
      <c r="E7" t="s">
        <v>67</v>
      </c>
    </row>
    <row r="8" spans="1:5" x14ac:dyDescent="0.3">
      <c r="A8" t="s">
        <v>72</v>
      </c>
      <c r="B8" t="s">
        <v>22</v>
      </c>
      <c r="D8" t="s">
        <v>106</v>
      </c>
      <c r="E8" t="s">
        <v>73</v>
      </c>
    </row>
    <row r="9" spans="1:5" x14ac:dyDescent="0.3">
      <c r="A9" s="7" t="s">
        <v>7</v>
      </c>
      <c r="B9" s="7" t="s">
        <v>22</v>
      </c>
      <c r="C9" s="7" t="s">
        <v>29</v>
      </c>
      <c r="E9" s="7" t="s">
        <v>61</v>
      </c>
    </row>
    <row r="10" spans="1:5" x14ac:dyDescent="0.3">
      <c r="A10" s="7" t="s">
        <v>9</v>
      </c>
      <c r="B10" s="7" t="s">
        <v>23</v>
      </c>
      <c r="C10" s="7" t="s">
        <v>31</v>
      </c>
      <c r="E10" s="7" t="s">
        <v>31</v>
      </c>
    </row>
    <row r="11" spans="1:5" x14ac:dyDescent="0.3">
      <c r="A11" s="7" t="s">
        <v>10</v>
      </c>
      <c r="B11" s="7" t="s">
        <v>24</v>
      </c>
      <c r="C11" s="7" t="s">
        <v>32</v>
      </c>
      <c r="E11" s="7" t="s">
        <v>32</v>
      </c>
    </row>
    <row r="12" spans="1:5" x14ac:dyDescent="0.3">
      <c r="A12" s="7" t="s">
        <v>11</v>
      </c>
      <c r="B12" s="7" t="s">
        <v>24</v>
      </c>
      <c r="C12" s="7" t="s">
        <v>33</v>
      </c>
      <c r="E12" s="7" t="s">
        <v>33</v>
      </c>
    </row>
    <row r="13" spans="1:5" x14ac:dyDescent="0.3">
      <c r="A13" s="7" t="s">
        <v>35</v>
      </c>
      <c r="B13" s="7" t="s">
        <v>25</v>
      </c>
      <c r="C13" s="7" t="s">
        <v>34</v>
      </c>
      <c r="E13" s="7" t="s">
        <v>34</v>
      </c>
    </row>
    <row r="14" spans="1:5" x14ac:dyDescent="0.3">
      <c r="A14" s="7" t="s">
        <v>36</v>
      </c>
      <c r="B14" s="7" t="s">
        <v>37</v>
      </c>
      <c r="C14" s="7" t="s">
        <v>62</v>
      </c>
      <c r="E14" s="7" t="s">
        <v>62</v>
      </c>
    </row>
    <row r="15" spans="1:5" x14ac:dyDescent="0.3">
      <c r="A15" s="7" t="s">
        <v>38</v>
      </c>
      <c r="B15" s="7" t="s">
        <v>39</v>
      </c>
      <c r="C15" s="7" t="s">
        <v>40</v>
      </c>
      <c r="E15" s="7" t="s">
        <v>40</v>
      </c>
    </row>
    <row r="16" spans="1:5" x14ac:dyDescent="0.3">
      <c r="A16" s="7" t="s">
        <v>41</v>
      </c>
      <c r="B16" s="7" t="s">
        <v>37</v>
      </c>
      <c r="C16" s="7" t="s">
        <v>42</v>
      </c>
      <c r="E16" s="7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DA52-BEE1-4C5B-BAB7-3D1F449878D3}">
  <dimension ref="A1:G17"/>
  <sheetViews>
    <sheetView workbookViewId="0">
      <selection activeCell="N5" sqref="N5"/>
    </sheetView>
  </sheetViews>
  <sheetFormatPr defaultRowHeight="14.4" x14ac:dyDescent="0.3"/>
  <cols>
    <col min="4" max="7" width="8.88671875" style="9"/>
  </cols>
  <sheetData>
    <row r="1" spans="1:7" x14ac:dyDescent="0.3">
      <c r="A1" t="s">
        <v>48</v>
      </c>
      <c r="B1" t="s">
        <v>55</v>
      </c>
      <c r="C1" t="s">
        <v>93</v>
      </c>
      <c r="D1" s="9" t="s">
        <v>89</v>
      </c>
      <c r="E1" s="9" t="s">
        <v>90</v>
      </c>
      <c r="F1" s="9" t="s">
        <v>91</v>
      </c>
      <c r="G1" s="9" t="s">
        <v>92</v>
      </c>
    </row>
    <row r="2" spans="1:7" x14ac:dyDescent="0.3">
      <c r="A2" t="s">
        <v>66</v>
      </c>
      <c r="B2" t="s">
        <v>95</v>
      </c>
      <c r="C2" t="s">
        <v>96</v>
      </c>
      <c r="D2" s="8">
        <v>0.2</v>
      </c>
      <c r="E2" s="8">
        <v>0.3</v>
      </c>
      <c r="F2" s="8">
        <v>0.75</v>
      </c>
      <c r="G2" s="8">
        <v>1.1000000000000001</v>
      </c>
    </row>
    <row r="3" spans="1:7" x14ac:dyDescent="0.3">
      <c r="A3" t="s">
        <v>66</v>
      </c>
      <c r="B3" t="s">
        <v>95</v>
      </c>
      <c r="C3" t="s">
        <v>97</v>
      </c>
      <c r="D3" s="8">
        <v>0.3</v>
      </c>
      <c r="E3" s="8">
        <v>0.6</v>
      </c>
      <c r="F3" s="8">
        <v>1.1000000000000001</v>
      </c>
      <c r="G3" s="8">
        <v>2.5</v>
      </c>
    </row>
    <row r="4" spans="1:7" x14ac:dyDescent="0.3">
      <c r="A4" t="s">
        <v>66</v>
      </c>
      <c r="B4" t="s">
        <v>94</v>
      </c>
      <c r="C4" t="s">
        <v>96</v>
      </c>
      <c r="D4" s="8">
        <v>0.2</v>
      </c>
      <c r="E4" s="8">
        <v>0.3</v>
      </c>
      <c r="F4" s="8">
        <v>0.75</v>
      </c>
      <c r="G4" s="8">
        <v>1.1000000000000001</v>
      </c>
    </row>
    <row r="5" spans="1:7" x14ac:dyDescent="0.3">
      <c r="A5" t="s">
        <v>66</v>
      </c>
      <c r="B5" t="s">
        <v>94</v>
      </c>
      <c r="C5" t="s">
        <v>97</v>
      </c>
      <c r="D5" s="8">
        <v>0.3</v>
      </c>
      <c r="E5" s="8">
        <v>0.6</v>
      </c>
      <c r="F5" s="8">
        <v>1.1000000000000001</v>
      </c>
      <c r="G5" s="8">
        <v>2.5</v>
      </c>
    </row>
    <row r="6" spans="1:7" x14ac:dyDescent="0.3">
      <c r="A6" t="s">
        <v>6</v>
      </c>
      <c r="B6" t="s">
        <v>95</v>
      </c>
      <c r="C6" t="s">
        <v>96</v>
      </c>
      <c r="D6" s="8">
        <v>80</v>
      </c>
      <c r="E6" s="8">
        <v>75</v>
      </c>
      <c r="F6" s="8">
        <v>64</v>
      </c>
      <c r="G6" s="8">
        <v>50</v>
      </c>
    </row>
    <row r="7" spans="1:7" x14ac:dyDescent="0.3">
      <c r="A7" t="s">
        <v>6</v>
      </c>
      <c r="B7" t="s">
        <v>95</v>
      </c>
      <c r="C7" t="s">
        <v>97</v>
      </c>
      <c r="D7" s="8">
        <v>70</v>
      </c>
      <c r="E7" s="8">
        <v>60</v>
      </c>
      <c r="F7" s="8">
        <v>54</v>
      </c>
      <c r="G7" s="8">
        <v>45</v>
      </c>
    </row>
    <row r="8" spans="1:7" x14ac:dyDescent="0.3">
      <c r="A8" t="s">
        <v>6</v>
      </c>
      <c r="B8" t="s">
        <v>94</v>
      </c>
      <c r="C8" t="s">
        <v>96</v>
      </c>
      <c r="D8" s="8">
        <v>80</v>
      </c>
      <c r="E8" s="8">
        <v>75</v>
      </c>
      <c r="F8" s="8">
        <v>64</v>
      </c>
      <c r="G8" s="8">
        <v>50</v>
      </c>
    </row>
    <row r="9" spans="1:7" x14ac:dyDescent="0.3">
      <c r="A9" t="s">
        <v>6</v>
      </c>
      <c r="B9" t="s">
        <v>94</v>
      </c>
      <c r="C9" t="s">
        <v>97</v>
      </c>
      <c r="D9" s="8">
        <v>80</v>
      </c>
      <c r="E9" s="8">
        <v>75</v>
      </c>
      <c r="F9" s="8">
        <v>64</v>
      </c>
      <c r="G9" s="8">
        <v>50</v>
      </c>
    </row>
    <row r="10" spans="1:7" x14ac:dyDescent="0.3">
      <c r="A10" t="s">
        <v>68</v>
      </c>
      <c r="B10" t="s">
        <v>95</v>
      </c>
      <c r="C10" t="s">
        <v>96</v>
      </c>
      <c r="D10" s="8">
        <v>3</v>
      </c>
      <c r="E10" s="8">
        <v>4</v>
      </c>
      <c r="F10" s="8">
        <v>6</v>
      </c>
      <c r="G10" s="8">
        <v>7.5</v>
      </c>
    </row>
    <row r="11" spans="1:7" x14ac:dyDescent="0.3">
      <c r="A11" t="s">
        <v>68</v>
      </c>
      <c r="B11" t="s">
        <v>95</v>
      </c>
      <c r="C11" t="s">
        <v>97</v>
      </c>
      <c r="D11" s="8">
        <v>4</v>
      </c>
      <c r="E11" s="8">
        <v>5</v>
      </c>
      <c r="F11" s="8">
        <v>6.5</v>
      </c>
      <c r="G11" s="8">
        <v>9</v>
      </c>
    </row>
    <row r="12" spans="1:7" x14ac:dyDescent="0.3">
      <c r="A12" t="s">
        <v>68</v>
      </c>
      <c r="B12" t="s">
        <v>94</v>
      </c>
      <c r="C12" t="s">
        <v>96</v>
      </c>
      <c r="D12" s="8">
        <v>3</v>
      </c>
      <c r="E12" s="8">
        <v>4</v>
      </c>
      <c r="F12" s="8">
        <v>6</v>
      </c>
      <c r="G12" s="8">
        <v>7.5</v>
      </c>
    </row>
    <row r="13" spans="1:7" x14ac:dyDescent="0.3">
      <c r="A13" t="s">
        <v>68</v>
      </c>
      <c r="B13" t="s">
        <v>94</v>
      </c>
      <c r="C13" t="s">
        <v>97</v>
      </c>
      <c r="D13" s="8">
        <v>4</v>
      </c>
      <c r="E13" s="8">
        <v>5</v>
      </c>
      <c r="F13" s="8">
        <v>6.5</v>
      </c>
      <c r="G13" s="8">
        <v>9</v>
      </c>
    </row>
    <row r="14" spans="1:7" x14ac:dyDescent="0.3">
      <c r="A14" t="s">
        <v>5</v>
      </c>
      <c r="B14" t="s">
        <v>95</v>
      </c>
      <c r="C14" t="s">
        <v>96</v>
      </c>
      <c r="D14" s="8">
        <v>25</v>
      </c>
      <c r="E14" s="8">
        <v>28</v>
      </c>
      <c r="F14" s="8">
        <v>30</v>
      </c>
      <c r="G14" s="8">
        <v>32</v>
      </c>
    </row>
    <row r="15" spans="1:7" x14ac:dyDescent="0.3">
      <c r="A15" t="s">
        <v>5</v>
      </c>
      <c r="B15" t="s">
        <v>95</v>
      </c>
      <c r="C15" t="s">
        <v>97</v>
      </c>
      <c r="D15" s="8">
        <v>25</v>
      </c>
      <c r="E15" s="8">
        <v>28</v>
      </c>
      <c r="F15" s="8">
        <v>30</v>
      </c>
      <c r="G15" s="8">
        <v>32</v>
      </c>
    </row>
    <row r="16" spans="1:7" x14ac:dyDescent="0.3">
      <c r="A16" t="s">
        <v>5</v>
      </c>
      <c r="B16" t="s">
        <v>94</v>
      </c>
      <c r="C16" t="s">
        <v>96</v>
      </c>
      <c r="D16" s="8">
        <v>20</v>
      </c>
      <c r="E16" s="8">
        <v>23</v>
      </c>
      <c r="F16" s="8">
        <v>28</v>
      </c>
      <c r="G16" s="8">
        <v>30</v>
      </c>
    </row>
    <row r="17" spans="1:7" x14ac:dyDescent="0.3">
      <c r="A17" t="s">
        <v>5</v>
      </c>
      <c r="B17" t="s">
        <v>94</v>
      </c>
      <c r="C17" t="s">
        <v>97</v>
      </c>
      <c r="D17" s="8">
        <v>20</v>
      </c>
      <c r="E17" s="8">
        <v>23</v>
      </c>
      <c r="F17" s="8">
        <v>28</v>
      </c>
      <c r="G17" s="8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1BD4-1580-44FC-8AC0-F3D9D7825720}">
  <dimension ref="A1:B13"/>
  <sheetViews>
    <sheetView workbookViewId="0"/>
  </sheetViews>
  <sheetFormatPr defaultRowHeight="14.4" x14ac:dyDescent="0.3"/>
  <sheetData>
    <row r="1" spans="1:2" x14ac:dyDescent="0.3">
      <c r="A1" t="s">
        <v>109</v>
      </c>
      <c r="B1" t="s">
        <v>110</v>
      </c>
    </row>
    <row r="2" spans="1:2" x14ac:dyDescent="0.3">
      <c r="A2" t="s">
        <v>111</v>
      </c>
      <c r="B2" t="s">
        <v>112</v>
      </c>
    </row>
    <row r="3" spans="1:2" x14ac:dyDescent="0.3">
      <c r="A3" t="s">
        <v>113</v>
      </c>
      <c r="B3" t="s">
        <v>114</v>
      </c>
    </row>
    <row r="4" spans="1:2" x14ac:dyDescent="0.3">
      <c r="A4" t="s">
        <v>115</v>
      </c>
      <c r="B4" t="s">
        <v>116</v>
      </c>
    </row>
    <row r="5" spans="1:2" x14ac:dyDescent="0.3">
      <c r="A5" t="s">
        <v>128</v>
      </c>
      <c r="B5" t="s">
        <v>129</v>
      </c>
    </row>
    <row r="6" spans="1:2" x14ac:dyDescent="0.3">
      <c r="A6" t="s">
        <v>117</v>
      </c>
      <c r="B6" t="s">
        <v>118</v>
      </c>
    </row>
    <row r="7" spans="1:2" x14ac:dyDescent="0.3">
      <c r="A7" t="s">
        <v>119</v>
      </c>
      <c r="B7" t="s">
        <v>120</v>
      </c>
    </row>
    <row r="8" spans="1:2" x14ac:dyDescent="0.3">
      <c r="A8" t="s">
        <v>121</v>
      </c>
      <c r="B8" t="s">
        <v>122</v>
      </c>
    </row>
    <row r="9" spans="1:2" x14ac:dyDescent="0.3">
      <c r="A9" t="s">
        <v>123</v>
      </c>
      <c r="B9" t="s">
        <v>124</v>
      </c>
    </row>
    <row r="10" spans="1:2" x14ac:dyDescent="0.3">
      <c r="A10" t="s">
        <v>125</v>
      </c>
      <c r="B10" t="s">
        <v>126</v>
      </c>
    </row>
    <row r="12" spans="1:2" x14ac:dyDescent="0.3">
      <c r="A12" t="s">
        <v>49</v>
      </c>
    </row>
    <row r="13" spans="1:2" x14ac:dyDescent="0.3">
      <c r="B13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F6315-0EB7-4234-9665-A8CC83813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PROBE_DATA</vt:lpstr>
      <vt:lpstr>MANUAL_FIELD</vt:lpstr>
      <vt:lpstr>LAB_DATA</vt:lpstr>
      <vt:lpstr>METADATA</vt:lpstr>
      <vt:lpstr>PARAMETERS</vt:lpstr>
      <vt:lpstr>STANDARDS</vt:lpstr>
      <vt:lpstr>OUTPUT_SHEETS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Gordon</dc:creator>
  <cp:lastModifiedBy>Iain Gordon</cp:lastModifiedBy>
  <dcterms:created xsi:type="dcterms:W3CDTF">2023-07-21T13:01:22Z</dcterms:created>
  <dcterms:modified xsi:type="dcterms:W3CDTF">2023-11-17T14:27:18Z</dcterms:modified>
</cp:coreProperties>
</file>